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B858D810-3C11-4E05-BA02-7DD017C56861}" xr6:coauthVersionLast="47" xr6:coauthVersionMax="47" xr10:uidLastSave="{00000000-0000-0000-0000-000000000000}"/>
  <bookViews>
    <workbookView xWindow="-120" yWindow="-120" windowWidth="20730" windowHeight="11040" tabRatio="565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16" i="13" l="1"/>
  <c r="C650" i="5"/>
  <c r="C648" i="2"/>
  <c r="H667" i="2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C616" i="1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H125" i="12"/>
  <c r="H130" i="12" s="1"/>
  <c r="D130" i="12" l="1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9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B206" i="19"/>
  <c r="C666" i="22"/>
  <c r="Y205" i="19"/>
  <c r="B254" i="19" s="1"/>
  <c r="C156" i="16"/>
  <c r="Y160" i="16" s="1"/>
  <c r="Y179" i="16" s="1"/>
  <c r="Y155" i="16" s="1"/>
  <c r="B160" i="16"/>
  <c r="X112" i="16"/>
  <c r="Y670" i="22" l="1"/>
  <c r="Y689" i="22" s="1"/>
  <c r="Y665" i="22" s="1"/>
  <c r="Y661" i="22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7" i="22"/>
  <c r="C736" i="22" s="1"/>
  <c r="C713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9" i="22"/>
  <c r="C712" i="22" s="1"/>
  <c r="C71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5" i="22" l="1"/>
  <c r="Y717" i="22"/>
  <c r="Y736" i="22" s="1"/>
  <c r="Y713" i="22" s="1"/>
  <c r="C754" i="22"/>
  <c r="C757" i="22" s="1"/>
  <c r="X717" i="22"/>
  <c r="Y709" i="22"/>
  <c r="Y712" i="22" s="1"/>
  <c r="Y714" i="22" s="1"/>
  <c r="C763" i="22" s="1"/>
  <c r="C782" i="22" s="1"/>
  <c r="C758" i="22" s="1"/>
  <c r="C759" i="22" s="1"/>
  <c r="B761" i="22" s="1"/>
  <c r="C337" i="19"/>
  <c r="C340" i="19" s="1"/>
  <c r="X300" i="19"/>
  <c r="B298" i="19"/>
  <c r="Y300" i="19"/>
  <c r="Y319" i="19" s="1"/>
  <c r="Y296" i="19" s="1"/>
  <c r="Y292" i="19"/>
  <c r="Y295" i="19" s="1"/>
  <c r="Y205" i="16"/>
  <c r="X715" i="22" l="1"/>
  <c r="X763" i="22"/>
  <c r="B763" i="22"/>
  <c r="Y754" i="22"/>
  <c r="Y763" i="22"/>
  <c r="Y782" i="22" s="1"/>
  <c r="Y758" i="22" s="1"/>
  <c r="C810" i="22"/>
  <c r="C829" i="22" s="1"/>
  <c r="C806" i="22" s="1"/>
  <c r="Y757" i="22"/>
  <c r="Y297" i="19"/>
  <c r="B346" i="19" s="1"/>
  <c r="B254" i="16"/>
  <c r="C254" i="16"/>
  <c r="C273" i="16" s="1"/>
  <c r="C249" i="16" s="1"/>
  <c r="C250" i="16" s="1"/>
  <c r="Y245" i="16" s="1"/>
  <c r="X206" i="16"/>
  <c r="Y759" i="22" l="1"/>
  <c r="C802" i="22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950" i="22" l="1"/>
  <c r="Y941" i="22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20" i="19"/>
  <c r="Y1039" i="19" s="1"/>
  <c r="Y1016" i="19" s="1"/>
  <c r="C1057" i="19"/>
  <c r="C1060" i="19" s="1"/>
  <c r="Y1012" i="19"/>
  <c r="Y1015" i="19" s="1"/>
  <c r="B1018" i="19"/>
  <c r="X1020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7" i="19"/>
  <c r="B1066" i="19" s="1"/>
  <c r="C1066" i="19"/>
  <c r="C1085" i="19" s="1"/>
  <c r="C1061" i="19" s="1"/>
  <c r="C1062" i="19" s="1"/>
  <c r="X1018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C619" i="13"/>
  <c r="Y576" i="13"/>
  <c r="C625" i="13" s="1"/>
  <c r="C644" i="13" s="1"/>
  <c r="C620" i="13" s="1"/>
  <c r="C621" i="13" l="1"/>
  <c r="X577" i="13"/>
  <c r="B625" i="13"/>
  <c r="B623" i="13"/>
  <c r="X625" i="13"/>
  <c r="Y625" i="13"/>
  <c r="Y644" i="13" s="1"/>
  <c r="Y620" i="13" s="1"/>
  <c r="C672" i="13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 l="1"/>
  <c r="C712" i="13" s="1"/>
  <c r="Y664" i="13"/>
  <c r="Y667" i="13" s="1"/>
  <c r="Y672" i="13"/>
  <c r="Y691" i="13" s="1"/>
  <c r="Y668" i="13" s="1"/>
  <c r="X672" i="13"/>
  <c r="Y669" i="13" l="1"/>
  <c r="X670" i="13" s="1"/>
  <c r="B718" i="13" l="1"/>
  <c r="C718" i="13"/>
  <c r="C737" i="13" s="1"/>
  <c r="C713" i="13" s="1"/>
  <c r="C714" i="13" s="1"/>
  <c r="Y718" i="13" s="1"/>
  <c r="Y737" i="13" s="1"/>
  <c r="Y713" i="13" s="1"/>
  <c r="X718" i="13" l="1"/>
  <c r="B716" i="13"/>
  <c r="Y709" i="13"/>
  <c r="Y712" i="13" s="1"/>
  <c r="Y714" i="13" s="1"/>
  <c r="C765" i="13" l="1"/>
  <c r="C784" i="13" s="1"/>
  <c r="C761" i="13" s="1"/>
  <c r="X715" i="13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3" i="5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3" i="8"/>
  <c r="X651" i="8"/>
  <c r="Y693" i="8"/>
  <c r="Y705" i="8" s="1"/>
  <c r="Y688" i="8" s="1"/>
  <c r="B691" i="8"/>
  <c r="Y684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C663" i="6" l="1"/>
  <c r="C682" i="6" s="1"/>
  <c r="C658" i="6" s="1"/>
  <c r="C654" i="6"/>
  <c r="C657" i="6" s="1"/>
  <c r="Y629" i="2"/>
  <c r="Y606" i="2" s="1"/>
  <c r="Y607" i="2" s="1"/>
  <c r="B608" i="2"/>
  <c r="X620" i="6"/>
  <c r="B663" i="6"/>
  <c r="Y381" i="1"/>
  <c r="X382" i="1" s="1"/>
  <c r="C698" i="5"/>
  <c r="C701" i="5" s="1"/>
  <c r="C703" i="5" s="1"/>
  <c r="X656" i="5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56" i="2" l="1"/>
  <c r="C675" i="2" s="1"/>
  <c r="C651" i="2" s="1"/>
  <c r="C647" i="2"/>
  <c r="C650" i="2" s="1"/>
  <c r="C659" i="6"/>
  <c r="B656" i="2"/>
  <c r="X608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C652" i="2" l="1"/>
  <c r="B661" i="6"/>
  <c r="Y654" i="6"/>
  <c r="X663" i="6"/>
  <c r="Y663" i="6"/>
  <c r="Y682" i="6" s="1"/>
  <c r="Y658" i="6" s="1"/>
  <c r="C421" i="1"/>
  <c r="Y703" i="5"/>
  <c r="X704" i="5" s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4" i="2" l="1"/>
  <c r="Y647" i="2"/>
  <c r="X656" i="2"/>
  <c r="Y656" i="2"/>
  <c r="Y675" i="2" s="1"/>
  <c r="Y651" i="2" s="1"/>
  <c r="Y657" i="6"/>
  <c r="Y659" i="6" s="1"/>
  <c r="C710" i="6"/>
  <c r="C729" i="6" s="1"/>
  <c r="C706" i="6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03" i="2" l="1"/>
  <c r="C722" i="2" s="1"/>
  <c r="C699" i="2" s="1"/>
  <c r="Y650" i="2"/>
  <c r="Y652" i="2" s="1"/>
  <c r="X660" i="6"/>
  <c r="C702" i="6"/>
  <c r="C705" i="6" s="1"/>
  <c r="C707" i="6" s="1"/>
  <c r="Y421" i="1"/>
  <c r="X422" i="1" s="1"/>
  <c r="Y743" i="5"/>
  <c r="Y746" i="5" s="1"/>
  <c r="Y748" i="5" s="1"/>
  <c r="B750" i="5"/>
  <c r="X752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5" i="2" l="1"/>
  <c r="C698" i="2" s="1"/>
  <c r="C700" i="2" s="1"/>
  <c r="X653" i="2"/>
  <c r="Y710" i="6"/>
  <c r="Y729" i="6" s="1"/>
  <c r="Y706" i="6" s="1"/>
  <c r="X710" i="6"/>
  <c r="C747" i="6"/>
  <c r="C750" i="6" s="1"/>
  <c r="B708" i="6"/>
  <c r="Y702" i="6"/>
  <c r="Y705" i="6" s="1"/>
  <c r="Y707" i="6" s="1"/>
  <c r="C756" i="6" s="1"/>
  <c r="C775" i="6" s="1"/>
  <c r="C751" i="6" s="1"/>
  <c r="C752" i="6" s="1"/>
  <c r="C462" i="1"/>
  <c r="C465" i="1" s="1"/>
  <c r="C470" i="1"/>
  <c r="C484" i="1" s="1"/>
  <c r="C466" i="1" s="1"/>
  <c r="C799" i="5"/>
  <c r="C818" i="5" s="1"/>
  <c r="C795" i="5" s="1"/>
  <c r="C947" i="11"/>
  <c r="C950" i="11" s="1"/>
  <c r="C952" i="11" s="1"/>
  <c r="X749" i="5"/>
  <c r="C791" i="5"/>
  <c r="C794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X703" i="2" l="1"/>
  <c r="Y703" i="2"/>
  <c r="Y722" i="2" s="1"/>
  <c r="Y699" i="2" s="1"/>
  <c r="C740" i="2"/>
  <c r="C743" i="2" s="1"/>
  <c r="Y695" i="2"/>
  <c r="Y698" i="2" s="1"/>
  <c r="B701" i="2"/>
  <c r="X708" i="6"/>
  <c r="B756" i="6"/>
  <c r="Y747" i="6"/>
  <c r="B754" i="6"/>
  <c r="X756" i="6"/>
  <c r="Y756" i="6"/>
  <c r="Y775" i="6" s="1"/>
  <c r="Y751" i="6" s="1"/>
  <c r="C467" i="1"/>
  <c r="B468" i="1" s="1"/>
  <c r="C796" i="5"/>
  <c r="X799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00" i="2" l="1"/>
  <c r="B749" i="2" s="1"/>
  <c r="C803" i="6"/>
  <c r="C822" i="6" s="1"/>
  <c r="C799" i="6" s="1"/>
  <c r="Y750" i="6"/>
  <c r="Y752" i="6" s="1"/>
  <c r="X470" i="1"/>
  <c r="Y470" i="1"/>
  <c r="Y484" i="1" s="1"/>
  <c r="Y466" i="1" s="1"/>
  <c r="Y462" i="1"/>
  <c r="Y465" i="1" s="1"/>
  <c r="Y799" i="5"/>
  <c r="Y818" i="5" s="1"/>
  <c r="Y795" i="5" s="1"/>
  <c r="Y791" i="5"/>
  <c r="Y794" i="5" s="1"/>
  <c r="B797" i="5"/>
  <c r="C836" i="5"/>
  <c r="C839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9" i="2" l="1"/>
  <c r="C768" i="2" s="1"/>
  <c r="C744" i="2" s="1"/>
  <c r="C745" i="2" s="1"/>
  <c r="Y749" i="2" s="1"/>
  <c r="Y768" i="2" s="1"/>
  <c r="Y744" i="2" s="1"/>
  <c r="X701" i="2"/>
  <c r="C795" i="6"/>
  <c r="C798" i="6" s="1"/>
  <c r="C800" i="6" s="1"/>
  <c r="X753" i="6"/>
  <c r="Y467" i="1"/>
  <c r="Y872" i="8"/>
  <c r="Y891" i="8" s="1"/>
  <c r="Y867" i="8" s="1"/>
  <c r="Y796" i="5"/>
  <c r="B845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40" i="2" l="1"/>
  <c r="X749" i="2"/>
  <c r="B747" i="2"/>
  <c r="C796" i="2"/>
  <c r="C815" i="2" s="1"/>
  <c r="C792" i="2" s="1"/>
  <c r="Y743" i="2"/>
  <c r="Y745" i="2" s="1"/>
  <c r="Y795" i="6"/>
  <c r="Y798" i="6" s="1"/>
  <c r="B801" i="6"/>
  <c r="Y803" i="6"/>
  <c r="Y822" i="6" s="1"/>
  <c r="Y799" i="6" s="1"/>
  <c r="C840" i="6"/>
  <c r="C843" i="6" s="1"/>
  <c r="X803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X898" i="7"/>
  <c r="Y1001" i="11"/>
  <c r="Y1020" i="11" s="1"/>
  <c r="Y996" i="11" s="1"/>
  <c r="B999" i="11"/>
  <c r="Y992" i="11"/>
  <c r="X1001" i="11"/>
  <c r="C788" i="2" l="1"/>
  <c r="C791" i="2" s="1"/>
  <c r="C793" i="2" s="1"/>
  <c r="X746" i="2"/>
  <c r="C912" i="8"/>
  <c r="C915" i="8" s="1"/>
  <c r="C920" i="8"/>
  <c r="C939" i="8" s="1"/>
  <c r="C916" i="8" s="1"/>
  <c r="C917" i="8" s="1"/>
  <c r="Y912" i="8" s="1"/>
  <c r="Y915" i="8" s="1"/>
  <c r="Y800" i="6"/>
  <c r="C505" i="1"/>
  <c r="X509" i="1" s="1"/>
  <c r="Y836" i="5"/>
  <c r="Y839" i="5" s="1"/>
  <c r="Y841" i="5" s="1"/>
  <c r="C893" i="5" s="1"/>
  <c r="C912" i="5" s="1"/>
  <c r="C889" i="5" s="1"/>
  <c r="X845" i="5"/>
  <c r="B843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94" i="2" l="1"/>
  <c r="X796" i="2"/>
  <c r="Y788" i="2"/>
  <c r="Y791" i="2" s="1"/>
  <c r="Y796" i="2"/>
  <c r="Y815" i="2" s="1"/>
  <c r="Y792" i="2" s="1"/>
  <c r="C833" i="2"/>
  <c r="C836" i="2" s="1"/>
  <c r="X801" i="6"/>
  <c r="B849" i="6"/>
  <c r="C849" i="6"/>
  <c r="C868" i="6" s="1"/>
  <c r="C844" i="6" s="1"/>
  <c r="C845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5" i="5"/>
  <c r="C888" i="5" s="1"/>
  <c r="C890" i="5" s="1"/>
  <c r="X893" i="5" s="1"/>
  <c r="X842" i="5"/>
  <c r="C995" i="7"/>
  <c r="C1014" i="7" s="1"/>
  <c r="C990" i="7" s="1"/>
  <c r="C991" i="7" s="1"/>
  <c r="X947" i="7"/>
  <c r="B995" i="7"/>
  <c r="C1040" i="11"/>
  <c r="C1043" i="11" s="1"/>
  <c r="C1045" i="11" s="1"/>
  <c r="X998" i="11"/>
  <c r="Y793" i="2" l="1"/>
  <c r="X794" i="2" s="1"/>
  <c r="B847" i="6"/>
  <c r="Y840" i="6"/>
  <c r="Y843" i="6" s="1"/>
  <c r="Y849" i="6"/>
  <c r="Y868" i="6" s="1"/>
  <c r="Y844" i="6" s="1"/>
  <c r="X849" i="6"/>
  <c r="Y505" i="1"/>
  <c r="C559" i="1" s="1"/>
  <c r="C571" i="1" s="1"/>
  <c r="C555" i="1" s="1"/>
  <c r="C966" i="8"/>
  <c r="C985" i="8" s="1"/>
  <c r="C961" i="8" s="1"/>
  <c r="C962" i="8" s="1"/>
  <c r="B964" i="8" s="1"/>
  <c r="C930" i="5"/>
  <c r="C933" i="5" s="1"/>
  <c r="Y885" i="5"/>
  <c r="Y888" i="5" s="1"/>
  <c r="B966" i="8"/>
  <c r="Y893" i="5"/>
  <c r="Y912" i="5" s="1"/>
  <c r="Y889" i="5" s="1"/>
  <c r="B891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42" i="2" l="1"/>
  <c r="C861" i="2" s="1"/>
  <c r="C837" i="2" s="1"/>
  <c r="C838" i="2" s="1"/>
  <c r="X842" i="2" s="1"/>
  <c r="B842" i="2"/>
  <c r="Y842" i="2"/>
  <c r="Y861" i="2" s="1"/>
  <c r="Y837" i="2" s="1"/>
  <c r="Y833" i="2"/>
  <c r="Y836" i="2" s="1"/>
  <c r="Y845" i="6"/>
  <c r="Y890" i="5"/>
  <c r="C939" i="5" s="1"/>
  <c r="C958" i="5" s="1"/>
  <c r="C934" i="5" s="1"/>
  <c r="C935" i="5" s="1"/>
  <c r="Y939" i="5" s="1"/>
  <c r="Y958" i="5" s="1"/>
  <c r="Y934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B840" i="2" l="1"/>
  <c r="Y838" i="2"/>
  <c r="X891" i="5"/>
  <c r="X846" i="6"/>
  <c r="C889" i="6"/>
  <c r="C892" i="6" s="1"/>
  <c r="C897" i="6"/>
  <c r="C916" i="6" s="1"/>
  <c r="C893" i="6" s="1"/>
  <c r="B939" i="5"/>
  <c r="Y960" i="8"/>
  <c r="Y962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90" i="2" l="1"/>
  <c r="C909" i="2" s="1"/>
  <c r="C886" i="2" s="1"/>
  <c r="C882" i="2"/>
  <c r="C885" i="2" s="1"/>
  <c r="X839" i="2"/>
  <c r="X963" i="8"/>
  <c r="C1005" i="8"/>
  <c r="C1008" i="8" s="1"/>
  <c r="C1010" i="8" s="1"/>
  <c r="Y1013" i="8" s="1"/>
  <c r="Y1032" i="8" s="1"/>
  <c r="Y1009" i="8" s="1"/>
  <c r="C894" i="6"/>
  <c r="Y933" i="5"/>
  <c r="Y935" i="5" s="1"/>
  <c r="C978" i="5" s="1"/>
  <c r="C981" i="5" s="1"/>
  <c r="C983" i="5" s="1"/>
  <c r="Y978" i="5" s="1"/>
  <c r="Y981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7" i="2" l="1"/>
  <c r="Y882" i="2" s="1"/>
  <c r="Y885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1090" i="11"/>
  <c r="X1091" i="11" s="1"/>
  <c r="Y1039" i="7"/>
  <c r="C927" i="2" l="1"/>
  <c r="C930" i="2" s="1"/>
  <c r="Y890" i="2"/>
  <c r="Y909" i="2" s="1"/>
  <c r="Y886" i="2" s="1"/>
  <c r="Y887" i="2" s="1"/>
  <c r="B888" i="2"/>
  <c r="X890" i="2"/>
  <c r="X888" i="2"/>
  <c r="B936" i="2"/>
  <c r="C936" i="2"/>
  <c r="C955" i="2" s="1"/>
  <c r="C931" i="2" s="1"/>
  <c r="C932" i="2" s="1"/>
  <c r="B1059" i="8"/>
  <c r="C1059" i="8"/>
  <c r="C1078" i="8" s="1"/>
  <c r="C1054" i="8" s="1"/>
  <c r="C1055" i="8" s="1"/>
  <c r="B1057" i="8" s="1"/>
  <c r="C591" i="1"/>
  <c r="X595" i="1" s="1"/>
  <c r="Y894" i="6"/>
  <c r="X895" i="6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936" i="2" l="1"/>
  <c r="B934" i="2"/>
  <c r="Y936" i="2"/>
  <c r="Y955" i="2" s="1"/>
  <c r="Y931" i="2" s="1"/>
  <c r="Y927" i="2"/>
  <c r="X1059" i="8"/>
  <c r="Y1059" i="8"/>
  <c r="Y1078" i="8" s="1"/>
  <c r="Y1054" i="8" s="1"/>
  <c r="Y1050" i="8"/>
  <c r="Y1053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C983" i="2" l="1"/>
  <c r="C1002" i="2" s="1"/>
  <c r="C979" i="2" s="1"/>
  <c r="Y930" i="2"/>
  <c r="Y932" i="2" s="1"/>
  <c r="Y1055" i="8"/>
  <c r="X1056" i="8" s="1"/>
  <c r="Y589" i="1"/>
  <c r="Y591" i="1" s="1"/>
  <c r="C640" i="1" s="1"/>
  <c r="C654" i="1" s="1"/>
  <c r="C636" i="1" s="1"/>
  <c r="B941" i="6"/>
  <c r="Y943" i="6"/>
  <c r="Y962" i="6" s="1"/>
  <c r="Y938" i="6" s="1"/>
  <c r="Y934" i="6"/>
  <c r="Y937" i="6" s="1"/>
  <c r="Y1028" i="5"/>
  <c r="X1029" i="5" s="1"/>
  <c r="Y1084" i="7"/>
  <c r="X1085" i="7" s="1"/>
  <c r="X933" i="2" l="1"/>
  <c r="C975" i="2"/>
  <c r="C978" i="2" s="1"/>
  <c r="C980" i="2" s="1"/>
  <c r="C632" i="1"/>
  <c r="C635" i="1" s="1"/>
  <c r="C637" i="1" s="1"/>
  <c r="X592" i="1"/>
  <c r="Y939" i="6"/>
  <c r="X940" i="6" s="1"/>
  <c r="C990" i="6"/>
  <c r="C1009" i="6" s="1"/>
  <c r="C986" i="6" s="1"/>
  <c r="Y983" i="2" l="1"/>
  <c r="Y1002" i="2" s="1"/>
  <c r="Y979" i="2" s="1"/>
  <c r="C1020" i="2"/>
  <c r="C1023" i="2" s="1"/>
  <c r="Y975" i="2"/>
  <c r="Y978" i="2" s="1"/>
  <c r="B981" i="2"/>
  <c r="X983" i="2"/>
  <c r="Y640" i="1"/>
  <c r="Y654" i="1" s="1"/>
  <c r="Y636" i="1" s="1"/>
  <c r="X640" i="1"/>
  <c r="Y632" i="1"/>
  <c r="Y635" i="1" s="1"/>
  <c r="B638" i="1"/>
  <c r="C982" i="6"/>
  <c r="C985" i="6" s="1"/>
  <c r="C987" i="6" s="1"/>
  <c r="C1027" i="6" s="1"/>
  <c r="C1030" i="6" s="1"/>
  <c r="Y980" i="2" l="1"/>
  <c r="X981" i="2" s="1"/>
  <c r="B1029" i="2"/>
  <c r="C1029" i="2"/>
  <c r="C1048" i="2" s="1"/>
  <c r="C1024" i="2" s="1"/>
  <c r="C1025" i="2" s="1"/>
  <c r="Y637" i="1"/>
  <c r="Y982" i="6"/>
  <c r="Y985" i="6" s="1"/>
  <c r="B988" i="6"/>
  <c r="Y990" i="6"/>
  <c r="Y1009" i="6" s="1"/>
  <c r="Y986" i="6" s="1"/>
  <c r="X990" i="6"/>
  <c r="X1029" i="2" l="1"/>
  <c r="Y1029" i="2"/>
  <c r="Y1048" i="2" s="1"/>
  <c r="Y1024" i="2" s="1"/>
  <c r="Y1020" i="2"/>
  <c r="Y1023" i="2" s="1"/>
  <c r="B1027" i="2"/>
  <c r="B681" i="1"/>
  <c r="C672" i="1"/>
  <c r="C675" i="1" s="1"/>
  <c r="X638" i="1"/>
  <c r="C681" i="1"/>
  <c r="C700" i="1" s="1"/>
  <c r="C676" i="1" s="1"/>
  <c r="Y987" i="6"/>
  <c r="X988" i="6" s="1"/>
  <c r="C677" i="1" l="1"/>
  <c r="Y672" i="1" s="1"/>
  <c r="C728" i="1" s="1"/>
  <c r="C747" i="1" s="1"/>
  <c r="C724" i="1" s="1"/>
  <c r="Y1025" i="2"/>
  <c r="X1026" i="2" s="1"/>
  <c r="C1036" i="6"/>
  <c r="C1055" i="6" s="1"/>
  <c r="C1031" i="6" s="1"/>
  <c r="C1032" i="6" s="1"/>
  <c r="B1034" i="6" s="1"/>
  <c r="B1036" i="6"/>
  <c r="Y675" i="1" l="1"/>
  <c r="Y681" i="1"/>
  <c r="Y700" i="1" s="1"/>
  <c r="Y676" i="1" s="1"/>
  <c r="Y677" i="1" s="1"/>
  <c r="C720" i="1" s="1"/>
  <c r="C723" i="1" s="1"/>
  <c r="C725" i="1" s="1"/>
  <c r="B679" i="1"/>
  <c r="X681" i="1"/>
  <c r="Y1027" i="6"/>
  <c r="Y1030" i="6" s="1"/>
  <c r="X1036" i="6"/>
  <c r="Y1036" i="6"/>
  <c r="Y1055" i="6" s="1"/>
  <c r="Y1031" i="6" s="1"/>
  <c r="X678" i="1" l="1"/>
  <c r="Y728" i="1"/>
  <c r="Y747" i="1" s="1"/>
  <c r="Y724" i="1" s="1"/>
  <c r="B726" i="1"/>
  <c r="Y720" i="1"/>
  <c r="Y723" i="1" s="1"/>
  <c r="X728" i="1"/>
  <c r="C765" i="1"/>
  <c r="C768" i="1" s="1"/>
  <c r="Y1032" i="6"/>
  <c r="X1033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C961" i="1"/>
  <c r="C980" i="1" s="1"/>
  <c r="C956" i="1" s="1"/>
  <c r="C957" i="1" s="1"/>
  <c r="B959" i="1" s="1"/>
  <c r="X913" i="1"/>
  <c r="Y952" i="1" l="1"/>
  <c r="Y955" i="1" s="1"/>
  <c r="X961" i="1"/>
  <c r="Y961" i="1"/>
  <c r="Y980" i="1" s="1"/>
  <c r="Y956" i="1" s="1"/>
  <c r="C1008" i="1" l="1"/>
  <c r="C1027" i="1" s="1"/>
  <c r="C1004" i="1" s="1"/>
  <c r="Y957" i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B758" i="4" l="1"/>
  <c r="C758" i="4"/>
  <c r="C777" i="4" s="1"/>
  <c r="C753" i="4" s="1"/>
  <c r="C754" i="4" s="1"/>
  <c r="X758" i="4" s="1"/>
  <c r="Y749" i="4" l="1"/>
  <c r="Y758" i="4"/>
  <c r="Y777" i="4" s="1"/>
  <c r="Y753" i="4" s="1"/>
  <c r="B756" i="4"/>
  <c r="Y752" i="4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l="1"/>
  <c r="X848" i="4" s="1"/>
  <c r="C891" i="4"/>
  <c r="C894" i="4" s="1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Y945" i="4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<sst xmlns="http://schemas.openxmlformats.org/spreadsheetml/2006/main" count="26923" uniqueCount="1234">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</sst>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0" applyNumberFormat="1"/>
    <xf numFmtId="164" fontId="0" fillId="0" borderId="0" xfId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1" xfId="0" applyBorder="1" applyAlignment="1"/>
    <xf numFmtId="16" fontId="0" fillId="0" borderId="1" xfId="0" applyNumberFormat="1" applyBorder="1" applyAlignment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668" workbookViewId="0">
      <selection activeCell="C685" sqref="C68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81</v>
      </c>
      <c r="F8" s="187"/>
      <c r="G8" s="187"/>
      <c r="H8" s="187"/>
      <c r="V8" s="17"/>
      <c r="X8" s="23" t="s">
        <v>32</v>
      </c>
      <c r="Y8" s="20">
        <f>IF(B8="PAGADO",0,C13)</f>
        <v>-261</v>
      </c>
      <c r="AA8" s="187" t="s">
        <v>60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7" t="s">
        <v>60</v>
      </c>
      <c r="F53" s="187"/>
      <c r="G53" s="187"/>
      <c r="H53" s="187"/>
      <c r="V53" s="17"/>
      <c r="X53" s="23" t="s">
        <v>32</v>
      </c>
      <c r="Y53" s="20">
        <f>IF(B53="PAGADO",0,C58)</f>
        <v>97.079999999999984</v>
      </c>
      <c r="AA53" s="187" t="s">
        <v>81</v>
      </c>
      <c r="AB53" s="187"/>
      <c r="AC53" s="187"/>
      <c r="AD53" s="18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7" t="s">
        <v>81</v>
      </c>
      <c r="F106" s="187"/>
      <c r="G106" s="187"/>
      <c r="H106" s="187"/>
      <c r="V106" s="17"/>
      <c r="X106" s="23" t="s">
        <v>32</v>
      </c>
      <c r="Y106" s="20">
        <f>IF(B106="PAGADO",0,C111)</f>
        <v>97.079999999999984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7" t="s">
        <v>81</v>
      </c>
      <c r="F151" s="187"/>
      <c r="G151" s="187"/>
      <c r="H151" s="187"/>
      <c r="V151" s="17"/>
      <c r="X151" s="23" t="s">
        <v>32</v>
      </c>
      <c r="Y151" s="20">
        <f>IF(B151="PAGADO",0,C156)</f>
        <v>97.079999999999984</v>
      </c>
      <c r="AA151" s="187" t="s">
        <v>81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7" t="s">
        <v>81</v>
      </c>
      <c r="F200" s="187"/>
      <c r="G200" s="187"/>
      <c r="H200" s="187"/>
      <c r="V200" s="17"/>
      <c r="X200" s="23" t="s">
        <v>32</v>
      </c>
      <c r="Y200" s="20">
        <f>IF(B200="PAGADO",0,C205)</f>
        <v>-796.44</v>
      </c>
      <c r="AA200" s="187" t="s">
        <v>81</v>
      </c>
      <c r="AB200" s="187"/>
      <c r="AC200" s="187"/>
      <c r="AD200" s="18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NO PAGAR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NO PAGAR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7" t="s">
        <v>20</v>
      </c>
      <c r="F245" s="187"/>
      <c r="G245" s="187"/>
      <c r="H245" s="187"/>
      <c r="V245" s="17"/>
      <c r="X245" s="23" t="s">
        <v>32</v>
      </c>
      <c r="Y245" s="20">
        <f>IF(B245="PAGADO",0,C250)</f>
        <v>-892.3900000000001</v>
      </c>
      <c r="AA245" s="187" t="s">
        <v>20</v>
      </c>
      <c r="AB245" s="187"/>
      <c r="AC245" s="187"/>
      <c r="AD245" s="18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NO PAGAR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7" t="s">
        <v>601</v>
      </c>
      <c r="F292" s="187"/>
      <c r="G292" s="187"/>
      <c r="H292" s="187"/>
      <c r="V292" s="17"/>
      <c r="X292" s="23" t="s">
        <v>32</v>
      </c>
      <c r="Y292" s="20">
        <f>IF(B292="PAGADO",0,C297)</f>
        <v>-892.3900000000001</v>
      </c>
      <c r="AA292" s="187" t="s">
        <v>81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NO PAGAR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7" t="s">
        <v>81</v>
      </c>
      <c r="F337" s="187"/>
      <c r="G337" s="187"/>
      <c r="H337" s="187"/>
      <c r="V337" s="17"/>
      <c r="X337" s="23" t="s">
        <v>32</v>
      </c>
      <c r="Y337" s="20">
        <f>IF(B1130="PAGADO",0,C342)</f>
        <v>-1988.3400000000001</v>
      </c>
      <c r="AA337" s="187" t="s">
        <v>60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NO PAGAR</v>
      </c>
      <c r="Y343" s="189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NO PAGAR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0" t="s">
        <v>5</v>
      </c>
      <c r="AC344" s="19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1" t="s">
        <v>693</v>
      </c>
      <c r="AC345" s="19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-2044.2500000000002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NO PAGAR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NO PAGAR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7" t="s">
        <v>844</v>
      </c>
      <c r="F430" s="187"/>
      <c r="G430" s="187"/>
      <c r="H430" s="187"/>
      <c r="V430" s="17"/>
      <c r="X430" s="23" t="s">
        <v>32</v>
      </c>
      <c r="Y430" s="20">
        <f>IF(B1223="PAGADO",0,C435)</f>
        <v>-2044.2500000000002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NO PAGAR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NO PAGAR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5" t="s">
        <v>29</v>
      </c>
      <c r="AD476" s="185"/>
      <c r="AE476" s="185"/>
    </row>
    <row r="477" spans="8:31">
      <c r="H477" s="186" t="s">
        <v>28</v>
      </c>
      <c r="I477" s="186"/>
      <c r="J477" s="186"/>
      <c r="V477" s="17"/>
      <c r="AC477" s="185"/>
      <c r="AD477" s="185"/>
      <c r="AE477" s="185"/>
    </row>
    <row r="478" spans="8:31">
      <c r="H478" s="186"/>
      <c r="I478" s="186"/>
      <c r="J478" s="186"/>
      <c r="V478" s="17"/>
      <c r="AC478" s="185"/>
      <c r="AD478" s="185"/>
      <c r="AE478" s="18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7" t="s">
        <v>20</v>
      </c>
      <c r="F482" s="187"/>
      <c r="G482" s="187"/>
      <c r="H482" s="187"/>
      <c r="V482" s="17"/>
      <c r="X482" s="23" t="s">
        <v>32</v>
      </c>
      <c r="Y482" s="20">
        <f>IF(B482="PAGADO",0,C487)</f>
        <v>-2044.2500000000002</v>
      </c>
      <c r="AA482" s="187" t="s">
        <v>20</v>
      </c>
      <c r="AB482" s="187"/>
      <c r="AC482" s="187"/>
      <c r="AD482" s="18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8" t="str">
        <f>IF(C487&lt;0,"NO PAGAR","COBRAR")</f>
        <v>NO PAGAR</v>
      </c>
      <c r="C488" s="18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8" t="str">
        <f>IF(Y487&lt;0,"NO PAGAR","COBRAR")</f>
        <v>NO PAGAR</v>
      </c>
      <c r="Y488" s="18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6" t="s">
        <v>30</v>
      </c>
      <c r="I522" s="186"/>
      <c r="J522" s="186"/>
      <c r="V522" s="17"/>
      <c r="AA522" s="186" t="s">
        <v>31</v>
      </c>
      <c r="AB522" s="186"/>
      <c r="AC522" s="186"/>
    </row>
    <row r="523" spans="1:43">
      <c r="H523" s="186"/>
      <c r="I523" s="186"/>
      <c r="J523" s="186"/>
      <c r="V523" s="17"/>
      <c r="AA523" s="186"/>
      <c r="AB523" s="186"/>
      <c r="AC523" s="18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7" t="s">
        <v>20</v>
      </c>
      <c r="F527" s="187"/>
      <c r="G527" s="187"/>
      <c r="H527" s="187"/>
      <c r="V527" s="17"/>
      <c r="X527" s="23" t="s">
        <v>32</v>
      </c>
      <c r="Y527" s="20">
        <f>IF(B1320="PAGADO",0,C532)</f>
        <v>-2044.2500000000002</v>
      </c>
      <c r="AA527" s="187" t="s">
        <v>20</v>
      </c>
      <c r="AB527" s="187"/>
      <c r="AC527" s="187"/>
      <c r="AD527" s="18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9" t="str">
        <f>IF(Y532&lt;0,"NO PAGAR","COBRAR'")</f>
        <v>NO PAGAR</v>
      </c>
      <c r="Y533" s="18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9" t="str">
        <f>IF(C532&lt;0,"NO PAGAR","COBRAR'")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5" t="s">
        <v>29</v>
      </c>
      <c r="AD575" s="185"/>
      <c r="AE575" s="185"/>
    </row>
    <row r="576" spans="8:31">
      <c r="H576" s="186" t="s">
        <v>28</v>
      </c>
      <c r="I576" s="186"/>
      <c r="J576" s="186"/>
      <c r="V576" s="17"/>
      <c r="AC576" s="185"/>
      <c r="AD576" s="185"/>
      <c r="AE576" s="185"/>
    </row>
    <row r="577" spans="2:41">
      <c r="H577" s="186"/>
      <c r="I577" s="186"/>
      <c r="J577" s="186"/>
      <c r="V577" s="17"/>
      <c r="AC577" s="185"/>
      <c r="AD577" s="185"/>
      <c r="AE577" s="18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7" t="s">
        <v>20</v>
      </c>
      <c r="F581" s="187"/>
      <c r="G581" s="187"/>
      <c r="H581" s="187"/>
      <c r="V581" s="17"/>
      <c r="X581" s="23" t="s">
        <v>32</v>
      </c>
      <c r="Y581" s="20">
        <f>IF(B581="PAGADO",0,C586)</f>
        <v>-2044.2500000000002</v>
      </c>
      <c r="AA581" s="187" t="s">
        <v>20</v>
      </c>
      <c r="AB581" s="187"/>
      <c r="AC581" s="187"/>
      <c r="AD581" s="18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8" t="str">
        <f>IF(C586&lt;0,"NO PAGAR","COBRAR")</f>
        <v>NO PAGAR</v>
      </c>
      <c r="C587" s="18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8" t="str">
        <f>IF(Y586&lt;0,"NO PAGAR","COBRAR")</f>
        <v>NO PAGAR</v>
      </c>
      <c r="Y587" s="18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6" t="s">
        <v>30</v>
      </c>
      <c r="I621" s="186"/>
      <c r="J621" s="186"/>
      <c r="V621" s="17"/>
      <c r="AA621" s="186" t="s">
        <v>31</v>
      </c>
      <c r="AB621" s="186"/>
      <c r="AC621" s="186"/>
    </row>
    <row r="622" spans="1:43">
      <c r="H622" s="186"/>
      <c r="I622" s="186"/>
      <c r="J622" s="186"/>
      <c r="V622" s="17"/>
      <c r="AA622" s="186"/>
      <c r="AB622" s="186"/>
      <c r="AC622" s="18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7" t="s">
        <v>20</v>
      </c>
      <c r="F626" s="187"/>
      <c r="G626" s="187"/>
      <c r="H626" s="187"/>
      <c r="V626" s="17"/>
      <c r="X626" s="23" t="s">
        <v>32</v>
      </c>
      <c r="Y626" s="20">
        <f>IF(B1419="PAGADO",0,C631)</f>
        <v>-2044.2500000000002</v>
      </c>
      <c r="AA626" s="187" t="s">
        <v>20</v>
      </c>
      <c r="AB626" s="187"/>
      <c r="AC626" s="187"/>
      <c r="AD626" s="18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9" t="str">
        <f>IF(Y631&lt;0,"NO PAGAR","COBRAR'")</f>
        <v>NO PAGAR</v>
      </c>
      <c r="Y632" s="18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9" t="str">
        <f>IF(C631&lt;0,"NO PAGAR","COBRAR'")</f>
        <v>NO PAGAR</v>
      </c>
      <c r="C633" s="18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5" t="s">
        <v>29</v>
      </c>
      <c r="AD668" s="185"/>
      <c r="AE668" s="185"/>
    </row>
    <row r="669" spans="8:31">
      <c r="H669" s="192" t="s">
        <v>28</v>
      </c>
      <c r="I669" s="192"/>
      <c r="J669" s="192"/>
      <c r="V669" s="17"/>
      <c r="AC669" s="185"/>
      <c r="AD669" s="185"/>
      <c r="AE669" s="185"/>
    </row>
    <row r="670" spans="8:31">
      <c r="H670" s="192"/>
      <c r="I670" s="192"/>
      <c r="J670" s="192"/>
      <c r="V670" s="17"/>
      <c r="AC670" s="185"/>
      <c r="AD670" s="185"/>
      <c r="AE670" s="18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7" t="s">
        <v>60</v>
      </c>
      <c r="F674" s="187"/>
      <c r="G674" s="187"/>
      <c r="H674" s="187"/>
      <c r="V674" s="17"/>
      <c r="X674" s="23" t="s">
        <v>32</v>
      </c>
      <c r="Y674" s="20">
        <f>IF(B674="PAGADO",0,C679)</f>
        <v>-2064.25</v>
      </c>
      <c r="AA674" s="187" t="s">
        <v>1178</v>
      </c>
      <c r="AB674" s="187"/>
      <c r="AC674" s="187"/>
      <c r="AD674" s="18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8" t="str">
        <f>IF(C679&lt;0,"NO PAGAR","COBRAR")</f>
        <v>NO PAGAR</v>
      </c>
      <c r="C680" s="18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8" t="str">
        <f>IF(Y679&lt;0,"NO PAGAR","COBRAR")</f>
        <v>NO PAGAR</v>
      </c>
      <c r="Y680" s="18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6" t="s">
        <v>30</v>
      </c>
      <c r="I707" s="186"/>
      <c r="J707" s="186"/>
      <c r="V707" s="17"/>
      <c r="AA707" s="186" t="s">
        <v>31</v>
      </c>
      <c r="AB707" s="186"/>
      <c r="AC707" s="186"/>
    </row>
    <row r="708" spans="1:43">
      <c r="H708" s="186"/>
      <c r="I708" s="186"/>
      <c r="J708" s="186"/>
      <c r="V708" s="17"/>
      <c r="AA708" s="186"/>
      <c r="AB708" s="186"/>
      <c r="AC708" s="18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87" t="s">
        <v>20</v>
      </c>
      <c r="F712" s="187"/>
      <c r="G712" s="187"/>
      <c r="H712" s="187"/>
      <c r="V712" s="17"/>
      <c r="X712" s="23" t="s">
        <v>32</v>
      </c>
      <c r="Y712" s="20">
        <f>IF(B1512="PAGADO",0,C717)</f>
        <v>-2064.25</v>
      </c>
      <c r="AA712" s="187" t="s">
        <v>20</v>
      </c>
      <c r="AB712" s="187"/>
      <c r="AC712" s="187"/>
      <c r="AD712" s="18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9" t="str">
        <f>IF(Y717&lt;0,"NO PAGAR","COBRAR'")</f>
        <v>NO PAGAR</v>
      </c>
      <c r="Y718" s="18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9" t="str">
        <f>IF(C717&lt;0,"NO PAGAR","COBRAR'")</f>
        <v>NO PAGAR</v>
      </c>
      <c r="C719" s="18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5" t="s">
        <v>29</v>
      </c>
      <c r="AD754" s="185"/>
      <c r="AE754" s="185"/>
    </row>
    <row r="755" spans="2:41">
      <c r="H755" s="186" t="s">
        <v>28</v>
      </c>
      <c r="I755" s="186"/>
      <c r="J755" s="186"/>
      <c r="V755" s="17"/>
      <c r="AC755" s="185"/>
      <c r="AD755" s="185"/>
      <c r="AE755" s="185"/>
    </row>
    <row r="756" spans="2:41">
      <c r="H756" s="186"/>
      <c r="I756" s="186"/>
      <c r="J756" s="186"/>
      <c r="V756" s="17"/>
      <c r="AC756" s="185"/>
      <c r="AD756" s="185"/>
      <c r="AE756" s="18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87" t="s">
        <v>20</v>
      </c>
      <c r="F760" s="187"/>
      <c r="G760" s="187"/>
      <c r="H760" s="187"/>
      <c r="V760" s="17"/>
      <c r="X760" s="23" t="s">
        <v>32</v>
      </c>
      <c r="Y760" s="20">
        <f>IF(B760="PAGADO",0,C765)</f>
        <v>-2064.25</v>
      </c>
      <c r="AA760" s="187" t="s">
        <v>20</v>
      </c>
      <c r="AB760" s="187"/>
      <c r="AC760" s="187"/>
      <c r="AD760" s="18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8" t="str">
        <f>IF(C765&lt;0,"NO PAGAR","COBRAR")</f>
        <v>NO PAGAR</v>
      </c>
      <c r="C766" s="18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8" t="str">
        <f>IF(Y765&lt;0,"NO PAGAR","COBRAR")</f>
        <v>NO PAGAR</v>
      </c>
      <c r="Y766" s="18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6" t="s">
        <v>30</v>
      </c>
      <c r="I800" s="186"/>
      <c r="J800" s="186"/>
      <c r="V800" s="17"/>
      <c r="AA800" s="186" t="s">
        <v>31</v>
      </c>
      <c r="AB800" s="186"/>
      <c r="AC800" s="186"/>
    </row>
    <row r="801" spans="2:41">
      <c r="H801" s="186"/>
      <c r="I801" s="186"/>
      <c r="J801" s="186"/>
      <c r="V801" s="17"/>
      <c r="AA801" s="186"/>
      <c r="AB801" s="186"/>
      <c r="AC801" s="18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87" t="s">
        <v>20</v>
      </c>
      <c r="F805" s="187"/>
      <c r="G805" s="187"/>
      <c r="H805" s="187"/>
      <c r="V805" s="17"/>
      <c r="X805" s="23" t="s">
        <v>32</v>
      </c>
      <c r="Y805" s="20">
        <f>IF(B1605="PAGADO",0,C810)</f>
        <v>-2064.25</v>
      </c>
      <c r="AA805" s="187" t="s">
        <v>20</v>
      </c>
      <c r="AB805" s="187"/>
      <c r="AC805" s="187"/>
      <c r="AD805" s="18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9" t="str">
        <f>IF(Y810&lt;0,"NO PAGAR","COBRAR'")</f>
        <v>NO PAGAR</v>
      </c>
      <c r="Y811" s="18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9" t="str">
        <f>IF(C810&lt;0,"NO PAGAR","COBRAR'")</f>
        <v>NO PAGAR</v>
      </c>
      <c r="C812" s="18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5" t="s">
        <v>29</v>
      </c>
      <c r="AD847" s="185"/>
      <c r="AE847" s="185"/>
    </row>
    <row r="848" spans="2:31">
      <c r="H848" s="186" t="s">
        <v>28</v>
      </c>
      <c r="I848" s="186"/>
      <c r="J848" s="186"/>
      <c r="V848" s="17"/>
      <c r="AC848" s="185"/>
      <c r="AD848" s="185"/>
      <c r="AE848" s="185"/>
    </row>
    <row r="849" spans="2:41">
      <c r="H849" s="186"/>
      <c r="I849" s="186"/>
      <c r="J849" s="186"/>
      <c r="V849" s="17"/>
      <c r="AC849" s="185"/>
      <c r="AD849" s="185"/>
      <c r="AE849" s="18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87" t="s">
        <v>20</v>
      </c>
      <c r="F853" s="187"/>
      <c r="G853" s="187"/>
      <c r="H853" s="187"/>
      <c r="V853" s="17"/>
      <c r="X853" s="23" t="s">
        <v>32</v>
      </c>
      <c r="Y853" s="20">
        <f>IF(B853="PAGADO",0,C858)</f>
        <v>-2064.25</v>
      </c>
      <c r="AA853" s="187" t="s">
        <v>20</v>
      </c>
      <c r="AB853" s="187"/>
      <c r="AC853" s="187"/>
      <c r="AD853" s="18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8" t="str">
        <f>IF(C858&lt;0,"NO PAGAR","COBRAR")</f>
        <v>NO PAGAR</v>
      </c>
      <c r="C859" s="18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8" t="str">
        <f>IF(Y858&lt;0,"NO PAGAR","COBRAR")</f>
        <v>NO PAGAR</v>
      </c>
      <c r="Y859" s="18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6" t="s">
        <v>30</v>
      </c>
      <c r="I893" s="186"/>
      <c r="J893" s="186"/>
      <c r="V893" s="17"/>
      <c r="AA893" s="186" t="s">
        <v>31</v>
      </c>
      <c r="AB893" s="186"/>
      <c r="AC893" s="186"/>
    </row>
    <row r="894" spans="1:43">
      <c r="H894" s="186"/>
      <c r="I894" s="186"/>
      <c r="J894" s="186"/>
      <c r="V894" s="17"/>
      <c r="AA894" s="186"/>
      <c r="AB894" s="186"/>
      <c r="AC894" s="18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87" t="s">
        <v>20</v>
      </c>
      <c r="F898" s="187"/>
      <c r="G898" s="187"/>
      <c r="H898" s="187"/>
      <c r="V898" s="17"/>
      <c r="X898" s="23" t="s">
        <v>32</v>
      </c>
      <c r="Y898" s="20">
        <f>IF(B1698="PAGADO",0,C903)</f>
        <v>-2064.25</v>
      </c>
      <c r="AA898" s="187" t="s">
        <v>20</v>
      </c>
      <c r="AB898" s="187"/>
      <c r="AC898" s="187"/>
      <c r="AD898" s="18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9" t="str">
        <f>IF(Y903&lt;0,"NO PAGAR","COBRAR'")</f>
        <v>NO PAGAR</v>
      </c>
      <c r="Y904" s="18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9" t="str">
        <f>IF(C903&lt;0,"NO PAGAR","COBRAR'")</f>
        <v>NO PAGAR</v>
      </c>
      <c r="C905" s="18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5" t="s">
        <v>29</v>
      </c>
      <c r="AD941" s="185"/>
      <c r="AE941" s="185"/>
    </row>
    <row r="942" spans="8:31">
      <c r="H942" s="186" t="s">
        <v>28</v>
      </c>
      <c r="I942" s="186"/>
      <c r="J942" s="186"/>
      <c r="V942" s="17"/>
      <c r="AC942" s="185"/>
      <c r="AD942" s="185"/>
      <c r="AE942" s="185"/>
    </row>
    <row r="943" spans="8:31">
      <c r="H943" s="186"/>
      <c r="I943" s="186"/>
      <c r="J943" s="186"/>
      <c r="V943" s="17"/>
      <c r="AC943" s="185"/>
      <c r="AD943" s="185"/>
      <c r="AE943" s="18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87" t="s">
        <v>20</v>
      </c>
      <c r="F947" s="187"/>
      <c r="G947" s="187"/>
      <c r="H947" s="187"/>
      <c r="V947" s="17"/>
      <c r="X947" s="23" t="s">
        <v>32</v>
      </c>
      <c r="Y947" s="20">
        <f>IF(B947="PAGADO",0,C952)</f>
        <v>-2064.25</v>
      </c>
      <c r="AA947" s="187" t="s">
        <v>20</v>
      </c>
      <c r="AB947" s="187"/>
      <c r="AC947" s="187"/>
      <c r="AD947" s="18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8" t="str">
        <f>IF(C952&lt;0,"NO PAGAR","COBRAR")</f>
        <v>NO PAGAR</v>
      </c>
      <c r="C953" s="18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8" t="str">
        <f>IF(Y952&lt;0,"NO PAGAR","COBRAR")</f>
        <v>NO PAGAR</v>
      </c>
      <c r="Y953" s="18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6" t="s">
        <v>30</v>
      </c>
      <c r="I987" s="186"/>
      <c r="J987" s="186"/>
      <c r="V987" s="17"/>
      <c r="AA987" s="186" t="s">
        <v>31</v>
      </c>
      <c r="AB987" s="186"/>
      <c r="AC987" s="186"/>
    </row>
    <row r="988" spans="1:43">
      <c r="H988" s="186"/>
      <c r="I988" s="186"/>
      <c r="J988" s="186"/>
      <c r="V988" s="17"/>
      <c r="AA988" s="186"/>
      <c r="AB988" s="186"/>
      <c r="AC988" s="18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87" t="s">
        <v>20</v>
      </c>
      <c r="F992" s="187"/>
      <c r="G992" s="187"/>
      <c r="H992" s="187"/>
      <c r="V992" s="17"/>
      <c r="X992" s="23" t="s">
        <v>32</v>
      </c>
      <c r="Y992" s="20">
        <f>IF(B1792="PAGADO",0,C997)</f>
        <v>-2064.25</v>
      </c>
      <c r="AA992" s="187" t="s">
        <v>20</v>
      </c>
      <c r="AB992" s="187"/>
      <c r="AC992" s="187"/>
      <c r="AD992" s="18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9" t="str">
        <f>IF(Y997&lt;0,"NO PAGAR","COBRAR'")</f>
        <v>NO PAGAR</v>
      </c>
      <c r="Y998" s="18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9" t="str">
        <f>IF(C997&lt;0,"NO PAGAR","COBRAR'")</f>
        <v>NO PAGAR</v>
      </c>
      <c r="C999" s="18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5" t="s">
        <v>29</v>
      </c>
      <c r="AD1034" s="185"/>
      <c r="AE1034" s="185"/>
    </row>
    <row r="1035" spans="2:31">
      <c r="H1035" s="186" t="s">
        <v>28</v>
      </c>
      <c r="I1035" s="186"/>
      <c r="J1035" s="186"/>
      <c r="V1035" s="17"/>
      <c r="AC1035" s="185"/>
      <c r="AD1035" s="185"/>
      <c r="AE1035" s="185"/>
    </row>
    <row r="1036" spans="2:31">
      <c r="H1036" s="186"/>
      <c r="I1036" s="186"/>
      <c r="J1036" s="186"/>
      <c r="V1036" s="17"/>
      <c r="AC1036" s="185"/>
      <c r="AD1036" s="185"/>
      <c r="AE1036" s="18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87" t="s">
        <v>20</v>
      </c>
      <c r="F1040" s="187"/>
      <c r="G1040" s="187"/>
      <c r="H1040" s="187"/>
      <c r="V1040" s="17"/>
      <c r="X1040" s="23" t="s">
        <v>32</v>
      </c>
      <c r="Y1040" s="20">
        <f>IF(B1040="PAGADO",0,C1045)</f>
        <v>-2064.25</v>
      </c>
      <c r="AA1040" s="187" t="s">
        <v>20</v>
      </c>
      <c r="AB1040" s="187"/>
      <c r="AC1040" s="187"/>
      <c r="AD1040" s="18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8" t="str">
        <f>IF(C1045&lt;0,"NO PAGAR","COBRAR")</f>
        <v>NO PAGAR</v>
      </c>
      <c r="C1046" s="18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8" t="str">
        <f>IF(Y1045&lt;0,"NO PAGAR","COBRAR")</f>
        <v>NO PAGAR</v>
      </c>
      <c r="Y1046" s="18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6" t="s">
        <v>30</v>
      </c>
      <c r="I1080" s="186"/>
      <c r="J1080" s="186"/>
      <c r="V1080" s="17"/>
      <c r="AA1080" s="186" t="s">
        <v>31</v>
      </c>
      <c r="AB1080" s="186"/>
      <c r="AC1080" s="186"/>
    </row>
    <row r="1081" spans="1:43">
      <c r="H1081" s="186"/>
      <c r="I1081" s="186"/>
      <c r="J1081" s="186"/>
      <c r="V1081" s="17"/>
      <c r="AA1081" s="186"/>
      <c r="AB1081" s="186"/>
      <c r="AC1081" s="18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87" t="s">
        <v>20</v>
      </c>
      <c r="F1085" s="187"/>
      <c r="G1085" s="187"/>
      <c r="H1085" s="187"/>
      <c r="V1085" s="17"/>
      <c r="X1085" s="23" t="s">
        <v>32</v>
      </c>
      <c r="Y1085" s="20">
        <f>IF(B1885="PAGADO",0,C1090)</f>
        <v>-2064.25</v>
      </c>
      <c r="AA1085" s="187" t="s">
        <v>20</v>
      </c>
      <c r="AB1085" s="187"/>
      <c r="AC1085" s="187"/>
      <c r="AD1085" s="18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9" t="str">
        <f>IF(Y1090&lt;0,"NO PAGAR","COBRAR'")</f>
        <v>NO PAGAR</v>
      </c>
      <c r="Y1091" s="18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9" t="str">
        <f>IF(C1090&lt;0,"NO PAGAR","COBRAR'")</f>
        <v>NO PAGAR</v>
      </c>
      <c r="C1092" s="18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A669" zoomScale="89" zoomScaleNormal="89" workbookViewId="0">
      <selection activeCell="B672" sqref="B672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7" t="s">
        <v>20</v>
      </c>
      <c r="F151" s="187"/>
      <c r="G151" s="187"/>
      <c r="H151" s="187"/>
      <c r="V151" s="17"/>
      <c r="X151" s="23" t="s">
        <v>75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NO PAGAR</v>
      </c>
      <c r="Y157" s="18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NO PAGAR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-2894.8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NO PAGAR</v>
      </c>
      <c r="Y242" s="18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NO PAGAR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NO PAGAR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7" t="s">
        <v>20</v>
      </c>
      <c r="F328" s="187"/>
      <c r="G328" s="187"/>
      <c r="H328" s="187"/>
      <c r="V328" s="17"/>
      <c r="X328" s="23" t="s">
        <v>32</v>
      </c>
      <c r="Y328" s="20">
        <f>IF(B1090="PAGADO",0,C333)</f>
        <v>-412.94000000000005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NO PAGAR</v>
      </c>
      <c r="Y334" s="18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NO PAGAR</v>
      </c>
      <c r="C335" s="18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AA373" s="106"/>
      <c r="AB373" s="106"/>
      <c r="AC373" s="193" t="s">
        <v>29</v>
      </c>
      <c r="AD373" s="193"/>
      <c r="AE373" s="193"/>
    </row>
    <row r="374" spans="2:41">
      <c r="V374" s="17"/>
      <c r="AA374" s="106"/>
      <c r="AB374" s="106"/>
      <c r="AC374" s="193"/>
      <c r="AD374" s="193"/>
      <c r="AE374" s="19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3"/>
      <c r="AD375" s="193"/>
      <c r="AE375" s="193"/>
    </row>
    <row r="376" spans="2:41" ht="23.25">
      <c r="B376" s="23" t="s">
        <v>32</v>
      </c>
      <c r="C376" s="20">
        <f>IF(X328="PAGADO",0,Y333)</f>
        <v>-1811.12</v>
      </c>
      <c r="E376" s="187" t="s">
        <v>20</v>
      </c>
      <c r="F376" s="187"/>
      <c r="G376" s="187"/>
      <c r="H376" s="187"/>
      <c r="V376" s="17"/>
      <c r="X376" s="23" t="s">
        <v>32</v>
      </c>
      <c r="Y376" s="20">
        <f>IF(B376="PAGADO",0,C381)</f>
        <v>-1561.12</v>
      </c>
      <c r="AA376" s="187" t="s">
        <v>20</v>
      </c>
      <c r="AB376" s="187"/>
      <c r="AC376" s="187"/>
      <c r="AD376" s="18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NO PAGAR</v>
      </c>
      <c r="C382" s="18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NO PAGAR</v>
      </c>
      <c r="Y382" s="18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6" t="s">
        <v>31</v>
      </c>
      <c r="AB411" s="186"/>
      <c r="AC411" s="186"/>
    </row>
    <row r="412" spans="1:43" ht="15" customHeight="1">
      <c r="H412" s="76"/>
      <c r="I412" s="76"/>
      <c r="J412" s="76"/>
      <c r="V412" s="17"/>
      <c r="AA412" s="186"/>
      <c r="AB412" s="186"/>
      <c r="AC412" s="18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7" t="s">
        <v>20</v>
      </c>
      <c r="F416" s="187"/>
      <c r="G416" s="187"/>
      <c r="H416" s="187"/>
      <c r="V416" s="17"/>
      <c r="X416" s="23" t="s">
        <v>32</v>
      </c>
      <c r="Y416" s="20">
        <f>IF(B416="PAGADO",0,C421)</f>
        <v>0</v>
      </c>
      <c r="AA416" s="187" t="s">
        <v>20</v>
      </c>
      <c r="AB416" s="187"/>
      <c r="AC416" s="187"/>
      <c r="AD416" s="18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9" t="str">
        <f>IF(Y421&lt;0,"NO PAGAR","COBRAR'")</f>
        <v>NO PAGAR</v>
      </c>
      <c r="Y422" s="18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9" t="str">
        <f>IF(C421&lt;0,"NO PAGAR","COBRAR'")</f>
        <v>COBRAR'</v>
      </c>
      <c r="C423" s="18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7" t="s">
        <v>20</v>
      </c>
      <c r="F462" s="187"/>
      <c r="G462" s="187"/>
      <c r="H462" s="187"/>
      <c r="V462" s="17"/>
      <c r="X462" s="23" t="s">
        <v>32</v>
      </c>
      <c r="Y462" s="20">
        <f>IF(B462="PAGADO",0,C467)</f>
        <v>-526.89999999999986</v>
      </c>
      <c r="AA462" s="187" t="s">
        <v>20</v>
      </c>
      <c r="AB462" s="187"/>
      <c r="AC462" s="187"/>
      <c r="AD462" s="18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8" t="str">
        <f>IF(C467&lt;0,"NO PAGAR","COBRAR")</f>
        <v>NO PAGAR</v>
      </c>
      <c r="C468" s="18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8" t="str">
        <f>IF(Y467&lt;0,"NO PAGAR","COBRAR")</f>
        <v>NO PAGAR</v>
      </c>
      <c r="Y468" s="18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6" t="s">
        <v>31</v>
      </c>
      <c r="AB497" s="186"/>
      <c r="AC497" s="186"/>
    </row>
    <row r="498" spans="2:41" ht="15" customHeight="1">
      <c r="E498" s="186"/>
      <c r="F498" s="186"/>
      <c r="H498" s="76"/>
      <c r="I498" s="76"/>
      <c r="J498" s="76"/>
      <c r="V498" s="17"/>
      <c r="AA498" s="186"/>
      <c r="AB498" s="186"/>
      <c r="AC498" s="186"/>
    </row>
    <row r="499" spans="2:41" ht="26.25">
      <c r="B499" s="24" t="s">
        <v>66</v>
      </c>
      <c r="E499" s="186" t="s">
        <v>30</v>
      </c>
      <c r="F499" s="18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7" t="s">
        <v>20</v>
      </c>
      <c r="F500" s="187"/>
      <c r="G500" s="187"/>
      <c r="H500" s="187"/>
      <c r="V500" s="17"/>
      <c r="X500" s="23" t="s">
        <v>32</v>
      </c>
      <c r="Y500" s="20">
        <f>IF(B500="PAGADO",0,C505)</f>
        <v>0</v>
      </c>
      <c r="AA500" s="187" t="s">
        <v>20</v>
      </c>
      <c r="AB500" s="187"/>
      <c r="AC500" s="187"/>
      <c r="AD500" s="18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9" t="str">
        <f>IF(Y505&lt;0,"NO PAGAR","COBRAR'")</f>
        <v>COBRAR'</v>
      </c>
      <c r="Y506" s="18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9" t="str">
        <f>IF(C505&lt;0,"NO PAGAR","COBRAR'")</f>
        <v>COBRAR'</v>
      </c>
      <c r="C507" s="18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4" t="s">
        <v>957</v>
      </c>
      <c r="F524" s="195"/>
      <c r="G524" s="19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5" t="s">
        <v>29</v>
      </c>
      <c r="AD545" s="185"/>
      <c r="AE545" s="185"/>
    </row>
    <row r="546" spans="2:41" ht="21.75" customHeight="1">
      <c r="H546" s="76" t="s">
        <v>28</v>
      </c>
      <c r="I546" s="76"/>
      <c r="J546" s="76"/>
      <c r="V546" s="17"/>
      <c r="AC546" s="185"/>
      <c r="AD546" s="185"/>
      <c r="AE546" s="185"/>
    </row>
    <row r="547" spans="2:41" ht="15" customHeight="1">
      <c r="H547" s="76"/>
      <c r="I547" s="76"/>
      <c r="J547" s="76"/>
      <c r="V547" s="17"/>
      <c r="AC547" s="185"/>
      <c r="AD547" s="185"/>
      <c r="AE547" s="18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7" t="s">
        <v>20</v>
      </c>
      <c r="F551" s="187"/>
      <c r="G551" s="187"/>
      <c r="H551" s="187"/>
      <c r="V551" s="17"/>
      <c r="X551" s="23" t="s">
        <v>32</v>
      </c>
      <c r="Y551" s="20">
        <f>IF(B551="PAGADO",0,C556)</f>
        <v>-153.00000000000023</v>
      </c>
      <c r="AA551" s="187" t="s">
        <v>20</v>
      </c>
      <c r="AB551" s="187"/>
      <c r="AC551" s="187"/>
      <c r="AD551" s="18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8" t="str">
        <f>IF(C556&lt;0,"NO PAGAR","COBRAR")</f>
        <v>NO PAGAR</v>
      </c>
      <c r="C557" s="18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8" t="str">
        <f>IF(Y556&lt;0,"NO PAGAR","COBRAR")</f>
        <v>COBRAR</v>
      </c>
      <c r="Y557" s="188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6" t="s">
        <v>31</v>
      </c>
      <c r="AB584" s="186"/>
      <c r="AC584" s="18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7" t="s">
        <v>20</v>
      </c>
      <c r="F586" s="187"/>
      <c r="G586" s="187"/>
      <c r="H586" s="187"/>
      <c r="V586" s="17"/>
      <c r="X586" s="23" t="s">
        <v>32</v>
      </c>
      <c r="Y586" s="20">
        <f>IF(B586="PAGADO",0,C591)</f>
        <v>0</v>
      </c>
      <c r="AA586" s="187" t="s">
        <v>20</v>
      </c>
      <c r="AB586" s="187"/>
      <c r="AC586" s="187"/>
      <c r="AD586" s="18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9" t="str">
        <f>IF(Y591&lt;0,"NO PAGAR","COBRAR'")</f>
        <v>COBRAR'</v>
      </c>
      <c r="Y592" s="18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9" t="str">
        <f>IF(C591&lt;0,"NO PAGAR","COBRAR'")</f>
        <v>COBRAR'</v>
      </c>
      <c r="C593" s="18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5" t="s">
        <v>29</v>
      </c>
      <c r="AD626" s="185"/>
      <c r="AE626" s="185"/>
    </row>
    <row r="627" spans="2:41" ht="27" customHeight="1">
      <c r="H627" s="76" t="s">
        <v>28</v>
      </c>
      <c r="I627" s="76"/>
      <c r="J627" s="76"/>
      <c r="V627" s="17"/>
      <c r="AC627" s="185"/>
      <c r="AD627" s="185"/>
      <c r="AE627" s="185"/>
    </row>
    <row r="628" spans="2:41" ht="15" customHeight="1">
      <c r="H628" s="76"/>
      <c r="I628" s="76"/>
      <c r="J628" s="76"/>
      <c r="V628" s="17"/>
      <c r="AC628" s="185"/>
      <c r="AD628" s="185"/>
      <c r="AE628" s="18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7" t="s">
        <v>20</v>
      </c>
      <c r="F632" s="187"/>
      <c r="G632" s="187"/>
      <c r="H632" s="187"/>
      <c r="V632" s="17"/>
      <c r="X632" s="23" t="s">
        <v>32</v>
      </c>
      <c r="Y632" s="20">
        <f>IF(B632="PAGADO",0,C637)</f>
        <v>0</v>
      </c>
      <c r="AA632" s="187" t="s">
        <v>20</v>
      </c>
      <c r="AB632" s="187"/>
      <c r="AC632" s="187"/>
      <c r="AD632" s="18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1180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1183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1180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88" t="str">
        <f>IF(C637&lt;0,"NO PAGAR","COBRAR")</f>
        <v>COBRAR</v>
      </c>
      <c r="C638" s="188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8" t="str">
        <f>IF(Y637&lt;0,"NO PAGAR","COBRAR")</f>
        <v>COBRAR</v>
      </c>
      <c r="Y638" s="18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1135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1186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1136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86" t="s">
        <v>31</v>
      </c>
      <c r="AB667" s="186"/>
      <c r="AC667" s="186"/>
    </row>
    <row r="668" spans="1:43" ht="15" customHeight="1">
      <c r="H668" s="76"/>
      <c r="I668" s="76"/>
      <c r="J668" s="76"/>
      <c r="V668" s="17"/>
      <c r="AA668" s="186"/>
      <c r="AB668" s="186"/>
      <c r="AC668" s="18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87" t="s">
        <v>1202</v>
      </c>
      <c r="F672" s="187"/>
      <c r="G672" s="187"/>
      <c r="H672" s="187"/>
      <c r="V672" s="17"/>
      <c r="X672" s="23" t="s">
        <v>32</v>
      </c>
      <c r="Y672" s="20">
        <f>IF(B1472="PAGADO",0,C677)</f>
        <v>1657.4</v>
      </c>
      <c r="AA672" s="187" t="s">
        <v>20</v>
      </c>
      <c r="AB672" s="187"/>
      <c r="AC672" s="187"/>
      <c r="AD672" s="18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45139</v>
      </c>
      <c r="F674" s="3" t="s">
        <v>1201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1209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1657.4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1221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1657.4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1229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89" t="str">
        <f>IF(Y677&lt;0,"NO PAGAR","COBRAR'")</f>
        <v>COBRAR'</v>
      </c>
      <c r="Y678" s="189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9" t="str">
        <f>IF(C677&lt;0,"NO PAGAR","COBRAR'")</f>
        <v>COBRAR'</v>
      </c>
      <c r="C679" s="18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2" t="s">
        <v>7</v>
      </c>
      <c r="F688" s="183"/>
      <c r="G688" s="18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5" t="s">
        <v>29</v>
      </c>
      <c r="AD714" s="185"/>
      <c r="AE714" s="185"/>
    </row>
    <row r="715" spans="2:31" ht="15" customHeight="1">
      <c r="H715" s="76" t="s">
        <v>28</v>
      </c>
      <c r="I715" s="76"/>
      <c r="J715" s="76"/>
      <c r="V715" s="17"/>
      <c r="AC715" s="185"/>
      <c r="AD715" s="185"/>
      <c r="AE715" s="185"/>
    </row>
    <row r="716" spans="2:31" ht="15" customHeight="1">
      <c r="H716" s="76"/>
      <c r="I716" s="76"/>
      <c r="J716" s="76"/>
      <c r="V716" s="17"/>
      <c r="AC716" s="185"/>
      <c r="AD716" s="185"/>
      <c r="AE716" s="18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1657.4</v>
      </c>
      <c r="E720" s="187" t="s">
        <v>20</v>
      </c>
      <c r="F720" s="187"/>
      <c r="G720" s="187"/>
      <c r="H720" s="187"/>
      <c r="V720" s="17"/>
      <c r="X720" s="23" t="s">
        <v>32</v>
      </c>
      <c r="Y720" s="20">
        <f>IF(B720="PAGADO",0,C725)</f>
        <v>1657.4</v>
      </c>
      <c r="AA720" s="187" t="s">
        <v>20</v>
      </c>
      <c r="AB720" s="187"/>
      <c r="AC720" s="187"/>
      <c r="AD720" s="187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1657.4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1657.4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1657.4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1657.4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8" t="str">
        <f>IF(C725&lt;0,"NO PAGAR","COBRAR")</f>
        <v>COBRAR</v>
      </c>
      <c r="C726" s="18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8" t="str">
        <f>IF(Y725&lt;0,"NO PAGAR","COBRAR")</f>
        <v>COBRAR</v>
      </c>
      <c r="Y726" s="18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6" t="s">
        <v>31</v>
      </c>
      <c r="AB760" s="186"/>
      <c r="AC760" s="186"/>
    </row>
    <row r="761" spans="1:43" ht="15" customHeight="1">
      <c r="H761" s="76"/>
      <c r="I761" s="76"/>
      <c r="J761" s="76"/>
      <c r="V761" s="17"/>
      <c r="AA761" s="186"/>
      <c r="AB761" s="186"/>
      <c r="AC761" s="18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1657.4</v>
      </c>
      <c r="E765" s="187" t="s">
        <v>20</v>
      </c>
      <c r="F765" s="187"/>
      <c r="G765" s="187"/>
      <c r="H765" s="187"/>
      <c r="V765" s="17"/>
      <c r="X765" s="23" t="s">
        <v>32</v>
      </c>
      <c r="Y765" s="20">
        <f>IF(B1565="PAGADO",0,C770)</f>
        <v>1657.4</v>
      </c>
      <c r="AA765" s="187" t="s">
        <v>20</v>
      </c>
      <c r="AB765" s="187"/>
      <c r="AC765" s="187"/>
      <c r="AD765" s="18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1657.4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1657.4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1657.4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1657.4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9" t="str">
        <f>IF(Y770&lt;0,"NO PAGAR","COBRAR'")</f>
        <v>COBRAR'</v>
      </c>
      <c r="Y771" s="18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9" t="str">
        <f>IF(C770&lt;0,"NO PAGAR","COBRAR'")</f>
        <v>COBRAR'</v>
      </c>
      <c r="C772" s="18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5" t="s">
        <v>29</v>
      </c>
      <c r="AD807" s="185"/>
      <c r="AE807" s="185"/>
    </row>
    <row r="808" spans="2:41" ht="15" customHeight="1">
      <c r="H808" s="76" t="s">
        <v>28</v>
      </c>
      <c r="I808" s="76"/>
      <c r="J808" s="76"/>
      <c r="V808" s="17"/>
      <c r="AC808" s="185"/>
      <c r="AD808" s="185"/>
      <c r="AE808" s="185"/>
    </row>
    <row r="809" spans="2:41" ht="15" customHeight="1">
      <c r="H809" s="76"/>
      <c r="I809" s="76"/>
      <c r="J809" s="76"/>
      <c r="V809" s="17"/>
      <c r="AC809" s="185"/>
      <c r="AD809" s="185"/>
      <c r="AE809" s="18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1657.4</v>
      </c>
      <c r="E813" s="187" t="s">
        <v>20</v>
      </c>
      <c r="F813" s="187"/>
      <c r="G813" s="187"/>
      <c r="H813" s="187"/>
      <c r="V813" s="17"/>
      <c r="X813" s="23" t="s">
        <v>32</v>
      </c>
      <c r="Y813" s="20">
        <f>IF(B813="PAGADO",0,C818)</f>
        <v>1657.4</v>
      </c>
      <c r="AA813" s="187" t="s">
        <v>20</v>
      </c>
      <c r="AB813" s="187"/>
      <c r="AC813" s="187"/>
      <c r="AD813" s="18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1657.4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1657.4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1657.4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1657.4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8" t="str">
        <f>IF(C818&lt;0,"NO PAGAR","COBRAR")</f>
        <v>COBRAR</v>
      </c>
      <c r="C819" s="18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8" t="str">
        <f>IF(Y818&lt;0,"NO PAGAR","COBRAR")</f>
        <v>COBRAR</v>
      </c>
      <c r="Y819" s="18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6" t="s">
        <v>31</v>
      </c>
      <c r="AB853" s="186"/>
      <c r="AC853" s="186"/>
    </row>
    <row r="854" spans="1:43" ht="15" customHeight="1">
      <c r="H854" s="76"/>
      <c r="I854" s="76"/>
      <c r="J854" s="76"/>
      <c r="V854" s="17"/>
      <c r="AA854" s="186"/>
      <c r="AB854" s="186"/>
      <c r="AC854" s="18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1657.4</v>
      </c>
      <c r="E858" s="187" t="s">
        <v>20</v>
      </c>
      <c r="F858" s="187"/>
      <c r="G858" s="187"/>
      <c r="H858" s="187"/>
      <c r="V858" s="17"/>
      <c r="X858" s="23" t="s">
        <v>32</v>
      </c>
      <c r="Y858" s="20">
        <f>IF(B1658="PAGADO",0,C863)</f>
        <v>1657.4</v>
      </c>
      <c r="AA858" s="187" t="s">
        <v>20</v>
      </c>
      <c r="AB858" s="187"/>
      <c r="AC858" s="187"/>
      <c r="AD858" s="18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1657.4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1657.4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1657.4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1657.4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9" t="str">
        <f>IF(Y863&lt;0,"NO PAGAR","COBRAR'")</f>
        <v>COBRAR'</v>
      </c>
      <c r="Y864" s="18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9" t="str">
        <f>IF(C863&lt;0,"NO PAGAR","COBRAR'")</f>
        <v>COBRAR'</v>
      </c>
      <c r="C865" s="18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5" t="s">
        <v>29</v>
      </c>
      <c r="AD901" s="185"/>
      <c r="AE901" s="185"/>
    </row>
    <row r="902" spans="2:41" ht="15" customHeight="1">
      <c r="H902" s="76" t="s">
        <v>28</v>
      </c>
      <c r="I902" s="76"/>
      <c r="J902" s="76"/>
      <c r="V902" s="17"/>
      <c r="AC902" s="185"/>
      <c r="AD902" s="185"/>
      <c r="AE902" s="185"/>
    </row>
    <row r="903" spans="2:41" ht="15" customHeight="1">
      <c r="H903" s="76"/>
      <c r="I903" s="76"/>
      <c r="J903" s="76"/>
      <c r="V903" s="17"/>
      <c r="AC903" s="185"/>
      <c r="AD903" s="185"/>
      <c r="AE903" s="18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1657.4</v>
      </c>
      <c r="E907" s="187" t="s">
        <v>20</v>
      </c>
      <c r="F907" s="187"/>
      <c r="G907" s="187"/>
      <c r="H907" s="187"/>
      <c r="V907" s="17"/>
      <c r="X907" s="23" t="s">
        <v>32</v>
      </c>
      <c r="Y907" s="20">
        <f>IF(B907="PAGADO",0,C912)</f>
        <v>1657.4</v>
      </c>
      <c r="AA907" s="187" t="s">
        <v>20</v>
      </c>
      <c r="AB907" s="187"/>
      <c r="AC907" s="187"/>
      <c r="AD907" s="18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1657.4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1657.4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1657.4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1657.4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8" t="str">
        <f>IF(C912&lt;0,"NO PAGAR","COBRAR")</f>
        <v>COBRAR</v>
      </c>
      <c r="C913" s="18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8" t="str">
        <f>IF(Y912&lt;0,"NO PAGAR","COBRAR")</f>
        <v>COBRAR</v>
      </c>
      <c r="Y913" s="18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6" t="s">
        <v>31</v>
      </c>
      <c r="AB947" s="186"/>
      <c r="AC947" s="186"/>
    </row>
    <row r="948" spans="1:43" ht="15" customHeight="1">
      <c r="H948" s="76"/>
      <c r="I948" s="76"/>
      <c r="J948" s="76"/>
      <c r="V948" s="17"/>
      <c r="AA948" s="186"/>
      <c r="AB948" s="186"/>
      <c r="AC948" s="18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1657.4</v>
      </c>
      <c r="E952" s="187" t="s">
        <v>20</v>
      </c>
      <c r="F952" s="187"/>
      <c r="G952" s="187"/>
      <c r="H952" s="187"/>
      <c r="V952" s="17"/>
      <c r="X952" s="23" t="s">
        <v>32</v>
      </c>
      <c r="Y952" s="20">
        <f>IF(B1752="PAGADO",0,C957)</f>
        <v>1657.4</v>
      </c>
      <c r="AA952" s="187" t="s">
        <v>20</v>
      </c>
      <c r="AB952" s="187"/>
      <c r="AC952" s="187"/>
      <c r="AD952" s="18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1657.4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1657.4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1657.4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1657.4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9" t="str">
        <f>IF(Y957&lt;0,"NO PAGAR","COBRAR'")</f>
        <v>COBRAR'</v>
      </c>
      <c r="Y958" s="18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9" t="str">
        <f>IF(C957&lt;0,"NO PAGAR","COBRAR'")</f>
        <v>COBRAR'</v>
      </c>
      <c r="C959" s="18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5" t="s">
        <v>29</v>
      </c>
      <c r="AD994" s="185"/>
      <c r="AE994" s="185"/>
    </row>
    <row r="995" spans="2:41" ht="15" customHeight="1">
      <c r="H995" s="76" t="s">
        <v>28</v>
      </c>
      <c r="I995" s="76"/>
      <c r="J995" s="76"/>
      <c r="V995" s="17"/>
      <c r="AC995" s="185"/>
      <c r="AD995" s="185"/>
      <c r="AE995" s="185"/>
    </row>
    <row r="996" spans="2:41" ht="15" customHeight="1">
      <c r="H996" s="76"/>
      <c r="I996" s="76"/>
      <c r="J996" s="76"/>
      <c r="V996" s="17"/>
      <c r="AC996" s="185"/>
      <c r="AD996" s="185"/>
      <c r="AE996" s="18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1657.4</v>
      </c>
      <c r="E1000" s="187" t="s">
        <v>20</v>
      </c>
      <c r="F1000" s="187"/>
      <c r="G1000" s="187"/>
      <c r="H1000" s="187"/>
      <c r="V1000" s="17"/>
      <c r="X1000" s="23" t="s">
        <v>32</v>
      </c>
      <c r="Y1000" s="20">
        <f>IF(B1000="PAGADO",0,C1005)</f>
        <v>1657.4</v>
      </c>
      <c r="AA1000" s="187" t="s">
        <v>20</v>
      </c>
      <c r="AB1000" s="187"/>
      <c r="AC1000" s="187"/>
      <c r="AD1000" s="18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1657.4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1657.4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1657.4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1657.4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8" t="str">
        <f>IF(C1005&lt;0,"NO PAGAR","COBRAR")</f>
        <v>COBRAR</v>
      </c>
      <c r="C1006" s="18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8" t="str">
        <f>IF(Y1005&lt;0,"NO PAGAR","COBRAR")</f>
        <v>COBRAR</v>
      </c>
      <c r="Y1006" s="18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6" t="s">
        <v>31</v>
      </c>
      <c r="AB1040" s="186"/>
      <c r="AC1040" s="186"/>
    </row>
    <row r="1041" spans="2:41" ht="15" customHeight="1">
      <c r="H1041" s="76"/>
      <c r="I1041" s="76"/>
      <c r="J1041" s="76"/>
      <c r="V1041" s="17"/>
      <c r="AA1041" s="186"/>
      <c r="AB1041" s="186"/>
      <c r="AC1041" s="18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1657.4</v>
      </c>
      <c r="E1045" s="187" t="s">
        <v>20</v>
      </c>
      <c r="F1045" s="187"/>
      <c r="G1045" s="187"/>
      <c r="H1045" s="187"/>
      <c r="V1045" s="17"/>
      <c r="X1045" s="23" t="s">
        <v>32</v>
      </c>
      <c r="Y1045" s="20">
        <f>IF(B1845="PAGADO",0,C1050)</f>
        <v>1657.4</v>
      </c>
      <c r="AA1045" s="187" t="s">
        <v>20</v>
      </c>
      <c r="AB1045" s="187"/>
      <c r="AC1045" s="187"/>
      <c r="AD1045" s="18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1657.4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1657.4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1657.4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1657.4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9" t="str">
        <f>IF(Y1050&lt;0,"NO PAGAR","COBRAR'")</f>
        <v>COBRAR'</v>
      </c>
      <c r="Y1051" s="18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9" t="str">
        <f>IF(C1050&lt;0,"NO PAGAR","COBRAR'")</f>
        <v>COBRAR'</v>
      </c>
      <c r="C1052" s="18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abSelected="1" topLeftCell="D646" zoomScale="80" zoomScaleNormal="80" zoomScalePageLayoutView="118" workbookViewId="0">
      <selection activeCell="S651" sqref="S65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7" t="s">
        <v>77</v>
      </c>
      <c r="F8" s="187"/>
      <c r="G8" s="187"/>
      <c r="H8" s="187"/>
      <c r="O8" s="197" t="s">
        <v>10</v>
      </c>
      <c r="P8" s="197"/>
      <c r="Q8" s="197"/>
      <c r="R8" s="197"/>
      <c r="V8" s="17"/>
      <c r="X8" s="23" t="s">
        <v>32</v>
      </c>
      <c r="Y8" s="20">
        <f>IF(B8="PAGADO",0,C13)</f>
        <v>-6043.71</v>
      </c>
      <c r="AA8" s="187" t="s">
        <v>140</v>
      </c>
      <c r="AB8" s="187"/>
      <c r="AC8" s="187"/>
      <c r="AD8" s="187"/>
      <c r="AK8" s="198" t="s">
        <v>188</v>
      </c>
      <c r="AL8" s="198"/>
      <c r="AM8" s="19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7" t="s">
        <v>77</v>
      </c>
      <c r="F53" s="187"/>
      <c r="G53" s="187"/>
      <c r="H53" s="187"/>
      <c r="V53" s="17"/>
      <c r="X53" s="23" t="s">
        <v>32</v>
      </c>
      <c r="Y53" s="20">
        <f>IF(B53="PAGADO",0,C58)</f>
        <v>-6418.1900000000005</v>
      </c>
      <c r="AA53" s="187" t="s">
        <v>77</v>
      </c>
      <c r="AB53" s="187"/>
      <c r="AC53" s="187"/>
      <c r="AD53" s="18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7" t="s">
        <v>273</v>
      </c>
      <c r="F103" s="187"/>
      <c r="G103" s="187"/>
      <c r="H103" s="187"/>
      <c r="V103" s="17"/>
      <c r="X103" s="23" t="s">
        <v>32</v>
      </c>
      <c r="Y103" s="20">
        <f>IF(B103="PAGADO",0,C108)</f>
        <v>-5740.3400000000011</v>
      </c>
      <c r="AA103" s="187" t="s">
        <v>273</v>
      </c>
      <c r="AB103" s="187"/>
      <c r="AC103" s="187"/>
      <c r="AD103" s="18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8" t="str">
        <f>IF(C108&lt;0,"NO PAGAR","COBRAR")</f>
        <v>NO PAGAR</v>
      </c>
      <c r="C109" s="18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NO PAGAR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7" t="s">
        <v>273</v>
      </c>
      <c r="F136" s="187"/>
      <c r="G136" s="187"/>
      <c r="H136" s="187"/>
      <c r="V136" s="17"/>
      <c r="X136" s="23" t="s">
        <v>32</v>
      </c>
      <c r="Y136" s="20">
        <f>IF(B136="PAGADO",0,C141)</f>
        <v>-5568.4800000000014</v>
      </c>
      <c r="AA136" s="187" t="s">
        <v>273</v>
      </c>
      <c r="AB136" s="187"/>
      <c r="AC136" s="187"/>
      <c r="AD136" s="18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NO PAGAR</v>
      </c>
      <c r="Y142" s="18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NO PAGAR</v>
      </c>
      <c r="C143" s="18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5" t="s">
        <v>29</v>
      </c>
      <c r="AD170" s="185"/>
      <c r="AE170" s="185"/>
    </row>
    <row r="171" spans="2:31">
      <c r="H171" s="186" t="s">
        <v>28</v>
      </c>
      <c r="I171" s="186"/>
      <c r="J171" s="186"/>
      <c r="V171" s="17"/>
      <c r="AC171" s="185"/>
      <c r="AD171" s="185"/>
      <c r="AE171" s="185"/>
    </row>
    <row r="172" spans="2:31">
      <c r="H172" s="186"/>
      <c r="I172" s="186"/>
      <c r="J172" s="186"/>
      <c r="V172" s="17"/>
      <c r="AC172" s="185"/>
      <c r="AD172" s="185"/>
      <c r="AE172" s="18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7" t="s">
        <v>273</v>
      </c>
      <c r="F176" s="187"/>
      <c r="G176" s="187"/>
      <c r="H176" s="187"/>
      <c r="V176" s="17"/>
      <c r="X176" s="23" t="s">
        <v>32</v>
      </c>
      <c r="Y176" s="20">
        <f>IF(B176="PAGADO",0,C181)</f>
        <v>-5626.8700000000008</v>
      </c>
      <c r="AA176" s="187" t="s">
        <v>273</v>
      </c>
      <c r="AB176" s="187"/>
      <c r="AC176" s="187"/>
      <c r="AD176" s="18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8" t="str">
        <f>IF(C181&lt;0,"NO PAGAR","COBRAR")</f>
        <v>NO PAGAR</v>
      </c>
      <c r="C182" s="18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8" t="str">
        <f>IF(Y181&lt;0,"NO PAGAR","COBRAR")</f>
        <v>NO PAGAR</v>
      </c>
      <c r="Y182" s="18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6" t="s">
        <v>30</v>
      </c>
      <c r="I216" s="186"/>
      <c r="J216" s="186"/>
      <c r="V216" s="17"/>
      <c r="AA216" s="186" t="s">
        <v>31</v>
      </c>
      <c r="AB216" s="186"/>
      <c r="AC216" s="186"/>
    </row>
    <row r="217" spans="1:43">
      <c r="H217" s="186"/>
      <c r="I217" s="186"/>
      <c r="J217" s="186"/>
      <c r="V217" s="17"/>
      <c r="AA217" s="186"/>
      <c r="AB217" s="186"/>
      <c r="AC217" s="18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7" t="s">
        <v>273</v>
      </c>
      <c r="F221" s="187"/>
      <c r="G221" s="187"/>
      <c r="H221" s="187"/>
      <c r="V221" s="17"/>
      <c r="X221" s="23" t="s">
        <v>32</v>
      </c>
      <c r="Y221" s="20">
        <f>IF(B221="PAGADO",0,C226)</f>
        <v>-5840.9500000000007</v>
      </c>
      <c r="AA221" s="187" t="s">
        <v>77</v>
      </c>
      <c r="AB221" s="187"/>
      <c r="AC221" s="187"/>
      <c r="AD221" s="18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9" t="str">
        <f>IF(Y226&lt;0,"NO PAGAR","COBRAR'")</f>
        <v>NO PAGAR</v>
      </c>
      <c r="Y227" s="18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9" t="str">
        <f>IF(C226&lt;0,"NO PAGAR","COBRAR'")</f>
        <v>NO PAGAR</v>
      </c>
      <c r="C228" s="18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5" t="s">
        <v>29</v>
      </c>
      <c r="AD262" s="185"/>
      <c r="AE262" s="185"/>
    </row>
    <row r="263" spans="2:41">
      <c r="H263" s="186" t="s">
        <v>28</v>
      </c>
      <c r="I263" s="186"/>
      <c r="J263" s="186"/>
      <c r="V263" s="17"/>
      <c r="AC263" s="185"/>
      <c r="AD263" s="185"/>
      <c r="AE263" s="185"/>
    </row>
    <row r="264" spans="2:41">
      <c r="H264" s="186"/>
      <c r="I264" s="186"/>
      <c r="J264" s="186"/>
      <c r="V264" s="17"/>
      <c r="AC264" s="185"/>
      <c r="AD264" s="185"/>
      <c r="AE264" s="18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7" t="s">
        <v>565</v>
      </c>
      <c r="F268" s="187"/>
      <c r="G268" s="187"/>
      <c r="H268" s="187"/>
      <c r="V268" s="17"/>
      <c r="X268" s="23" t="s">
        <v>32</v>
      </c>
      <c r="Y268" s="20">
        <f>IF(B268="PAGADO",0,C273)</f>
        <v>-6873.1060000000016</v>
      </c>
      <c r="AA268" s="187" t="s">
        <v>565</v>
      </c>
      <c r="AB268" s="187"/>
      <c r="AC268" s="187"/>
      <c r="AD268" s="18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8" t="str">
        <f>IF(C273&lt;0,"NO PAGAR","COBRAR")</f>
        <v>NO PAGAR</v>
      </c>
      <c r="C274" s="18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8" t="str">
        <f>IF(Y273&lt;0,"NO PAGAR","COBRAR")</f>
        <v>NO PAGAR</v>
      </c>
      <c r="Y274" s="18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6" t="s">
        <v>30</v>
      </c>
      <c r="I308" s="186"/>
      <c r="J308" s="186"/>
      <c r="V308" s="17"/>
      <c r="AA308" s="186" t="s">
        <v>31</v>
      </c>
      <c r="AB308" s="186"/>
      <c r="AC308" s="186"/>
    </row>
    <row r="309" spans="1:43">
      <c r="H309" s="186"/>
      <c r="I309" s="186"/>
      <c r="J309" s="186"/>
      <c r="V309" s="17"/>
      <c r="AA309" s="186"/>
      <c r="AB309" s="186"/>
      <c r="AC309" s="18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7" t="s">
        <v>273</v>
      </c>
      <c r="F313" s="187"/>
      <c r="G313" s="187"/>
      <c r="H313" s="187"/>
      <c r="V313" s="17"/>
      <c r="X313" s="23" t="s">
        <v>32</v>
      </c>
      <c r="Y313" s="20">
        <f>IF(B1065="PAGADO",0,C318)</f>
        <v>-6076.113000000003</v>
      </c>
      <c r="AA313" s="187" t="s">
        <v>565</v>
      </c>
      <c r="AB313" s="187"/>
      <c r="AC313" s="187"/>
      <c r="AD313" s="18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9" t="str">
        <f>IF(Y318&lt;0,"NO PAGAR","COBRAR'")</f>
        <v>NO PAGAR</v>
      </c>
      <c r="Y319" s="18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9" t="str">
        <f>IF(C318&lt;0,"NO PAGAR","COBRAR'")</f>
        <v>NO PAGAR</v>
      </c>
      <c r="C320" s="18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9" t="s">
        <v>64</v>
      </c>
      <c r="AC358" s="193" t="s">
        <v>29</v>
      </c>
      <c r="AD358" s="193"/>
      <c r="AE358" s="193"/>
    </row>
    <row r="359" spans="2:41">
      <c r="V359" s="17"/>
      <c r="X359" s="199"/>
      <c r="AC359" s="193"/>
      <c r="AD359" s="193"/>
      <c r="AE359" s="193"/>
    </row>
    <row r="360" spans="2:41" ht="23.25">
      <c r="B360" s="22" t="s">
        <v>64</v>
      </c>
      <c r="V360" s="17"/>
      <c r="X360" s="199"/>
      <c r="AC360" s="193"/>
      <c r="AD360" s="193"/>
      <c r="AE360" s="193"/>
    </row>
    <row r="361" spans="2:41" ht="23.25">
      <c r="B361" s="23" t="s">
        <v>32</v>
      </c>
      <c r="C361" s="20">
        <f>IF(X313="PAGADO",0,Y318)</f>
        <v>-5949.8130000000028</v>
      </c>
      <c r="E361" s="187" t="s">
        <v>273</v>
      </c>
      <c r="F361" s="187"/>
      <c r="G361" s="187"/>
      <c r="H361" s="187"/>
      <c r="V361" s="17"/>
      <c r="X361" s="23" t="s">
        <v>32</v>
      </c>
      <c r="Y361" s="20">
        <f>IF(B361="PAGADO",0,C366)</f>
        <v>-8314.8130000000019</v>
      </c>
      <c r="AA361" s="187" t="s">
        <v>77</v>
      </c>
      <c r="AB361" s="187"/>
      <c r="AC361" s="187"/>
      <c r="AD361" s="18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8" t="str">
        <f>IF(C366&lt;0,"NO PAGAR","COBRAR")</f>
        <v>NO PAGAR</v>
      </c>
      <c r="C367" s="18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8" t="str">
        <f>IF(Y366&lt;0,"NO PAGAR","COBRAR")</f>
        <v>NO PAGAR</v>
      </c>
      <c r="Y367" s="18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6" t="s">
        <v>31</v>
      </c>
      <c r="AB394" s="186"/>
      <c r="AC394" s="186"/>
    </row>
    <row r="395" spans="1:43" ht="15" customHeight="1">
      <c r="H395" s="76"/>
      <c r="I395" s="76"/>
      <c r="J395" s="76"/>
      <c r="V395" s="17"/>
      <c r="AA395" s="186"/>
      <c r="AB395" s="186"/>
      <c r="AC395" s="186"/>
    </row>
    <row r="396" spans="1:43">
      <c r="B396" s="201" t="s">
        <v>64</v>
      </c>
      <c r="F396" s="200" t="s">
        <v>30</v>
      </c>
      <c r="G396" s="200"/>
      <c r="H396" s="200"/>
      <c r="V396" s="17"/>
    </row>
    <row r="397" spans="1:43">
      <c r="B397" s="201"/>
      <c r="F397" s="200"/>
      <c r="G397" s="200"/>
      <c r="H397" s="200"/>
      <c r="V397" s="17"/>
    </row>
    <row r="398" spans="1:43" ht="26.25" customHeight="1">
      <c r="B398" s="201"/>
      <c r="F398" s="200"/>
      <c r="G398" s="200"/>
      <c r="H398" s="20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7" t="s">
        <v>77</v>
      </c>
      <c r="F399" s="187"/>
      <c r="G399" s="187"/>
      <c r="H399" s="187"/>
      <c r="V399" s="17"/>
      <c r="X399" s="23" t="s">
        <v>32</v>
      </c>
      <c r="Y399" s="20">
        <f>IF(B1158="PAGADO",0,C404)</f>
        <v>-4920.3502550000012</v>
      </c>
      <c r="AA399" s="187" t="s">
        <v>565</v>
      </c>
      <c r="AB399" s="187"/>
      <c r="AC399" s="187"/>
      <c r="AD399" s="18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9" t="str">
        <f>IF(Y404&lt;0,"NO PAGAR","COBRAR'")</f>
        <v>NO PAGAR</v>
      </c>
      <c r="Y405" s="18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9" t="str">
        <f>IF(C404&lt;0,"NO PAGAR","COBRAR'")</f>
        <v>NO PAGAR</v>
      </c>
      <c r="C406" s="18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5" t="s">
        <v>29</v>
      </c>
      <c r="AC434" s="18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7" t="s">
        <v>565</v>
      </c>
      <c r="AB436" s="187"/>
      <c r="AC436" s="187"/>
      <c r="AD436" s="18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7" t="s">
        <v>273</v>
      </c>
      <c r="F439" s="187"/>
      <c r="G439" s="187"/>
      <c r="H439" s="18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8" t="str">
        <f>IF(C441&lt;0,"NO PAGAR","COBRAR")</f>
        <v>NO PAGAR</v>
      </c>
      <c r="C442" s="18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8" t="str">
        <f>IF(Y441&lt;0,"NO PAGAR","COBRAR")</f>
        <v>NO PAGAR</v>
      </c>
      <c r="Y442" s="18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6" t="s">
        <v>31</v>
      </c>
      <c r="AB471" s="186"/>
      <c r="AC471" s="186"/>
    </row>
    <row r="472" spans="1:43" ht="15" customHeight="1">
      <c r="H472" s="76"/>
      <c r="J472" s="7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7" t="s">
        <v>273</v>
      </c>
      <c r="F474" s="187"/>
      <c r="G474" s="187"/>
      <c r="H474" s="187"/>
      <c r="V474" s="17"/>
      <c r="X474" s="23" t="s">
        <v>32</v>
      </c>
      <c r="Y474" s="20">
        <f>IF(B1255="PAGADO",0,C479)</f>
        <v>-5841.0592550000019</v>
      </c>
      <c r="AA474" s="187" t="s">
        <v>565</v>
      </c>
      <c r="AB474" s="187"/>
      <c r="AC474" s="187"/>
      <c r="AD474" s="18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NO PAGAR</v>
      </c>
      <c r="Y480" s="18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9" t="str">
        <f>IF(C479&lt;0,"NO PAGAR","COBRAR'")</f>
        <v>NO PAGAR</v>
      </c>
      <c r="C481" s="18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5" t="s">
        <v>29</v>
      </c>
      <c r="AD514" s="185"/>
      <c r="AE514" s="185"/>
    </row>
    <row r="515" spans="2:41" ht="24" customHeight="1">
      <c r="H515" s="76" t="s">
        <v>28</v>
      </c>
      <c r="J515" s="76"/>
      <c r="V515" s="17"/>
      <c r="AC515" s="185"/>
      <c r="AD515" s="185"/>
      <c r="AE515" s="18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7" t="s">
        <v>77</v>
      </c>
      <c r="F517" s="187"/>
      <c r="G517" s="187"/>
      <c r="H517" s="187"/>
      <c r="V517" s="17"/>
      <c r="X517" s="23" t="s">
        <v>32</v>
      </c>
      <c r="Y517" s="20">
        <f>IF(B517="PAGADO",0,C522)</f>
        <v>-7974.349255000001</v>
      </c>
      <c r="AA517" s="187" t="s">
        <v>565</v>
      </c>
      <c r="AB517" s="187"/>
      <c r="AC517" s="187"/>
      <c r="AD517" s="18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8" t="str">
        <f>IF(C522&lt;0,"NO PAGAR","COBRAR")</f>
        <v>NO PAGAR</v>
      </c>
      <c r="C523" s="188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8" t="str">
        <f>IF(Y522&lt;0,"NO PAGAR","COBRAR")</f>
        <v>NO PAGAR</v>
      </c>
      <c r="Y523" s="18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1" t="s">
        <v>7</v>
      </c>
      <c r="AB533" s="191"/>
      <c r="AC533" s="19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6" t="s">
        <v>31</v>
      </c>
      <c r="AB554" s="186"/>
      <c r="AC554" s="18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7" t="s">
        <v>273</v>
      </c>
      <c r="F556" s="187"/>
      <c r="G556" s="187"/>
      <c r="H556" s="187"/>
      <c r="V556" s="17"/>
      <c r="X556" s="23" t="s">
        <v>32</v>
      </c>
      <c r="Y556" s="20">
        <f>IF(B556="PAGADO",0,C561)</f>
        <v>-4750.2982550000015</v>
      </c>
      <c r="AA556" s="187" t="s">
        <v>273</v>
      </c>
      <c r="AB556" s="187"/>
      <c r="AC556" s="187"/>
      <c r="AD556" s="18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9" t="str">
        <f>IF(Y561&lt;0,"NO PAGAR","COBRAR'")</f>
        <v>NO PAGAR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9" t="str">
        <f>IF(C561&lt;0,"NO PAGAR","COBRAR'")</f>
        <v>NO PAGAR</v>
      </c>
      <c r="C563" s="18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5" t="s">
        <v>29</v>
      </c>
      <c r="AD596" s="185"/>
      <c r="AE596" s="185"/>
    </row>
    <row r="597" spans="2:41" ht="21" customHeight="1">
      <c r="H597" s="76" t="s">
        <v>28</v>
      </c>
      <c r="J597" s="76"/>
      <c r="V597" s="17"/>
      <c r="AC597" s="185"/>
      <c r="AD597" s="185"/>
      <c r="AE597" s="185"/>
    </row>
    <row r="598" spans="2:41" ht="15" customHeight="1">
      <c r="H598" s="76"/>
      <c r="J598" s="76"/>
      <c r="V598" s="17"/>
      <c r="AC598" s="185"/>
      <c r="AD598" s="185"/>
      <c r="AE598" s="18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7" t="s">
        <v>273</v>
      </c>
      <c r="F602" s="187"/>
      <c r="G602" s="187"/>
      <c r="H602" s="187"/>
      <c r="V602" s="17"/>
      <c r="X602" s="23" t="s">
        <v>32</v>
      </c>
      <c r="Y602" s="20">
        <f>IF(B602="PAGADO",0,C607)</f>
        <v>-6951.6202550000016</v>
      </c>
      <c r="AA602" s="187" t="s">
        <v>20</v>
      </c>
      <c r="AB602" s="187"/>
      <c r="AC602" s="187"/>
      <c r="AD602" s="18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1175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1179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1187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1181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88" t="str">
        <f>IF(C607&lt;0,"NO PAGAR","COBRAR")</f>
        <v>NO PAGAR</v>
      </c>
      <c r="C608" s="18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8" t="str">
        <f>IF(Y607&lt;0,"NO PAGAR","COBRAR")</f>
        <v>NO PAGAR</v>
      </c>
      <c r="Y608" s="18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1135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86" t="s">
        <v>31</v>
      </c>
      <c r="AB642" s="186"/>
      <c r="AC642" s="186"/>
    </row>
    <row r="643" spans="2:41" ht="15" customHeight="1">
      <c r="H643" s="76"/>
      <c r="J643" s="76"/>
      <c r="V643" s="17"/>
      <c r="AA643" s="186"/>
      <c r="AB643" s="186"/>
      <c r="AC643" s="186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IF(X602="PAGADO",0,Y607)</f>
        <v>-6649.4602550000018</v>
      </c>
      <c r="E647" s="187" t="s">
        <v>273</v>
      </c>
      <c r="F647" s="187"/>
      <c r="G647" s="187"/>
      <c r="H647" s="187"/>
      <c r="V647" s="17"/>
      <c r="X647" s="23" t="s">
        <v>32</v>
      </c>
      <c r="Y647" s="20">
        <f>IF(B1447="PAGADO",0,C652)</f>
        <v>-2759.4602550000018</v>
      </c>
      <c r="AA647" s="187" t="s">
        <v>20</v>
      </c>
      <c r="AB647" s="187"/>
      <c r="AC647" s="187"/>
      <c r="AD647" s="187"/>
    </row>
    <row r="648" spans="2:41">
      <c r="B648" s="1" t="s">
        <v>0</v>
      </c>
      <c r="C648" s="19">
        <f>H667</f>
        <v>4090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>
        <v>45096</v>
      </c>
      <c r="F649" s="3" t="s">
        <v>144</v>
      </c>
      <c r="G649" s="3" t="s">
        <v>169</v>
      </c>
      <c r="H649" s="5">
        <v>170</v>
      </c>
      <c r="I649" t="s">
        <v>173</v>
      </c>
      <c r="N649" s="25">
        <v>45152</v>
      </c>
      <c r="O649" s="3" t="s">
        <v>1205</v>
      </c>
      <c r="P649" s="3"/>
      <c r="Q649" s="3"/>
      <c r="R649" s="18">
        <v>100</v>
      </c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4090</v>
      </c>
      <c r="E650" s="4">
        <v>45119</v>
      </c>
      <c r="F650" s="3" t="s">
        <v>1214</v>
      </c>
      <c r="G650" s="3" t="s">
        <v>99</v>
      </c>
      <c r="H650" s="5">
        <v>285</v>
      </c>
      <c r="I650" t="s">
        <v>173</v>
      </c>
      <c r="N650" s="25">
        <v>45155</v>
      </c>
      <c r="O650" s="3" t="s">
        <v>449</v>
      </c>
      <c r="P650" s="3"/>
      <c r="Q650" s="3"/>
      <c r="R650" s="18">
        <v>100</v>
      </c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6849.4602550000018</v>
      </c>
      <c r="E651" s="4">
        <v>45119</v>
      </c>
      <c r="F651" s="3" t="s">
        <v>1214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2759.4602550000018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-2759.4602550000018</v>
      </c>
      <c r="E652" s="4">
        <v>45120</v>
      </c>
      <c r="F652" s="3" t="s">
        <v>1214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-2759.4602550000018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>
        <v>45121</v>
      </c>
      <c r="F653" s="3" t="s">
        <v>1214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9" t="str">
        <f>IF(Y652&lt;0,"NO PAGAR","COBRAR'")</f>
        <v>NO PAGAR</v>
      </c>
      <c r="Y653" s="189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9" t="str">
        <f>IF(C652&lt;0,"NO PAGAR","COBRAR'")</f>
        <v>NO PAGAR</v>
      </c>
      <c r="C654" s="189"/>
      <c r="E654" s="4">
        <v>45124</v>
      </c>
      <c r="F654" s="3" t="s">
        <v>1214</v>
      </c>
      <c r="G654" s="3" t="s">
        <v>99</v>
      </c>
      <c r="H654" s="5">
        <v>285</v>
      </c>
      <c r="I654" t="s">
        <v>174</v>
      </c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0" t="s">
        <v>9</v>
      </c>
      <c r="C655" s="181"/>
      <c r="E655" s="4">
        <v>45132</v>
      </c>
      <c r="F655" s="3" t="s">
        <v>1214</v>
      </c>
      <c r="G655" s="3" t="s">
        <v>102</v>
      </c>
      <c r="H655" s="5">
        <v>285</v>
      </c>
      <c r="I655" t="s">
        <v>174</v>
      </c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6649.4602550000018</v>
      </c>
      <c r="E656" s="4">
        <v>45132</v>
      </c>
      <c r="F656" s="3" t="s">
        <v>1214</v>
      </c>
      <c r="G656" s="3" t="s">
        <v>101</v>
      </c>
      <c r="H656" s="5">
        <v>310</v>
      </c>
      <c r="I656" t="s">
        <v>173</v>
      </c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2759.4602550000018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200</v>
      </c>
      <c r="E657" s="4">
        <v>45138</v>
      </c>
      <c r="F657" s="3" t="s">
        <v>1214</v>
      </c>
      <c r="G657" s="3" t="s">
        <v>1216</v>
      </c>
      <c r="H657" s="5">
        <v>330</v>
      </c>
      <c r="I657" t="s">
        <v>174</v>
      </c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>
        <v>45128</v>
      </c>
      <c r="F658" s="3" t="s">
        <v>291</v>
      </c>
      <c r="G658" s="3" t="s">
        <v>200</v>
      </c>
      <c r="H658" s="5">
        <v>150</v>
      </c>
      <c r="I658" t="s">
        <v>174</v>
      </c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>
        <v>45086</v>
      </c>
      <c r="F659" s="3" t="s">
        <v>1224</v>
      </c>
      <c r="G659" s="3" t="s">
        <v>200</v>
      </c>
      <c r="H659" s="5">
        <v>130</v>
      </c>
      <c r="I659" t="s">
        <v>173</v>
      </c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>
        <v>45092</v>
      </c>
      <c r="F660" s="3" t="s">
        <v>1225</v>
      </c>
      <c r="G660" s="3" t="s">
        <v>200</v>
      </c>
      <c r="H660" s="5">
        <v>280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>
        <v>45092</v>
      </c>
      <c r="F661" s="3" t="s">
        <v>1226</v>
      </c>
      <c r="G661" s="3" t="s">
        <v>1227</v>
      </c>
      <c r="H661" s="5">
        <v>150</v>
      </c>
      <c r="I661" t="s">
        <v>174</v>
      </c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>
        <v>45100</v>
      </c>
      <c r="F662" s="3" t="s">
        <v>1230</v>
      </c>
      <c r="G662" s="3" t="s">
        <v>200</v>
      </c>
      <c r="H662" s="5">
        <v>210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228">
        <v>45107</v>
      </c>
      <c r="F663" s="227" t="s">
        <v>1230</v>
      </c>
      <c r="G663" s="227" t="s">
        <v>200</v>
      </c>
      <c r="H663" s="5">
        <v>210</v>
      </c>
      <c r="I663" t="s">
        <v>173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50">
        <v>45117</v>
      </c>
      <c r="F664" s="149" t="s">
        <v>1230</v>
      </c>
      <c r="G664" s="149" t="s">
        <v>1231</v>
      </c>
      <c r="H664" s="168">
        <v>230</v>
      </c>
      <c r="I664" t="s">
        <v>173</v>
      </c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E665" s="25">
        <v>45124</v>
      </c>
      <c r="F665" s="3" t="s">
        <v>1230</v>
      </c>
      <c r="G665" s="3" t="s">
        <v>200</v>
      </c>
      <c r="H665" s="168">
        <v>210</v>
      </c>
      <c r="N665" s="182" t="s">
        <v>7</v>
      </c>
      <c r="O665" s="183"/>
      <c r="P665" s="183"/>
      <c r="Q665" s="184"/>
      <c r="R665" s="18">
        <f>SUM(R649:R664)</f>
        <v>200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>
      <c r="B666" s="12"/>
      <c r="C666" s="10"/>
      <c r="E666" s="3"/>
      <c r="F666" s="3"/>
      <c r="G666" s="3"/>
      <c r="H666" s="168"/>
      <c r="V666" s="17"/>
      <c r="X666" s="12"/>
      <c r="Y666" s="10"/>
    </row>
    <row r="667" spans="2:41">
      <c r="B667" s="12"/>
      <c r="C667" s="10"/>
      <c r="E667" s="3"/>
      <c r="F667" s="3"/>
      <c r="G667" s="3"/>
      <c r="H667" s="18">
        <f>SUM(H649:H666)</f>
        <v>4090</v>
      </c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6849.4602550000018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2759.4602550000018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5" t="s">
        <v>29</v>
      </c>
      <c r="AD689" s="185"/>
      <c r="AE689" s="185"/>
    </row>
    <row r="690" spans="2:41" ht="15" customHeight="1">
      <c r="H690" s="76" t="s">
        <v>28</v>
      </c>
      <c r="J690" s="76"/>
      <c r="V690" s="17"/>
      <c r="AC690" s="185"/>
      <c r="AD690" s="185"/>
      <c r="AE690" s="185"/>
    </row>
    <row r="691" spans="2:41" ht="15" customHeight="1">
      <c r="H691" s="76"/>
      <c r="J691" s="76"/>
      <c r="V691" s="17"/>
      <c r="AC691" s="185"/>
      <c r="AD691" s="185"/>
      <c r="AE691" s="185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-2759.4602550000018</v>
      </c>
      <c r="E695" s="187" t="s">
        <v>20</v>
      </c>
      <c r="F695" s="187"/>
      <c r="G695" s="187"/>
      <c r="H695" s="187"/>
      <c r="V695" s="17"/>
      <c r="X695" s="23" t="s">
        <v>32</v>
      </c>
      <c r="Y695" s="20">
        <f>IF(B695="PAGADO",0,C700)</f>
        <v>-2759.4602550000018</v>
      </c>
      <c r="AA695" s="187" t="s">
        <v>20</v>
      </c>
      <c r="AB695" s="187"/>
      <c r="AC695" s="187"/>
      <c r="AD695" s="187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2759.4602550000018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2759.4602550000018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-2759.4602550000018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-2759.4602550000018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8" t="str">
        <f>IF(C700&lt;0,"NO PAGAR","COBRAR")</f>
        <v>NO PAGAR</v>
      </c>
      <c r="C701" s="18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8" t="str">
        <f>IF(Y700&lt;0,"NO PAGAR","COBRAR")</f>
        <v>NO PAGAR</v>
      </c>
      <c r="Y701" s="18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2759.4602550000018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2759.4602550000018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2759.4602550000018</v>
      </c>
      <c r="V722" s="17"/>
      <c r="X722" s="15" t="s">
        <v>18</v>
      </c>
      <c r="Y722" s="16">
        <f>SUM(Y703:Y721)</f>
        <v>2759.4602550000018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6" t="s">
        <v>31</v>
      </c>
      <c r="AB735" s="186"/>
      <c r="AC735" s="186"/>
    </row>
    <row r="736" spans="1:43" ht="15" customHeight="1">
      <c r="H736" s="76"/>
      <c r="J736" s="76"/>
      <c r="V736" s="17"/>
      <c r="AA736" s="186"/>
      <c r="AB736" s="186"/>
      <c r="AC736" s="186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-2759.4602550000018</v>
      </c>
      <c r="E740" s="187" t="s">
        <v>20</v>
      </c>
      <c r="F740" s="187"/>
      <c r="G740" s="187"/>
      <c r="H740" s="187"/>
      <c r="V740" s="17"/>
      <c r="X740" s="23" t="s">
        <v>32</v>
      </c>
      <c r="Y740" s="20">
        <f>IF(B1540="PAGADO",0,C745)</f>
        <v>-2759.4602550000018</v>
      </c>
      <c r="AA740" s="187" t="s">
        <v>20</v>
      </c>
      <c r="AB740" s="187"/>
      <c r="AC740" s="187"/>
      <c r="AD740" s="187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2759.4602550000018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2759.4602550000018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-2759.4602550000018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-2759.4602550000018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9" t="str">
        <f>IF(Y745&lt;0,"NO PAGAR","COBRAR'")</f>
        <v>NO PAGAR</v>
      </c>
      <c r="Y746" s="189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9" t="str">
        <f>IF(C745&lt;0,"NO PAGAR","COBRAR'")</f>
        <v>NO PAGAR</v>
      </c>
      <c r="C747" s="18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2759.4602550000018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2759.4602550000018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2759.4602550000018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2759.4602550000018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5" t="s">
        <v>29</v>
      </c>
      <c r="AD782" s="185"/>
      <c r="AE782" s="185"/>
    </row>
    <row r="783" spans="5:31" ht="15" customHeight="1">
      <c r="H783" s="76" t="s">
        <v>28</v>
      </c>
      <c r="J783" s="76"/>
      <c r="V783" s="17"/>
      <c r="AC783" s="185"/>
      <c r="AD783" s="185"/>
      <c r="AE783" s="185"/>
    </row>
    <row r="784" spans="5:31" ht="15" customHeight="1">
      <c r="H784" s="76"/>
      <c r="J784" s="76"/>
      <c r="V784" s="17"/>
      <c r="AC784" s="185"/>
      <c r="AD784" s="185"/>
      <c r="AE784" s="185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-2759.4602550000018</v>
      </c>
      <c r="E788" s="187" t="s">
        <v>20</v>
      </c>
      <c r="F788" s="187"/>
      <c r="G788" s="187"/>
      <c r="H788" s="187"/>
      <c r="V788" s="17"/>
      <c r="X788" s="23" t="s">
        <v>32</v>
      </c>
      <c r="Y788" s="20">
        <f>IF(B788="PAGADO",0,C793)</f>
        <v>-2759.4602550000018</v>
      </c>
      <c r="AA788" s="187" t="s">
        <v>20</v>
      </c>
      <c r="AB788" s="187"/>
      <c r="AC788" s="187"/>
      <c r="AD788" s="187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2759.4602550000018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2759.4602550000018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-2759.4602550000018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-2759.4602550000018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8" t="str">
        <f>IF(C793&lt;0,"NO PAGAR","COBRAR")</f>
        <v>NO PAGAR</v>
      </c>
      <c r="C794" s="18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8" t="str">
        <f>IF(Y793&lt;0,"NO PAGAR","COBRAR")</f>
        <v>NO PAGAR</v>
      </c>
      <c r="Y794" s="18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2759.4602550000018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2759.4602550000018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2759.4602550000018</v>
      </c>
      <c r="V815" s="17"/>
      <c r="X815" s="15" t="s">
        <v>18</v>
      </c>
      <c r="Y815" s="16">
        <f>SUM(Y796:Y814)</f>
        <v>2759.4602550000018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6" t="s">
        <v>31</v>
      </c>
      <c r="AB828" s="186"/>
      <c r="AC828" s="186"/>
    </row>
    <row r="829" spans="1:43" ht="15" customHeight="1">
      <c r="H829" s="76"/>
      <c r="J829" s="76"/>
      <c r="V829" s="17"/>
      <c r="AA829" s="186"/>
      <c r="AB829" s="186"/>
      <c r="AC829" s="18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-2759.4602550000018</v>
      </c>
      <c r="E833" s="187" t="s">
        <v>20</v>
      </c>
      <c r="F833" s="187"/>
      <c r="G833" s="187"/>
      <c r="H833" s="187"/>
      <c r="V833" s="17"/>
      <c r="X833" s="23" t="s">
        <v>32</v>
      </c>
      <c r="Y833" s="20">
        <f>IF(B1633="PAGADO",0,C838)</f>
        <v>-2759.4602550000018</v>
      </c>
      <c r="AA833" s="187" t="s">
        <v>20</v>
      </c>
      <c r="AB833" s="187"/>
      <c r="AC833" s="187"/>
      <c r="AD833" s="187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2759.4602550000018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2759.4602550000018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-2759.4602550000018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-2759.4602550000018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9" t="str">
        <f>IF(Y838&lt;0,"NO PAGAR","COBRAR'")</f>
        <v>NO PAGAR</v>
      </c>
      <c r="Y839" s="18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9" t="str">
        <f>IF(C838&lt;0,"NO PAGAR","COBRAR'")</f>
        <v>NO PAGAR</v>
      </c>
      <c r="C840" s="18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2759.4602550000018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2759.4602550000018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2759.4602550000018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2759.4602550000018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5" t="s">
        <v>29</v>
      </c>
      <c r="AD876" s="185"/>
      <c r="AE876" s="185"/>
    </row>
    <row r="877" spans="8:31" ht="15" customHeight="1">
      <c r="H877" s="76" t="s">
        <v>28</v>
      </c>
      <c r="J877" s="76"/>
      <c r="V877" s="17"/>
      <c r="AC877" s="185"/>
      <c r="AD877" s="185"/>
      <c r="AE877" s="185"/>
    </row>
    <row r="878" spans="8:31" ht="15" customHeight="1">
      <c r="H878" s="76"/>
      <c r="J878" s="76"/>
      <c r="V878" s="17"/>
      <c r="AC878" s="185"/>
      <c r="AD878" s="185"/>
      <c r="AE878" s="185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-2759.4602550000018</v>
      </c>
      <c r="E882" s="187" t="s">
        <v>20</v>
      </c>
      <c r="F882" s="187"/>
      <c r="G882" s="187"/>
      <c r="H882" s="187"/>
      <c r="V882" s="17"/>
      <c r="X882" s="23" t="s">
        <v>32</v>
      </c>
      <c r="Y882" s="20">
        <f>IF(B882="PAGADO",0,C887)</f>
        <v>-2759.4602550000018</v>
      </c>
      <c r="AA882" s="187" t="s">
        <v>20</v>
      </c>
      <c r="AB882" s="187"/>
      <c r="AC882" s="187"/>
      <c r="AD882" s="18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2759.4602550000018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2759.4602550000018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-2759.4602550000018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-2759.4602550000018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8" t="str">
        <f>IF(C887&lt;0,"NO PAGAR","COBRAR")</f>
        <v>NO PAGAR</v>
      </c>
      <c r="C888" s="18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8" t="str">
        <f>IF(Y887&lt;0,"NO PAGAR","COBRAR")</f>
        <v>NO PAGAR</v>
      </c>
      <c r="Y888" s="18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2759.4602550000018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2759.4602550000018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2759.4602550000018</v>
      </c>
      <c r="V909" s="17"/>
      <c r="X909" s="15" t="s">
        <v>18</v>
      </c>
      <c r="Y909" s="16">
        <f>SUM(Y890:Y908)</f>
        <v>2759.4602550000018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6" t="s">
        <v>31</v>
      </c>
      <c r="AB922" s="186"/>
      <c r="AC922" s="186"/>
    </row>
    <row r="923" spans="1:43" ht="15" customHeight="1">
      <c r="H923" s="76"/>
      <c r="J923" s="76"/>
      <c r="V923" s="17"/>
      <c r="AA923" s="186"/>
      <c r="AB923" s="186"/>
      <c r="AC923" s="186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-2759.4602550000018</v>
      </c>
      <c r="E927" s="187" t="s">
        <v>20</v>
      </c>
      <c r="F927" s="187"/>
      <c r="G927" s="187"/>
      <c r="H927" s="187"/>
      <c r="V927" s="17"/>
      <c r="X927" s="23" t="s">
        <v>32</v>
      </c>
      <c r="Y927" s="20">
        <f>IF(B1727="PAGADO",0,C932)</f>
        <v>-2759.4602550000018</v>
      </c>
      <c r="AA927" s="187" t="s">
        <v>20</v>
      </c>
      <c r="AB927" s="187"/>
      <c r="AC927" s="187"/>
      <c r="AD927" s="187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2759.4602550000018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2759.4602550000018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-2759.4602550000018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-2759.4602550000018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9" t="str">
        <f>IF(Y932&lt;0,"NO PAGAR","COBRAR'")</f>
        <v>NO PAGAR</v>
      </c>
      <c r="Y933" s="189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9" t="str">
        <f>IF(C932&lt;0,"NO PAGAR","COBRAR'")</f>
        <v>NO PAGAR</v>
      </c>
      <c r="C934" s="189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2759.4602550000018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2759.4602550000018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2759.4602550000018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2759.4602550000018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5" t="s">
        <v>29</v>
      </c>
      <c r="AD969" s="185"/>
      <c r="AE969" s="185"/>
    </row>
    <row r="970" spans="2:41" ht="15" customHeight="1">
      <c r="H970" s="76" t="s">
        <v>28</v>
      </c>
      <c r="J970" s="76"/>
      <c r="V970" s="17"/>
      <c r="AC970" s="185"/>
      <c r="AD970" s="185"/>
      <c r="AE970" s="185"/>
    </row>
    <row r="971" spans="2:41" ht="15" customHeight="1">
      <c r="H971" s="76"/>
      <c r="J971" s="76"/>
      <c r="V971" s="17"/>
      <c r="AC971" s="185"/>
      <c r="AD971" s="185"/>
      <c r="AE971" s="185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-2759.4602550000018</v>
      </c>
      <c r="E975" s="187" t="s">
        <v>20</v>
      </c>
      <c r="F975" s="187"/>
      <c r="G975" s="187"/>
      <c r="H975" s="187"/>
      <c r="V975" s="17"/>
      <c r="X975" s="23" t="s">
        <v>32</v>
      </c>
      <c r="Y975" s="20">
        <f>IF(B975="PAGADO",0,C980)</f>
        <v>-2759.4602550000018</v>
      </c>
      <c r="AA975" s="187" t="s">
        <v>20</v>
      </c>
      <c r="AB975" s="187"/>
      <c r="AC975" s="187"/>
      <c r="AD975" s="187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2759.4602550000018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2759.4602550000018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-2759.4602550000018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-2759.4602550000018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8" t="str">
        <f>IF(C980&lt;0,"NO PAGAR","COBRAR")</f>
        <v>NO PAGAR</v>
      </c>
      <c r="C981" s="18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8" t="str">
        <f>IF(Y980&lt;0,"NO PAGAR","COBRAR")</f>
        <v>NO PAGAR</v>
      </c>
      <c r="Y981" s="18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2759.4602550000018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2759.4602550000018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2759.4602550000018</v>
      </c>
      <c r="V1002" s="17"/>
      <c r="X1002" s="15" t="s">
        <v>18</v>
      </c>
      <c r="Y1002" s="16">
        <f>SUM(Y983:Y1001)</f>
        <v>2759.4602550000018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6" t="s">
        <v>31</v>
      </c>
      <c r="AB1015" s="186"/>
      <c r="AC1015" s="186"/>
    </row>
    <row r="1016" spans="1:43" ht="15" customHeight="1">
      <c r="H1016" s="76"/>
      <c r="J1016" s="76"/>
      <c r="V1016" s="17"/>
      <c r="AA1016" s="186"/>
      <c r="AB1016" s="186"/>
      <c r="AC1016" s="186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-2759.4602550000018</v>
      </c>
      <c r="E1020" s="187" t="s">
        <v>20</v>
      </c>
      <c r="F1020" s="187"/>
      <c r="G1020" s="187"/>
      <c r="H1020" s="187"/>
      <c r="V1020" s="17"/>
      <c r="X1020" s="23" t="s">
        <v>32</v>
      </c>
      <c r="Y1020" s="20">
        <f>IF(B1820="PAGADO",0,C1025)</f>
        <v>-2759.4602550000018</v>
      </c>
      <c r="AA1020" s="187" t="s">
        <v>20</v>
      </c>
      <c r="AB1020" s="187"/>
      <c r="AC1020" s="187"/>
      <c r="AD1020" s="187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2759.4602550000018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2759.4602550000018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-2759.4602550000018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-2759.4602550000018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9" t="str">
        <f>IF(Y1025&lt;0,"NO PAGAR","COBRAR'")</f>
        <v>NO PAGAR</v>
      </c>
      <c r="Y1026" s="189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9" t="str">
        <f>IF(C1025&lt;0,"NO PAGAR","COBRAR'")</f>
        <v>NO PAGAR</v>
      </c>
      <c r="C1027" s="18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2759.4602550000018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2759.4602550000018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2759.4602550000018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2759.4602550000018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6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A669" zoomScale="82" zoomScaleNormal="82" workbookViewId="0">
      <selection activeCell="J683" sqref="J68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61</v>
      </c>
      <c r="F8" s="187"/>
      <c r="G8" s="187"/>
      <c r="H8" s="187"/>
      <c r="V8" s="17"/>
      <c r="X8" s="23" t="s">
        <v>82</v>
      </c>
      <c r="Y8" s="20">
        <f>IF(B8="PAGADO",0,C13)</f>
        <v>-702.65</v>
      </c>
      <c r="AA8" s="187" t="s">
        <v>61</v>
      </c>
      <c r="AB8" s="187"/>
      <c r="AC8" s="187"/>
      <c r="AD8" s="18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204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204</v>
      </c>
      <c r="AB53" s="187"/>
      <c r="AC53" s="187"/>
      <c r="AD53" s="18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7" t="s">
        <v>204</v>
      </c>
      <c r="F106" s="187"/>
      <c r="G106" s="187"/>
      <c r="H106" s="187"/>
      <c r="V106" s="17"/>
      <c r="X106" s="23" t="s">
        <v>32</v>
      </c>
      <c r="Y106" s="20">
        <f>IF(B106="PAGADO",0,C111)</f>
        <v>-110</v>
      </c>
      <c r="AA106" s="187" t="s">
        <v>316</v>
      </c>
      <c r="AB106" s="187"/>
      <c r="AC106" s="187"/>
      <c r="AD106" s="18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NO PAGAR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NO PAGAR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6" t="s">
        <v>30</v>
      </c>
      <c r="I140" s="186"/>
      <c r="J140" s="186"/>
      <c r="V140" s="17"/>
      <c r="AA140" s="186" t="s">
        <v>31</v>
      </c>
      <c r="AB140" s="186"/>
      <c r="AC140" s="186"/>
    </row>
    <row r="141" spans="1:43">
      <c r="H141" s="186"/>
      <c r="I141" s="186"/>
      <c r="J141" s="186"/>
      <c r="V141" s="17"/>
      <c r="AA141" s="186"/>
      <c r="AB141" s="186"/>
      <c r="AC141" s="18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7" t="s">
        <v>204</v>
      </c>
      <c r="F145" s="187"/>
      <c r="G145" s="187"/>
      <c r="H145" s="187"/>
      <c r="V145" s="17"/>
      <c r="X145" s="23" t="s">
        <v>32</v>
      </c>
      <c r="Y145" s="20">
        <f>IF(B145="PAGADO",0,C150)</f>
        <v>-267.52</v>
      </c>
      <c r="AA145" s="187" t="s">
        <v>204</v>
      </c>
      <c r="AB145" s="187"/>
      <c r="AC145" s="187"/>
      <c r="AD145" s="18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9" t="str">
        <f>IF(Y150&lt;0,"NO PAGAR","COBRAR'")</f>
        <v>NO PAGAR</v>
      </c>
      <c r="Y151" s="18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9" t="str">
        <f>IF(C150&lt;0,"NO PAGAR","COBRAR'")</f>
        <v>NO PAGAR</v>
      </c>
      <c r="C152" s="18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5" t="s">
        <v>29</v>
      </c>
      <c r="AD188" s="185"/>
      <c r="AE188" s="185"/>
    </row>
    <row r="189" spans="8:31">
      <c r="H189" s="186" t="s">
        <v>28</v>
      </c>
      <c r="I189" s="186"/>
      <c r="J189" s="186"/>
      <c r="V189" s="17"/>
      <c r="AC189" s="185"/>
      <c r="AD189" s="185"/>
      <c r="AE189" s="185"/>
    </row>
    <row r="190" spans="8:31">
      <c r="H190" s="186"/>
      <c r="I190" s="186"/>
      <c r="J190" s="186"/>
      <c r="V190" s="17"/>
      <c r="AC190" s="185"/>
      <c r="AD190" s="185"/>
      <c r="AE190" s="18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7" t="s">
        <v>360</v>
      </c>
      <c r="F194" s="187"/>
      <c r="G194" s="187"/>
      <c r="H194" s="187"/>
      <c r="V194" s="17"/>
      <c r="X194" s="23" t="s">
        <v>32</v>
      </c>
      <c r="Y194" s="20">
        <f>IF(B194="PAGADO",0,C199)</f>
        <v>0</v>
      </c>
      <c r="AA194" s="187" t="s">
        <v>61</v>
      </c>
      <c r="AB194" s="187"/>
      <c r="AC194" s="187"/>
      <c r="AD194" s="18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8" t="str">
        <f>IF(C199&lt;0,"NO PAGAR","COBRAR")</f>
        <v>COBRAR</v>
      </c>
      <c r="C200" s="18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8" t="str">
        <f>IF(Y199&lt;0,"NO PAGAR","COBRAR")</f>
        <v>NO PAGAR</v>
      </c>
      <c r="Y200" s="18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6" t="s">
        <v>30</v>
      </c>
      <c r="I234" s="186"/>
      <c r="J234" s="186"/>
      <c r="V234" s="17"/>
      <c r="AA234" s="186" t="s">
        <v>31</v>
      </c>
      <c r="AB234" s="186"/>
      <c r="AC234" s="186"/>
    </row>
    <row r="235" spans="1:43">
      <c r="H235" s="186"/>
      <c r="I235" s="186"/>
      <c r="J235" s="186"/>
      <c r="V235" s="17"/>
      <c r="AA235" s="186"/>
      <c r="AB235" s="186"/>
      <c r="AC235" s="18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7" t="s">
        <v>204</v>
      </c>
      <c r="F239" s="187"/>
      <c r="G239" s="187"/>
      <c r="H239" s="187"/>
      <c r="V239" s="17"/>
      <c r="X239" s="23" t="s">
        <v>32</v>
      </c>
      <c r="Y239" s="20">
        <f>IF(B239="PAGADO",0,C244)</f>
        <v>-50.880000000000109</v>
      </c>
      <c r="AA239" s="187" t="s">
        <v>360</v>
      </c>
      <c r="AB239" s="187"/>
      <c r="AC239" s="187"/>
      <c r="AD239" s="18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9" t="str">
        <f>IF(Y244&lt;0,"NO PAGAR","COBRAR'")</f>
        <v>NO PAGAR</v>
      </c>
      <c r="Y245" s="18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9" t="str">
        <f>IF(C244&lt;0,"NO PAGAR","COBRAR'")</f>
        <v>NO PAGAR</v>
      </c>
      <c r="C246" s="18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5" t="s">
        <v>29</v>
      </c>
      <c r="AD280" s="185"/>
      <c r="AE280" s="185"/>
    </row>
    <row r="281" spans="2:41">
      <c r="H281" s="186" t="s">
        <v>28</v>
      </c>
      <c r="I281" s="186"/>
      <c r="J281" s="186"/>
      <c r="V281" s="17"/>
      <c r="AC281" s="185"/>
      <c r="AD281" s="185"/>
      <c r="AE281" s="185"/>
    </row>
    <row r="282" spans="2:41">
      <c r="H282" s="186"/>
      <c r="I282" s="186"/>
      <c r="J282" s="186"/>
      <c r="V282" s="17"/>
      <c r="AC282" s="185"/>
      <c r="AD282" s="185"/>
      <c r="AE282" s="18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7" t="s">
        <v>360</v>
      </c>
      <c r="F286" s="187"/>
      <c r="G286" s="187"/>
      <c r="H286" s="187"/>
      <c r="V286" s="17"/>
      <c r="X286" s="23" t="s">
        <v>32</v>
      </c>
      <c r="Y286" s="20">
        <f>IF(B286="PAGADO",0,C291)</f>
        <v>-293.98</v>
      </c>
      <c r="AA286" s="187" t="s">
        <v>360</v>
      </c>
      <c r="AB286" s="187"/>
      <c r="AC286" s="187"/>
      <c r="AD286" s="18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8" t="str">
        <f>IF(C291&lt;0,"NO PAGAR","COBRAR")</f>
        <v>NO PAGAR</v>
      </c>
      <c r="C292" s="18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8" t="str">
        <f>IF(Y291&lt;0,"NO PAGAR","COBRAR")</f>
        <v>NO PAGAR</v>
      </c>
      <c r="Y292" s="18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6" t="s">
        <v>30</v>
      </c>
      <c r="I326" s="186"/>
      <c r="J326" s="186"/>
      <c r="V326" s="17"/>
      <c r="AA326" s="186" t="s">
        <v>31</v>
      </c>
      <c r="AB326" s="186"/>
      <c r="AC326" s="186"/>
    </row>
    <row r="327" spans="1:43">
      <c r="H327" s="186"/>
      <c r="I327" s="186"/>
      <c r="J327" s="186"/>
      <c r="V327" s="17"/>
      <c r="AA327" s="186"/>
      <c r="AB327" s="186"/>
      <c r="AC327" s="18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7" t="s">
        <v>360</v>
      </c>
      <c r="F331" s="187"/>
      <c r="G331" s="187"/>
      <c r="H331" s="187"/>
      <c r="V331" s="17"/>
      <c r="X331" s="23" t="s">
        <v>32</v>
      </c>
      <c r="Y331" s="20">
        <f>IF(B1094="PAGADO",0,C336)</f>
        <v>-457.30000000000018</v>
      </c>
      <c r="AA331" s="187" t="s">
        <v>61</v>
      </c>
      <c r="AB331" s="187"/>
      <c r="AC331" s="187"/>
      <c r="AD331" s="18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9" t="str">
        <f>IF(Y336&lt;0,"NO PAGAR","COBRAR'")</f>
        <v>NO PAGAR</v>
      </c>
      <c r="Y337" s="18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9" t="str">
        <f>IF(C336&lt;0,"NO PAGAR","COBRAR'")</f>
        <v>NO PAGAR</v>
      </c>
      <c r="C338" s="18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6" t="s">
        <v>28</v>
      </c>
      <c r="I374" s="186"/>
      <c r="J374" s="186"/>
      <c r="V374" s="17"/>
    </row>
    <row r="375" spans="2:41">
      <c r="H375" s="186"/>
      <c r="I375" s="186"/>
      <c r="J375" s="186"/>
      <c r="V375" s="17"/>
    </row>
    <row r="376" spans="2:41">
      <c r="V376" s="17"/>
      <c r="X376" s="199" t="s">
        <v>64</v>
      </c>
      <c r="AB376" s="193" t="s">
        <v>29</v>
      </c>
      <c r="AC376" s="193"/>
      <c r="AD376" s="193"/>
    </row>
    <row r="377" spans="2:41">
      <c r="V377" s="17"/>
      <c r="X377" s="199"/>
      <c r="AB377" s="193"/>
      <c r="AC377" s="193"/>
      <c r="AD377" s="193"/>
    </row>
    <row r="378" spans="2:41" ht="23.25">
      <c r="B378" s="22" t="s">
        <v>64</v>
      </c>
      <c r="V378" s="17"/>
      <c r="X378" s="199"/>
      <c r="AB378" s="193"/>
      <c r="AC378" s="193"/>
      <c r="AD378" s="193"/>
    </row>
    <row r="379" spans="2:41" ht="23.25">
      <c r="B379" s="23" t="s">
        <v>32</v>
      </c>
      <c r="C379" s="20">
        <f>IF(X331="PAGADO",0,Y336)</f>
        <v>-852.37000000000012</v>
      </c>
      <c r="E379" s="187" t="s">
        <v>360</v>
      </c>
      <c r="F379" s="187"/>
      <c r="G379" s="187"/>
      <c r="H379" s="187"/>
      <c r="V379" s="17"/>
      <c r="X379" s="23" t="s">
        <v>32</v>
      </c>
      <c r="Y379" s="20">
        <f>IF(B379="PAGADO",0,C384)</f>
        <v>-887.71000000000015</v>
      </c>
      <c r="AA379" s="187" t="s">
        <v>61</v>
      </c>
      <c r="AB379" s="187"/>
      <c r="AC379" s="187"/>
      <c r="AD379" s="18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8" t="str">
        <f>IF(C384&lt;0,"NO PAGAR","COBRAR")</f>
        <v>NO PAGAR</v>
      </c>
      <c r="C385" s="18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NO PAGAR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6" t="s">
        <v>30</v>
      </c>
      <c r="I413" s="186"/>
      <c r="J413" s="186"/>
      <c r="V413" s="17"/>
      <c r="AA413" s="186" t="s">
        <v>31</v>
      </c>
      <c r="AB413" s="186"/>
      <c r="AC413" s="186"/>
    </row>
    <row r="414" spans="1:44">
      <c r="H414" s="186"/>
      <c r="I414" s="186"/>
      <c r="J414" s="186"/>
      <c r="V414" s="17"/>
      <c r="AA414" s="186"/>
      <c r="AB414" s="186"/>
      <c r="AC414" s="18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7" t="s">
        <v>360</v>
      </c>
      <c r="F418" s="187"/>
      <c r="G418" s="187"/>
      <c r="H418" s="187"/>
      <c r="V418" s="17"/>
      <c r="X418" s="23" t="s">
        <v>32</v>
      </c>
      <c r="Y418" s="20">
        <f>IF(B1187="PAGADO",0,C423)</f>
        <v>-980.52000000000021</v>
      </c>
      <c r="AA418" s="187" t="s">
        <v>843</v>
      </c>
      <c r="AB418" s="187"/>
      <c r="AC418" s="187"/>
      <c r="AD418" s="18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9" t="str">
        <f>IF(Y423&lt;0,"NO PAGAR","COBRAR'")</f>
        <v>NO PAGAR</v>
      </c>
      <c r="Y424" s="18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9" t="str">
        <f>IF(C423&lt;0,"NO PAGAR","COBRAR'")</f>
        <v>NO PAGAR</v>
      </c>
      <c r="C425" s="18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5" t="s">
        <v>29</v>
      </c>
      <c r="AD458" s="185"/>
      <c r="AE458" s="18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6" t="s">
        <v>28</v>
      </c>
      <c r="I459" s="186"/>
      <c r="J459" s="18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5"/>
      <c r="AD459" s="185"/>
      <c r="AE459" s="18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6"/>
      <c r="I460" s="186"/>
      <c r="J460" s="18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5"/>
      <c r="AD460" s="185"/>
      <c r="AE460" s="18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7" t="s">
        <v>360</v>
      </c>
      <c r="F464" s="187"/>
      <c r="G464" s="187"/>
      <c r="H464" s="18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7" t="s">
        <v>204</v>
      </c>
      <c r="AB464" s="187"/>
      <c r="AC464" s="187"/>
      <c r="AD464" s="18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8" t="str">
        <f>IF(C469&lt;0,"NO PAGAR","COBRAR")</f>
        <v>NO PAGAR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NO PAGAR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6" t="s">
        <v>30</v>
      </c>
      <c r="I498" s="186"/>
      <c r="J498" s="186"/>
      <c r="V498" s="17"/>
      <c r="AA498" s="186" t="s">
        <v>31</v>
      </c>
      <c r="AB498" s="186"/>
      <c r="AC498" s="186"/>
    </row>
    <row r="499" spans="2:41">
      <c r="H499" s="186"/>
      <c r="I499" s="186"/>
      <c r="J499" s="186"/>
      <c r="V499" s="17"/>
      <c r="AA499" s="186"/>
      <c r="AB499" s="186"/>
      <c r="AC499" s="18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7" t="s">
        <v>204</v>
      </c>
      <c r="F503" s="187"/>
      <c r="G503" s="187"/>
      <c r="H503" s="187"/>
      <c r="V503" s="17"/>
      <c r="X503" s="23" t="s">
        <v>32</v>
      </c>
      <c r="Y503" s="20">
        <f>IF(B1284="PAGADO",0,C508)</f>
        <v>-237.65000000000032</v>
      </c>
      <c r="AA503" s="187" t="s">
        <v>360</v>
      </c>
      <c r="AB503" s="187"/>
      <c r="AC503" s="187"/>
      <c r="AD503" s="18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9" t="str">
        <f>IF(Y508&lt;0,"NO PAGAR","COBRAR'")</f>
        <v>NO PAGAR</v>
      </c>
      <c r="Y509" s="18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9" t="str">
        <f>IF(C508&lt;0,"NO PAGAR","COBRAR'")</f>
        <v>NO PAGAR</v>
      </c>
      <c r="C510" s="18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7" t="s">
        <v>360</v>
      </c>
      <c r="F550" s="187"/>
      <c r="G550" s="187"/>
      <c r="H550" s="187"/>
      <c r="V550" s="17"/>
      <c r="X550" s="23" t="s">
        <v>32</v>
      </c>
      <c r="Y550" s="20">
        <f>IF(B550="PAGADO",0,C555)</f>
        <v>-140.01000000000022</v>
      </c>
      <c r="AA550" s="187" t="s">
        <v>204</v>
      </c>
      <c r="AB550" s="187"/>
      <c r="AC550" s="187"/>
      <c r="AD550" s="18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8" t="str">
        <f>IF(C555&lt;0,"NO PAGAR","COBRAR")</f>
        <v>NO PAGAR</v>
      </c>
      <c r="C556" s="18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8" t="str">
        <f>IF(Y555&lt;0,"NO PAGAR","COBRAR")</f>
        <v>NO PAGAR</v>
      </c>
      <c r="Y556" s="18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6" t="s">
        <v>30</v>
      </c>
      <c r="I584" s="186"/>
      <c r="J584" s="186"/>
      <c r="V584" s="17"/>
      <c r="AA584" s="186" t="s">
        <v>31</v>
      </c>
      <c r="AB584" s="186"/>
      <c r="AC584" s="186"/>
    </row>
    <row r="585" spans="1:43">
      <c r="H585" s="186"/>
      <c r="I585" s="186"/>
      <c r="J585" s="186"/>
      <c r="V585" s="17"/>
      <c r="AA585" s="186"/>
      <c r="AB585" s="186"/>
      <c r="AC585" s="18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7" t="s">
        <v>204</v>
      </c>
      <c r="F589" s="187"/>
      <c r="G589" s="187"/>
      <c r="H589" s="187"/>
      <c r="V589" s="17"/>
      <c r="X589" s="23" t="s">
        <v>32</v>
      </c>
      <c r="Y589" s="20">
        <f>IF(B1383="PAGADO",0,C594)</f>
        <v>-95.040000000000191</v>
      </c>
      <c r="AA589" s="187" t="s">
        <v>360</v>
      </c>
      <c r="AB589" s="187"/>
      <c r="AC589" s="187"/>
      <c r="AD589" s="18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9" t="str">
        <f>IF(Y594&lt;0,"NO PAGAR","COBRAR'")</f>
        <v>NO PAGAR</v>
      </c>
      <c r="Y595" s="189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9" t="str">
        <f>IF(C594&lt;0,"NO PAGAR","COBRAR'")</f>
        <v>NO PAGAR</v>
      </c>
      <c r="C596" s="18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5" t="s">
        <v>29</v>
      </c>
      <c r="AD625" s="185"/>
      <c r="AE625" s="185"/>
    </row>
    <row r="626" spans="2:41">
      <c r="H626" s="186" t="s">
        <v>28</v>
      </c>
      <c r="I626" s="186"/>
      <c r="J626" s="186"/>
      <c r="V626" s="17"/>
      <c r="AC626" s="185"/>
      <c r="AD626" s="185"/>
      <c r="AE626" s="185"/>
    </row>
    <row r="627" spans="2:41">
      <c r="H627" s="186"/>
      <c r="I627" s="186"/>
      <c r="J627" s="186"/>
      <c r="V627" s="17"/>
      <c r="AC627" s="185"/>
      <c r="AD627" s="185"/>
      <c r="AE627" s="18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7" t="s">
        <v>204</v>
      </c>
      <c r="F631" s="187"/>
      <c r="G631" s="187"/>
      <c r="H631" s="187"/>
      <c r="V631" s="17"/>
      <c r="X631" s="23" t="s">
        <v>32</v>
      </c>
      <c r="Y631" s="20">
        <f>IF(B631="PAGADO",0,C636)</f>
        <v>-475.33000000000015</v>
      </c>
      <c r="AA631" s="187" t="s">
        <v>204</v>
      </c>
      <c r="AB631" s="187"/>
      <c r="AC631" s="187"/>
      <c r="AD631" s="18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1135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1188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1137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88" t="str">
        <f>IF(C636&lt;0,"NO PAGAR","COBRAR")</f>
        <v>NO PAGAR</v>
      </c>
      <c r="C637" s="18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8" t="str">
        <f>IF(Y636&lt;0,"NO PAGAR","COBRAR")</f>
        <v>NO PAGAR</v>
      </c>
      <c r="Y637" s="18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1134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6" t="s">
        <v>30</v>
      </c>
      <c r="I671" s="186"/>
      <c r="J671" s="186"/>
      <c r="V671" s="17"/>
      <c r="AA671" s="186" t="s">
        <v>31</v>
      </c>
      <c r="AB671" s="186"/>
      <c r="AC671" s="186"/>
    </row>
    <row r="672" spans="1:43">
      <c r="H672" s="186"/>
      <c r="I672" s="186"/>
      <c r="J672" s="186"/>
      <c r="V672" s="17"/>
      <c r="AA672" s="186"/>
      <c r="AB672" s="186"/>
      <c r="AC672" s="18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-475.33000000000015</v>
      </c>
      <c r="E676" s="187" t="s">
        <v>204</v>
      </c>
      <c r="F676" s="187"/>
      <c r="G676" s="187"/>
      <c r="H676" s="187"/>
      <c r="V676" s="17"/>
      <c r="X676" s="23" t="s">
        <v>32</v>
      </c>
      <c r="Y676" s="20">
        <f>IF(B1476="PAGADO",0,C681)</f>
        <v>-679.42000000000007</v>
      </c>
      <c r="AA676" s="187" t="s">
        <v>20</v>
      </c>
      <c r="AB676" s="187"/>
      <c r="AC676" s="187"/>
      <c r="AD676" s="18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1219</v>
      </c>
      <c r="G679" s="3" t="s">
        <v>1217</v>
      </c>
      <c r="H679" s="5">
        <v>285</v>
      </c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1354.42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679.42000000000007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-679.42000000000007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-679.42000000000007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9" t="str">
        <f>IF(Y681&lt;0,"NO PAGAR","COBRAR'")</f>
        <v>NO PAGAR</v>
      </c>
      <c r="Y682" s="18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9" t="str">
        <f>IF(C681&lt;0,"NO PAGAR","COBRAR'")</f>
        <v>NO PAGAR</v>
      </c>
      <c r="C683" s="18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679.42000000000007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2" t="s">
        <v>7</v>
      </c>
      <c r="F692" s="183"/>
      <c r="G692" s="18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1354.42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679.42000000000007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5" t="s">
        <v>29</v>
      </c>
      <c r="AD718" s="185"/>
      <c r="AE718" s="185"/>
    </row>
    <row r="719" spans="5:31">
      <c r="H719" s="186" t="s">
        <v>28</v>
      </c>
      <c r="I719" s="186"/>
      <c r="J719" s="186"/>
      <c r="V719" s="17"/>
      <c r="AC719" s="185"/>
      <c r="AD719" s="185"/>
      <c r="AE719" s="185"/>
    </row>
    <row r="720" spans="5:31">
      <c r="H720" s="186"/>
      <c r="I720" s="186"/>
      <c r="J720" s="186"/>
      <c r="V720" s="17"/>
      <c r="AC720" s="185"/>
      <c r="AD720" s="185"/>
      <c r="AE720" s="18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-679.42000000000007</v>
      </c>
      <c r="E724" s="187" t="s">
        <v>20</v>
      </c>
      <c r="F724" s="187"/>
      <c r="G724" s="187"/>
      <c r="H724" s="187"/>
      <c r="V724" s="17"/>
      <c r="X724" s="23" t="s">
        <v>32</v>
      </c>
      <c r="Y724" s="20">
        <f>IF(B724="PAGADO",0,C729)</f>
        <v>-679.42000000000007</v>
      </c>
      <c r="AA724" s="187" t="s">
        <v>20</v>
      </c>
      <c r="AB724" s="187"/>
      <c r="AC724" s="187"/>
      <c r="AD724" s="187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679.42000000000007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679.42000000000007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-679.42000000000007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-679.42000000000007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8" t="str">
        <f>IF(C729&lt;0,"NO PAGAR","COBRAR")</f>
        <v>NO PAGAR</v>
      </c>
      <c r="C730" s="188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8" t="str">
        <f>IF(Y729&lt;0,"NO PAGAR","COBRAR")</f>
        <v>NO PAGAR</v>
      </c>
      <c r="Y730" s="188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679.42000000000007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679.42000000000007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679.42000000000007</v>
      </c>
      <c r="V751" s="17"/>
      <c r="X751" s="15" t="s">
        <v>18</v>
      </c>
      <c r="Y751" s="16">
        <f>SUM(Y732:Y750)</f>
        <v>679.42000000000007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6" t="s">
        <v>30</v>
      </c>
      <c r="I764" s="186"/>
      <c r="J764" s="186"/>
      <c r="V764" s="17"/>
      <c r="AA764" s="186" t="s">
        <v>31</v>
      </c>
      <c r="AB764" s="186"/>
      <c r="AC764" s="186"/>
    </row>
    <row r="765" spans="1:43">
      <c r="H765" s="186"/>
      <c r="I765" s="186"/>
      <c r="J765" s="186"/>
      <c r="V765" s="17"/>
      <c r="AA765" s="186"/>
      <c r="AB765" s="186"/>
      <c r="AC765" s="186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-679.42000000000007</v>
      </c>
      <c r="E769" s="187" t="s">
        <v>20</v>
      </c>
      <c r="F769" s="187"/>
      <c r="G769" s="187"/>
      <c r="H769" s="187"/>
      <c r="V769" s="17"/>
      <c r="X769" s="23" t="s">
        <v>32</v>
      </c>
      <c r="Y769" s="20">
        <f>IF(B1569="PAGADO",0,C774)</f>
        <v>-679.42000000000007</v>
      </c>
      <c r="AA769" s="187" t="s">
        <v>20</v>
      </c>
      <c r="AB769" s="187"/>
      <c r="AC769" s="187"/>
      <c r="AD769" s="187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679.42000000000007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679.42000000000007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-679.42000000000007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-679.42000000000007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9" t="str">
        <f>IF(Y774&lt;0,"NO PAGAR","COBRAR'")</f>
        <v>NO PAGAR</v>
      </c>
      <c r="Y775" s="18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9" t="str">
        <f>IF(C774&lt;0,"NO PAGAR","COBRAR'")</f>
        <v>NO PAGAR</v>
      </c>
      <c r="C776" s="189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679.42000000000007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679.42000000000007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679.42000000000007</v>
      </c>
      <c r="D797" t="s">
        <v>22</v>
      </c>
      <c r="E797" t="s">
        <v>21</v>
      </c>
      <c r="V797" s="17"/>
      <c r="X797" s="15" t="s">
        <v>18</v>
      </c>
      <c r="Y797" s="16">
        <f>SUM(Y778:Y796)</f>
        <v>679.42000000000007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5" t="s">
        <v>29</v>
      </c>
      <c r="AD811" s="185"/>
      <c r="AE811" s="185"/>
    </row>
    <row r="812" spans="2:31">
      <c r="H812" s="186" t="s">
        <v>28</v>
      </c>
      <c r="I812" s="186"/>
      <c r="J812" s="186"/>
      <c r="V812" s="17"/>
      <c r="AC812" s="185"/>
      <c r="AD812" s="185"/>
      <c r="AE812" s="185"/>
    </row>
    <row r="813" spans="2:31">
      <c r="H813" s="186"/>
      <c r="I813" s="186"/>
      <c r="J813" s="186"/>
      <c r="V813" s="17"/>
      <c r="AC813" s="185"/>
      <c r="AD813" s="185"/>
      <c r="AE813" s="185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-679.42000000000007</v>
      </c>
      <c r="E817" s="187" t="s">
        <v>20</v>
      </c>
      <c r="F817" s="187"/>
      <c r="G817" s="187"/>
      <c r="H817" s="187"/>
      <c r="V817" s="17"/>
      <c r="X817" s="23" t="s">
        <v>32</v>
      </c>
      <c r="Y817" s="20">
        <f>IF(B817="PAGADO",0,C822)</f>
        <v>-679.42000000000007</v>
      </c>
      <c r="AA817" s="187" t="s">
        <v>20</v>
      </c>
      <c r="AB817" s="187"/>
      <c r="AC817" s="187"/>
      <c r="AD817" s="187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679.42000000000007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679.42000000000007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-679.42000000000007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-679.42000000000007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8" t="str">
        <f>IF(C822&lt;0,"NO PAGAR","COBRAR")</f>
        <v>NO PAGAR</v>
      </c>
      <c r="C823" s="188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8" t="str">
        <f>IF(Y822&lt;0,"NO PAGAR","COBRAR")</f>
        <v>NO PAGAR</v>
      </c>
      <c r="Y823" s="188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679.42000000000007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679.42000000000007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679.42000000000007</v>
      </c>
      <c r="V844" s="17"/>
      <c r="X844" s="15" t="s">
        <v>18</v>
      </c>
      <c r="Y844" s="16">
        <f>SUM(Y825:Y843)</f>
        <v>679.42000000000007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6" t="s">
        <v>30</v>
      </c>
      <c r="I857" s="186"/>
      <c r="J857" s="186"/>
      <c r="V857" s="17"/>
      <c r="AA857" s="186" t="s">
        <v>31</v>
      </c>
      <c r="AB857" s="186"/>
      <c r="AC857" s="186"/>
    </row>
    <row r="858" spans="1:43">
      <c r="H858" s="186"/>
      <c r="I858" s="186"/>
      <c r="J858" s="186"/>
      <c r="V858" s="17"/>
      <c r="AA858" s="186"/>
      <c r="AB858" s="186"/>
      <c r="AC858" s="186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-679.42000000000007</v>
      </c>
      <c r="E862" s="187" t="s">
        <v>20</v>
      </c>
      <c r="F862" s="187"/>
      <c r="G862" s="187"/>
      <c r="H862" s="187"/>
      <c r="V862" s="17"/>
      <c r="X862" s="23" t="s">
        <v>32</v>
      </c>
      <c r="Y862" s="20">
        <f>IF(B1662="PAGADO",0,C867)</f>
        <v>-679.42000000000007</v>
      </c>
      <c r="AA862" s="187" t="s">
        <v>20</v>
      </c>
      <c r="AB862" s="187"/>
      <c r="AC862" s="187"/>
      <c r="AD862" s="187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679.42000000000007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679.42000000000007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-679.42000000000007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-679.42000000000007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9" t="str">
        <f>IF(Y867&lt;0,"NO PAGAR","COBRAR'")</f>
        <v>NO PAGAR</v>
      </c>
      <c r="Y868" s="18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9" t="str">
        <f>IF(C867&lt;0,"NO PAGAR","COBRAR'")</f>
        <v>NO PAGAR</v>
      </c>
      <c r="C869" s="189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679.42000000000007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679.42000000000007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679.42000000000007</v>
      </c>
      <c r="D890" t="s">
        <v>22</v>
      </c>
      <c r="E890" t="s">
        <v>21</v>
      </c>
      <c r="V890" s="17"/>
      <c r="X890" s="15" t="s">
        <v>18</v>
      </c>
      <c r="Y890" s="16">
        <f>SUM(Y871:Y889)</f>
        <v>679.42000000000007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5" t="s">
        <v>29</v>
      </c>
      <c r="AD905" s="185"/>
      <c r="AE905" s="185"/>
    </row>
    <row r="906" spans="2:41">
      <c r="H906" s="186" t="s">
        <v>28</v>
      </c>
      <c r="I906" s="186"/>
      <c r="J906" s="186"/>
      <c r="V906" s="17"/>
      <c r="AC906" s="185"/>
      <c r="AD906" s="185"/>
      <c r="AE906" s="185"/>
    </row>
    <row r="907" spans="2:41">
      <c r="H907" s="186"/>
      <c r="I907" s="186"/>
      <c r="J907" s="186"/>
      <c r="V907" s="17"/>
      <c r="AC907" s="185"/>
      <c r="AD907" s="185"/>
      <c r="AE907" s="185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-679.42000000000007</v>
      </c>
      <c r="E911" s="187" t="s">
        <v>20</v>
      </c>
      <c r="F911" s="187"/>
      <c r="G911" s="187"/>
      <c r="H911" s="187"/>
      <c r="V911" s="17"/>
      <c r="X911" s="23" t="s">
        <v>32</v>
      </c>
      <c r="Y911" s="20">
        <f>IF(B911="PAGADO",0,C916)</f>
        <v>-679.42000000000007</v>
      </c>
      <c r="AA911" s="187" t="s">
        <v>20</v>
      </c>
      <c r="AB911" s="187"/>
      <c r="AC911" s="187"/>
      <c r="AD911" s="187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679.42000000000007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679.42000000000007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-679.42000000000007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-679.42000000000007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8" t="str">
        <f>IF(C916&lt;0,"NO PAGAR","COBRAR")</f>
        <v>NO PAGAR</v>
      </c>
      <c r="C917" s="188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8" t="str">
        <f>IF(Y916&lt;0,"NO PAGAR","COBRAR")</f>
        <v>NO PAGAR</v>
      </c>
      <c r="Y917" s="188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679.42000000000007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679.42000000000007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679.42000000000007</v>
      </c>
      <c r="V938" s="17"/>
      <c r="X938" s="15" t="s">
        <v>18</v>
      </c>
      <c r="Y938" s="16">
        <f>SUM(Y919:Y937)</f>
        <v>679.42000000000007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6" t="s">
        <v>30</v>
      </c>
      <c r="I951" s="186"/>
      <c r="J951" s="186"/>
      <c r="V951" s="17"/>
      <c r="AA951" s="186" t="s">
        <v>31</v>
      </c>
      <c r="AB951" s="186"/>
      <c r="AC951" s="186"/>
    </row>
    <row r="952" spans="1:43">
      <c r="H952" s="186"/>
      <c r="I952" s="186"/>
      <c r="J952" s="186"/>
      <c r="V952" s="17"/>
      <c r="AA952" s="186"/>
      <c r="AB952" s="186"/>
      <c r="AC952" s="186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-679.42000000000007</v>
      </c>
      <c r="E956" s="187" t="s">
        <v>20</v>
      </c>
      <c r="F956" s="187"/>
      <c r="G956" s="187"/>
      <c r="H956" s="187"/>
      <c r="V956" s="17"/>
      <c r="X956" s="23" t="s">
        <v>32</v>
      </c>
      <c r="Y956" s="20">
        <f>IF(B1756="PAGADO",0,C961)</f>
        <v>-679.42000000000007</v>
      </c>
      <c r="AA956" s="187" t="s">
        <v>20</v>
      </c>
      <c r="AB956" s="187"/>
      <c r="AC956" s="187"/>
      <c r="AD956" s="187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679.42000000000007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679.42000000000007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-679.42000000000007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-679.42000000000007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9" t="str">
        <f>IF(Y961&lt;0,"NO PAGAR","COBRAR'")</f>
        <v>NO PAGAR</v>
      </c>
      <c r="Y962" s="18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9" t="str">
        <f>IF(C961&lt;0,"NO PAGAR","COBRAR'")</f>
        <v>NO PAGAR</v>
      </c>
      <c r="C963" s="18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679.42000000000007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679.42000000000007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679.42000000000007</v>
      </c>
      <c r="D984" t="s">
        <v>22</v>
      </c>
      <c r="E984" t="s">
        <v>21</v>
      </c>
      <c r="V984" s="17"/>
      <c r="X984" s="15" t="s">
        <v>18</v>
      </c>
      <c r="Y984" s="16">
        <f>SUM(Y965:Y983)</f>
        <v>679.42000000000007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5" t="s">
        <v>29</v>
      </c>
      <c r="AD998" s="185"/>
      <c r="AE998" s="185"/>
    </row>
    <row r="999" spans="2:41">
      <c r="H999" s="186" t="s">
        <v>28</v>
      </c>
      <c r="I999" s="186"/>
      <c r="J999" s="186"/>
      <c r="V999" s="17"/>
      <c r="AC999" s="185"/>
      <c r="AD999" s="185"/>
      <c r="AE999" s="185"/>
    </row>
    <row r="1000" spans="2:41">
      <c r="H1000" s="186"/>
      <c r="I1000" s="186"/>
      <c r="J1000" s="186"/>
      <c r="V1000" s="17"/>
      <c r="AC1000" s="185"/>
      <c r="AD1000" s="185"/>
      <c r="AE1000" s="185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-679.42000000000007</v>
      </c>
      <c r="E1004" s="187" t="s">
        <v>20</v>
      </c>
      <c r="F1004" s="187"/>
      <c r="G1004" s="187"/>
      <c r="H1004" s="187"/>
      <c r="V1004" s="17"/>
      <c r="X1004" s="23" t="s">
        <v>32</v>
      </c>
      <c r="Y1004" s="20">
        <f>IF(B1004="PAGADO",0,C1009)</f>
        <v>-679.42000000000007</v>
      </c>
      <c r="AA1004" s="187" t="s">
        <v>20</v>
      </c>
      <c r="AB1004" s="187"/>
      <c r="AC1004" s="187"/>
      <c r="AD1004" s="187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679.42000000000007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679.42000000000007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-679.42000000000007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-679.42000000000007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8" t="str">
        <f>IF(C1009&lt;0,"NO PAGAR","COBRAR")</f>
        <v>NO PAGAR</v>
      </c>
      <c r="C1010" s="18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8" t="str">
        <f>IF(Y1009&lt;0,"NO PAGAR","COBRAR")</f>
        <v>NO PAGAR</v>
      </c>
      <c r="Y1010" s="18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679.42000000000007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679.42000000000007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679.42000000000007</v>
      </c>
      <c r="V1031" s="17"/>
      <c r="X1031" s="15" t="s">
        <v>18</v>
      </c>
      <c r="Y1031" s="16">
        <f>SUM(Y1012:Y1030)</f>
        <v>679.42000000000007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6" t="s">
        <v>30</v>
      </c>
      <c r="I1044" s="186"/>
      <c r="J1044" s="186"/>
      <c r="V1044" s="17"/>
      <c r="AA1044" s="186" t="s">
        <v>31</v>
      </c>
      <c r="AB1044" s="186"/>
      <c r="AC1044" s="186"/>
    </row>
    <row r="1045" spans="1:43">
      <c r="H1045" s="186"/>
      <c r="I1045" s="186"/>
      <c r="J1045" s="186"/>
      <c r="V1045" s="17"/>
      <c r="AA1045" s="186"/>
      <c r="AB1045" s="186"/>
      <c r="AC1045" s="186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-679.42000000000007</v>
      </c>
      <c r="E1049" s="187" t="s">
        <v>20</v>
      </c>
      <c r="F1049" s="187"/>
      <c r="G1049" s="187"/>
      <c r="H1049" s="187"/>
      <c r="V1049" s="17"/>
      <c r="X1049" s="23" t="s">
        <v>32</v>
      </c>
      <c r="Y1049" s="20">
        <f>IF(B1849="PAGADO",0,C1054)</f>
        <v>-679.42000000000007</v>
      </c>
      <c r="AA1049" s="187" t="s">
        <v>20</v>
      </c>
      <c r="AB1049" s="187"/>
      <c r="AC1049" s="187"/>
      <c r="AD1049" s="187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679.42000000000007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679.42000000000007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-679.42000000000007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-679.42000000000007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9" t="str">
        <f>IF(Y1054&lt;0,"NO PAGAR","COBRAR'")</f>
        <v>NO PAGAR</v>
      </c>
      <c r="Y1055" s="189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9" t="str">
        <f>IF(C1054&lt;0,"NO PAGAR","COBRAR'")</f>
        <v>NO PAGAR</v>
      </c>
      <c r="C1056" s="189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679.42000000000007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679.42000000000007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679.42000000000007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679.42000000000007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A656" zoomScale="89" zoomScaleNormal="89" workbookViewId="0">
      <selection activeCell="A662" sqref="A66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7" t="s">
        <v>20</v>
      </c>
      <c r="F151" s="187"/>
      <c r="G151" s="187"/>
      <c r="H151" s="187"/>
      <c r="V151" s="17"/>
      <c r="X151" s="23" t="s">
        <v>82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0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7" t="s">
        <v>20</v>
      </c>
      <c r="F328" s="187"/>
      <c r="G328" s="187"/>
      <c r="H328" s="187"/>
      <c r="V328" s="17"/>
      <c r="X328" s="23" t="s">
        <v>156</v>
      </c>
      <c r="Y328" s="20">
        <f>IF(B1079="PAGADO",0,C333)</f>
        <v>0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X373" s="199" t="s">
        <v>64</v>
      </c>
      <c r="AB373" s="193" t="s">
        <v>29</v>
      </c>
      <c r="AC373" s="193"/>
      <c r="AD373" s="193"/>
    </row>
    <row r="374" spans="2:41">
      <c r="V374" s="17"/>
      <c r="X374" s="199"/>
      <c r="AB374" s="193"/>
      <c r="AC374" s="193"/>
      <c r="AD374" s="193"/>
    </row>
    <row r="375" spans="2:41" ht="23.25">
      <c r="B375" s="22" t="s">
        <v>64</v>
      </c>
      <c r="V375" s="17"/>
      <c r="X375" s="199"/>
      <c r="AB375" s="193"/>
      <c r="AC375" s="193"/>
      <c r="AD375" s="193"/>
    </row>
    <row r="376" spans="2:41" ht="23.25">
      <c r="B376" s="23" t="s">
        <v>130</v>
      </c>
      <c r="C376" s="20">
        <f>IF(X328="PAGADO",0,Y333)</f>
        <v>0</v>
      </c>
      <c r="E376" s="187" t="s">
        <v>930</v>
      </c>
      <c r="F376" s="187"/>
      <c r="G376" s="187"/>
      <c r="H376" s="187"/>
      <c r="V376" s="17"/>
      <c r="X376" s="23" t="s">
        <v>32</v>
      </c>
      <c r="Y376" s="20">
        <f>IF(B376="PAGADO",0,C381)</f>
        <v>0</v>
      </c>
      <c r="AA376" s="187" t="s">
        <v>555</v>
      </c>
      <c r="AB376" s="187"/>
      <c r="AC376" s="187"/>
      <c r="AD376" s="18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COBRAR</v>
      </c>
      <c r="C382" s="18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COBRAR</v>
      </c>
      <c r="Y382" s="18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6" t="s">
        <v>31</v>
      </c>
      <c r="AB410" s="186"/>
      <c r="AC410" s="186"/>
    </row>
    <row r="411" spans="1:43" ht="15" customHeight="1">
      <c r="H411" s="76"/>
      <c r="I411" s="76"/>
      <c r="J411" s="76"/>
      <c r="V411" s="17"/>
      <c r="AA411" s="186"/>
      <c r="AB411" s="186"/>
      <c r="AC411" s="186"/>
    </row>
    <row r="412" spans="1:43">
      <c r="B412" s="201" t="s">
        <v>64</v>
      </c>
      <c r="F412" s="200" t="s">
        <v>30</v>
      </c>
      <c r="G412" s="200"/>
      <c r="H412" s="200"/>
      <c r="V412" s="17"/>
    </row>
    <row r="413" spans="1:43">
      <c r="B413" s="201"/>
      <c r="F413" s="200"/>
      <c r="G413" s="200"/>
      <c r="H413" s="200"/>
      <c r="V413" s="17"/>
    </row>
    <row r="414" spans="1:43" ht="26.25" customHeight="1">
      <c r="B414" s="201"/>
      <c r="F414" s="200"/>
      <c r="G414" s="200"/>
      <c r="H414" s="20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7" t="s">
        <v>555</v>
      </c>
      <c r="F415" s="187"/>
      <c r="G415" s="187"/>
      <c r="H415" s="187"/>
      <c r="V415" s="17"/>
      <c r="X415" s="23" t="s">
        <v>32</v>
      </c>
      <c r="Y415" s="20">
        <f>IF(B415="PAGADO",0,C420)</f>
        <v>0</v>
      </c>
      <c r="AA415" s="187" t="s">
        <v>555</v>
      </c>
      <c r="AB415" s="187"/>
      <c r="AC415" s="187"/>
      <c r="AD415" s="18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NO PAGAR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1" t="s">
        <v>66</v>
      </c>
      <c r="F449" s="200" t="s">
        <v>28</v>
      </c>
      <c r="G449" s="200"/>
      <c r="H449" s="200"/>
      <c r="V449" s="17"/>
      <c r="X449" s="199" t="s">
        <v>66</v>
      </c>
      <c r="AB449" s="193" t="s">
        <v>29</v>
      </c>
      <c r="AC449" s="193"/>
      <c r="AD449" s="193"/>
    </row>
    <row r="450" spans="2:41">
      <c r="B450" s="201"/>
      <c r="F450" s="200"/>
      <c r="G450" s="200"/>
      <c r="H450" s="200"/>
      <c r="V450" s="17"/>
      <c r="X450" s="199"/>
      <c r="AB450" s="193"/>
      <c r="AC450" s="193"/>
      <c r="AD450" s="193"/>
    </row>
    <row r="451" spans="2:41" ht="23.25" customHeight="1">
      <c r="B451" s="201"/>
      <c r="F451" s="200"/>
      <c r="G451" s="200"/>
      <c r="H451" s="200"/>
      <c r="V451" s="17"/>
      <c r="X451" s="199"/>
      <c r="AB451" s="193"/>
      <c r="AC451" s="193"/>
      <c r="AD451" s="193"/>
    </row>
    <row r="452" spans="2:41" ht="23.25">
      <c r="B452" s="23" t="s">
        <v>32</v>
      </c>
      <c r="C452" s="20">
        <f>IF(X415="PAGADO",0,Y420)</f>
        <v>-64.009999999999991</v>
      </c>
      <c r="E452" s="187" t="s">
        <v>555</v>
      </c>
      <c r="F452" s="187"/>
      <c r="G452" s="187"/>
      <c r="H452" s="187"/>
      <c r="V452" s="17"/>
      <c r="X452" s="23" t="s">
        <v>32</v>
      </c>
      <c r="Y452" s="20">
        <f>IF(B452="PAGADO",0,C457)</f>
        <v>27.330000000000013</v>
      </c>
      <c r="AA452" s="187" t="s">
        <v>555</v>
      </c>
      <c r="AB452" s="187"/>
      <c r="AC452" s="187"/>
      <c r="AD452" s="18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8" t="str">
        <f>IF(C457&lt;0,"NO PAGAR","COBRAR")</f>
        <v>COBRAR</v>
      </c>
      <c r="C458" s="18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8" t="str">
        <f>IF(Y457&lt;0,"NO PAGAR","COBRAR")</f>
        <v>NO PAGAR</v>
      </c>
      <c r="Y458" s="18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1" t="s">
        <v>66</v>
      </c>
      <c r="F488" s="204" t="s">
        <v>30</v>
      </c>
      <c r="G488" s="204"/>
      <c r="H488" s="204"/>
      <c r="V488" s="17"/>
      <c r="X488" s="199" t="s">
        <v>66</v>
      </c>
      <c r="AB488" s="200" t="s">
        <v>31</v>
      </c>
      <c r="AC488" s="200"/>
      <c r="AD488" s="200"/>
    </row>
    <row r="489" spans="1:43" ht="15" customHeight="1">
      <c r="B489" s="201"/>
      <c r="F489" s="204"/>
      <c r="G489" s="204"/>
      <c r="H489" s="204"/>
      <c r="V489" s="17"/>
      <c r="X489" s="199"/>
      <c r="AB489" s="200"/>
      <c r="AC489" s="200"/>
      <c r="AD489" s="200"/>
    </row>
    <row r="490" spans="1:43" ht="23.25" customHeight="1">
      <c r="B490" s="201"/>
      <c r="F490" s="204"/>
      <c r="G490" s="204"/>
      <c r="H490" s="204"/>
      <c r="V490" s="17"/>
      <c r="X490" s="199"/>
      <c r="AB490" s="200"/>
      <c r="AC490" s="200"/>
      <c r="AD490" s="200"/>
    </row>
    <row r="491" spans="1:43" ht="23.25">
      <c r="B491" s="23" t="s">
        <v>82</v>
      </c>
      <c r="C491" s="20">
        <f>IF(X452="PAGADO",0,Y457)</f>
        <v>-239.15</v>
      </c>
      <c r="E491" s="187" t="s">
        <v>555</v>
      </c>
      <c r="F491" s="187"/>
      <c r="G491" s="187"/>
      <c r="H491" s="187"/>
      <c r="V491" s="17"/>
      <c r="X491" s="23" t="s">
        <v>32</v>
      </c>
      <c r="Y491" s="20">
        <f>IF(B491="PAGADO",0,C496)</f>
        <v>0</v>
      </c>
      <c r="AA491" s="187" t="s">
        <v>555</v>
      </c>
      <c r="AB491" s="187"/>
      <c r="AC491" s="187"/>
      <c r="AD491" s="18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9" t="str">
        <f>IF(Y496&lt;0,"NO PAGAR","COBRAR'")</f>
        <v>COBRAR'</v>
      </c>
      <c r="Y497" s="18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9" t="str">
        <f>IF(C496&lt;0,"NO PAGAR","COBRAR'")</f>
        <v>COBRAR'</v>
      </c>
      <c r="C498" s="18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5" t="s">
        <v>29</v>
      </c>
      <c r="AD532" s="185"/>
      <c r="AE532" s="185"/>
    </row>
    <row r="533" spans="2:41" ht="15" customHeight="1">
      <c r="I533" s="76"/>
      <c r="J533" s="76"/>
      <c r="V533" s="17"/>
      <c r="AC533" s="185"/>
      <c r="AD533" s="185"/>
      <c r="AE533" s="185"/>
    </row>
    <row r="534" spans="2:41" ht="15" customHeight="1">
      <c r="H534" s="76"/>
      <c r="I534" s="76"/>
      <c r="J534" s="76"/>
      <c r="V534" s="17"/>
      <c r="AC534" s="185"/>
      <c r="AD534" s="185"/>
      <c r="AE534" s="185"/>
    </row>
    <row r="535" spans="2:41">
      <c r="B535" s="199" t="s">
        <v>67</v>
      </c>
      <c r="F535" s="200" t="s">
        <v>28</v>
      </c>
      <c r="G535" s="200"/>
      <c r="H535" s="200"/>
      <c r="V535" s="17"/>
    </row>
    <row r="536" spans="2:41">
      <c r="B536" s="199"/>
      <c r="F536" s="200"/>
      <c r="G536" s="200"/>
      <c r="H536" s="200"/>
      <c r="V536" s="17"/>
    </row>
    <row r="537" spans="2:41" ht="26.25" customHeight="1">
      <c r="B537" s="199"/>
      <c r="F537" s="200"/>
      <c r="G537" s="200"/>
      <c r="H537" s="20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7" t="s">
        <v>555</v>
      </c>
      <c r="F538" s="187"/>
      <c r="G538" s="187"/>
      <c r="H538" s="187"/>
      <c r="V538" s="17"/>
      <c r="X538" s="23" t="s">
        <v>32</v>
      </c>
      <c r="Y538" s="20">
        <f>IF(B538="PAGADO",0,C543)</f>
        <v>-76.499999999999773</v>
      </c>
      <c r="AA538" s="187" t="s">
        <v>555</v>
      </c>
      <c r="AB538" s="187"/>
      <c r="AC538" s="187"/>
      <c r="AD538" s="18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8" t="str">
        <f>IF(C543&lt;0,"NO PAGAR","COBRAR")</f>
        <v>NO PAGAR</v>
      </c>
      <c r="C544" s="18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8" t="str">
        <f>IF(Y543&lt;0,"NO PAGAR","COBRAR")</f>
        <v>COBRAR</v>
      </c>
      <c r="Y544" s="188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6" t="s">
        <v>31</v>
      </c>
      <c r="AB573" s="186"/>
      <c r="AC573" s="186"/>
    </row>
    <row r="574" spans="1:43" ht="15" customHeight="1">
      <c r="H574" s="76"/>
      <c r="I574" s="76"/>
      <c r="J574" s="76"/>
      <c r="V574" s="17"/>
      <c r="AA574" s="186"/>
      <c r="AB574" s="186"/>
      <c r="AC574" s="186"/>
    </row>
    <row r="575" spans="1:43">
      <c r="B575" s="201" t="s">
        <v>67</v>
      </c>
      <c r="F575" s="200" t="s">
        <v>30</v>
      </c>
      <c r="G575" s="200"/>
      <c r="H575" s="200"/>
      <c r="V575" s="17"/>
    </row>
    <row r="576" spans="1:43">
      <c r="B576" s="201"/>
      <c r="F576" s="200"/>
      <c r="G576" s="200"/>
      <c r="H576" s="200"/>
      <c r="V576" s="17"/>
    </row>
    <row r="577" spans="2:41" ht="26.25" customHeight="1">
      <c r="B577" s="201"/>
      <c r="F577" s="200"/>
      <c r="G577" s="200"/>
      <c r="H577" s="20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7" t="s">
        <v>555</v>
      </c>
      <c r="F578" s="187"/>
      <c r="G578" s="187"/>
      <c r="H578" s="187"/>
      <c r="V578" s="17"/>
      <c r="X578" s="23" t="s">
        <v>32</v>
      </c>
      <c r="Y578" s="20">
        <f>IF(B578="PAGADO",0,C583)</f>
        <v>0</v>
      </c>
      <c r="AA578" s="187" t="s">
        <v>555</v>
      </c>
      <c r="AB578" s="187"/>
      <c r="AC578" s="187"/>
      <c r="AD578" s="18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9" t="str">
        <f>IF(Y583&lt;0,"NO PAGAR","COBRAR'")</f>
        <v>COBRAR'</v>
      </c>
      <c r="Y584" s="18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9" t="str">
        <f>IF(C583&lt;0,"NO PAGAR","COBRAR'")</f>
        <v>COBRAR'</v>
      </c>
      <c r="C585" s="18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5" t="s">
        <v>29</v>
      </c>
      <c r="AD614" s="185"/>
      <c r="AE614" s="185"/>
    </row>
    <row r="615" spans="2:41" ht="15" customHeight="1">
      <c r="I615" s="76"/>
      <c r="J615" s="76"/>
      <c r="V615" s="17"/>
      <c r="AC615" s="185"/>
      <c r="AD615" s="185"/>
      <c r="AE615" s="185"/>
    </row>
    <row r="616" spans="2:41" ht="15" customHeight="1">
      <c r="H616" s="76"/>
      <c r="I616" s="76"/>
      <c r="J616" s="76"/>
      <c r="V616" s="17"/>
      <c r="AC616" s="185"/>
      <c r="AD616" s="185"/>
      <c r="AE616" s="185"/>
    </row>
    <row r="617" spans="2:41">
      <c r="B617" s="199" t="s">
        <v>68</v>
      </c>
      <c r="F617" s="200" t="s">
        <v>28</v>
      </c>
      <c r="G617" s="200"/>
      <c r="H617" s="200"/>
      <c r="V617" s="17"/>
    </row>
    <row r="618" spans="2:41">
      <c r="B618" s="199"/>
      <c r="F618" s="200"/>
      <c r="G618" s="200"/>
      <c r="H618" s="200"/>
      <c r="V618" s="17"/>
    </row>
    <row r="619" spans="2:41" ht="26.25" customHeight="1">
      <c r="B619" s="199"/>
      <c r="F619" s="200"/>
      <c r="G619" s="200"/>
      <c r="H619" s="20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7" t="s">
        <v>555</v>
      </c>
      <c r="F620" s="187"/>
      <c r="G620" s="187"/>
      <c r="H620" s="187"/>
      <c r="V620" s="17"/>
      <c r="X620" s="23" t="s">
        <v>32</v>
      </c>
      <c r="Y620" s="20">
        <f>IF(B620="PAGADO",0,C625)</f>
        <v>0</v>
      </c>
      <c r="AA620" s="187" t="s">
        <v>1177</v>
      </c>
      <c r="AB620" s="187"/>
      <c r="AC620" s="187"/>
      <c r="AD620" s="18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8" t="str">
        <f>IF(C625&lt;0,"NO PAGAR","COBRAR")</f>
        <v>COBRAR</v>
      </c>
      <c r="C626" s="18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8" t="str">
        <f>IF(Y625&lt;0,"NO PAGAR","COBRAR")</f>
        <v>COBRAR</v>
      </c>
      <c r="Y626" s="18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1189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6" t="s">
        <v>31</v>
      </c>
      <c r="AB656" s="186"/>
      <c r="AC656" s="186"/>
    </row>
    <row r="657" spans="2:41" ht="15" customHeight="1">
      <c r="H657" s="76"/>
      <c r="I657" s="76"/>
      <c r="J657" s="76"/>
      <c r="V657" s="17"/>
      <c r="AA657" s="186"/>
      <c r="AB657" s="186"/>
      <c r="AC657" s="186"/>
    </row>
    <row r="658" spans="2:41">
      <c r="B658" s="201" t="s">
        <v>68</v>
      </c>
      <c r="F658" s="200" t="s">
        <v>30</v>
      </c>
      <c r="G658" s="200"/>
      <c r="H658" s="200"/>
      <c r="V658" s="17"/>
    </row>
    <row r="659" spans="2:41">
      <c r="B659" s="201"/>
      <c r="F659" s="200"/>
      <c r="G659" s="200"/>
      <c r="H659" s="200"/>
      <c r="V659" s="17"/>
    </row>
    <row r="660" spans="2:41" ht="26.25" customHeight="1">
      <c r="B660" s="201"/>
      <c r="F660" s="200"/>
      <c r="G660" s="200"/>
      <c r="H660" s="20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87" t="s">
        <v>555</v>
      </c>
      <c r="F661" s="187"/>
      <c r="G661" s="187"/>
      <c r="H661" s="187"/>
      <c r="V661" s="17"/>
      <c r="X661" s="23" t="s">
        <v>32</v>
      </c>
      <c r="Y661" s="20">
        <f>IF(B1461="PAGADO",0,C666)</f>
        <v>202.98000000000002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202.98000000000002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202.98000000000002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2" t="str">
        <f>IF(C666&lt;0,"NO PAGAR","COBRAR'")</f>
        <v>COBRAR'</v>
      </c>
      <c r="C667" s="20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PAGAR","COBRAR'")</f>
        <v>COBRAR'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3"/>
      <c r="C668" s="20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2" t="s">
        <v>7</v>
      </c>
      <c r="F677" s="183"/>
      <c r="G677" s="18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5" t="s">
        <v>29</v>
      </c>
      <c r="AD703" s="185"/>
      <c r="AE703" s="185"/>
    </row>
    <row r="704" spans="2:31" ht="15" customHeight="1">
      <c r="I704" s="76"/>
      <c r="J704" s="76"/>
      <c r="V704" s="17"/>
      <c r="AC704" s="185"/>
      <c r="AD704" s="185"/>
      <c r="AE704" s="185"/>
    </row>
    <row r="705" spans="2:41" ht="15" customHeight="1">
      <c r="H705" s="76"/>
      <c r="I705" s="76"/>
      <c r="J705" s="76"/>
      <c r="V705" s="17"/>
      <c r="AC705" s="185"/>
      <c r="AD705" s="185"/>
      <c r="AE705" s="185"/>
    </row>
    <row r="706" spans="2:41">
      <c r="B706" s="199" t="s">
        <v>69</v>
      </c>
      <c r="F706" s="200" t="s">
        <v>28</v>
      </c>
      <c r="G706" s="200"/>
      <c r="H706" s="200"/>
      <c r="V706" s="17"/>
    </row>
    <row r="707" spans="2:41">
      <c r="B707" s="199"/>
      <c r="F707" s="200"/>
      <c r="G707" s="200"/>
      <c r="H707" s="200"/>
      <c r="V707" s="17"/>
    </row>
    <row r="708" spans="2:41" ht="26.25" customHeight="1">
      <c r="B708" s="199"/>
      <c r="F708" s="200"/>
      <c r="G708" s="200"/>
      <c r="H708" s="200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202.98000000000002</v>
      </c>
      <c r="E709" s="187" t="s">
        <v>555</v>
      </c>
      <c r="F709" s="187"/>
      <c r="G709" s="187"/>
      <c r="H709" s="187"/>
      <c r="V709" s="17"/>
      <c r="X709" s="23" t="s">
        <v>32</v>
      </c>
      <c r="Y709" s="20">
        <f>IF(B709="PAGADO",0,C714)</f>
        <v>202.98000000000002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202.98000000000002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202.98000000000002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202.98000000000002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202.98000000000002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8" t="str">
        <f>IF(C714&lt;0,"NO PAGAR","COBRAR")</f>
        <v>COBRAR</v>
      </c>
      <c r="C715" s="188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8" t="str">
        <f>IF(Y714&lt;0,"NO PAGAR","COBRAR")</f>
        <v>COBRAR</v>
      </c>
      <c r="Y715" s="18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6" t="s">
        <v>31</v>
      </c>
      <c r="AB749" s="186"/>
      <c r="AC749" s="186"/>
    </row>
    <row r="750" spans="1:43" ht="15" customHeight="1">
      <c r="H750" s="76"/>
      <c r="I750" s="76"/>
      <c r="J750" s="76"/>
      <c r="V750" s="17"/>
      <c r="AA750" s="186"/>
      <c r="AB750" s="186"/>
      <c r="AC750" s="186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202.98000000000002</v>
      </c>
      <c r="E754" s="187" t="s">
        <v>555</v>
      </c>
      <c r="F754" s="187"/>
      <c r="G754" s="187"/>
      <c r="H754" s="187"/>
      <c r="V754" s="17"/>
      <c r="X754" s="23" t="s">
        <v>32</v>
      </c>
      <c r="Y754" s="20">
        <f>IF(B1554="PAGADO",0,C759)</f>
        <v>202.98000000000002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202.98000000000002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202.98000000000002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202.98000000000002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202.98000000000002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PAGAR","COBRAR'")</f>
        <v>COBRAR'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9" t="str">
        <f>IF(C759&lt;0,"NO PAGAR","COBRAR'")</f>
        <v>COBRAR'</v>
      </c>
      <c r="C761" s="18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5" t="s">
        <v>29</v>
      </c>
      <c r="AD796" s="185"/>
      <c r="AE796" s="185"/>
    </row>
    <row r="797" spans="8:31" ht="15" customHeight="1">
      <c r="H797" s="76" t="s">
        <v>28</v>
      </c>
      <c r="I797" s="76"/>
      <c r="J797" s="76"/>
      <c r="V797" s="17"/>
      <c r="AC797" s="185"/>
      <c r="AD797" s="185"/>
      <c r="AE797" s="185"/>
    </row>
    <row r="798" spans="8:31" ht="15" customHeight="1">
      <c r="H798" s="76"/>
      <c r="I798" s="76"/>
      <c r="J798" s="76"/>
      <c r="V798" s="17"/>
      <c r="AC798" s="185"/>
      <c r="AD798" s="185"/>
      <c r="AE798" s="185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202.98000000000002</v>
      </c>
      <c r="E802" s="187" t="s">
        <v>555</v>
      </c>
      <c r="F802" s="187"/>
      <c r="G802" s="187"/>
      <c r="H802" s="187"/>
      <c r="V802" s="17"/>
      <c r="X802" s="23" t="s">
        <v>32</v>
      </c>
      <c r="Y802" s="20">
        <f>IF(B802="PAGADO",0,C807)</f>
        <v>202.98000000000002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202.98000000000002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202.98000000000002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202.98000000000002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202.98000000000002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8" t="str">
        <f>IF(C807&lt;0,"NO PAGAR","COBRAR")</f>
        <v>COBRAR</v>
      </c>
      <c r="C808" s="188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8" t="str">
        <f>IF(Y807&lt;0,"NO PAGAR","COBRAR")</f>
        <v>COBRAR</v>
      </c>
      <c r="Y808" s="18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6" t="s">
        <v>31</v>
      </c>
      <c r="AB842" s="186"/>
      <c r="AC842" s="186"/>
    </row>
    <row r="843" spans="1:43" ht="15" customHeight="1">
      <c r="H843" s="76"/>
      <c r="I843" s="76"/>
      <c r="J843" s="76"/>
      <c r="V843" s="17"/>
      <c r="AA843" s="186"/>
      <c r="AB843" s="186"/>
      <c r="AC843" s="186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202.98000000000002</v>
      </c>
      <c r="E847" s="187" t="s">
        <v>555</v>
      </c>
      <c r="F847" s="187"/>
      <c r="G847" s="187"/>
      <c r="H847" s="187"/>
      <c r="V847" s="17"/>
      <c r="X847" s="23" t="s">
        <v>32</v>
      </c>
      <c r="Y847" s="20">
        <f>IF(B1647="PAGADO",0,C852)</f>
        <v>202.98000000000002</v>
      </c>
      <c r="AA847" s="187" t="s">
        <v>20</v>
      </c>
      <c r="AB847" s="187"/>
      <c r="AC847" s="187"/>
      <c r="AD847" s="187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202.98000000000002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202.98000000000002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202.98000000000002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202.98000000000002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PAGAR","COBRAR'")</f>
        <v>COBRAR'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9" t="str">
        <f>IF(C852&lt;0,"NO PAGAR","COBRAR'")</f>
        <v>COBRAR'</v>
      </c>
      <c r="C854" s="18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5" t="s">
        <v>29</v>
      </c>
      <c r="AD890" s="185"/>
      <c r="AE890" s="185"/>
    </row>
    <row r="891" spans="2:31" ht="15" customHeight="1">
      <c r="H891" s="76" t="s">
        <v>28</v>
      </c>
      <c r="I891" s="76"/>
      <c r="J891" s="76"/>
      <c r="V891" s="17"/>
      <c r="AC891" s="185"/>
      <c r="AD891" s="185"/>
      <c r="AE891" s="185"/>
    </row>
    <row r="892" spans="2:31" ht="15" customHeight="1">
      <c r="H892" s="76"/>
      <c r="I892" s="76"/>
      <c r="J892" s="76"/>
      <c r="V892" s="17"/>
      <c r="AC892" s="185"/>
      <c r="AD892" s="185"/>
      <c r="AE892" s="185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202.98000000000002</v>
      </c>
      <c r="E896" s="187" t="s">
        <v>555</v>
      </c>
      <c r="F896" s="187"/>
      <c r="G896" s="187"/>
      <c r="H896" s="187"/>
      <c r="V896" s="17"/>
      <c r="X896" s="23" t="s">
        <v>32</v>
      </c>
      <c r="Y896" s="20">
        <f>IF(B896="PAGADO",0,C901)</f>
        <v>202.98000000000002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202.98000000000002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202.98000000000002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202.98000000000002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202.98000000000002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8" t="str">
        <f>IF(C901&lt;0,"NO PAGAR","COBRAR")</f>
        <v>COBRAR</v>
      </c>
      <c r="C902" s="18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8" t="str">
        <f>IF(Y901&lt;0,"NO PAGAR","COBRAR")</f>
        <v>COBRAR</v>
      </c>
      <c r="Y902" s="18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6" t="s">
        <v>31</v>
      </c>
      <c r="AB936" s="186"/>
      <c r="AC936" s="186"/>
    </row>
    <row r="937" spans="1:43" ht="15" customHeight="1">
      <c r="H937" s="76"/>
      <c r="I937" s="76"/>
      <c r="J937" s="76"/>
      <c r="V937" s="17"/>
      <c r="AA937" s="186"/>
      <c r="AB937" s="186"/>
      <c r="AC937" s="186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202.98000000000002</v>
      </c>
      <c r="E941" s="187" t="s">
        <v>555</v>
      </c>
      <c r="F941" s="187"/>
      <c r="G941" s="187"/>
      <c r="H941" s="187"/>
      <c r="V941" s="17"/>
      <c r="X941" s="23" t="s">
        <v>32</v>
      </c>
      <c r="Y941" s="20">
        <f>IF(B1741="PAGADO",0,C946)</f>
        <v>202.98000000000002</v>
      </c>
      <c r="AA941" s="187" t="s">
        <v>20</v>
      </c>
      <c r="AB941" s="187"/>
      <c r="AC941" s="187"/>
      <c r="AD941" s="187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202.98000000000002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202.98000000000002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202.98000000000002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202.98000000000002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PAGAR","COBRAR'")</f>
        <v>COBRAR'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9" t="str">
        <f>IF(C946&lt;0,"NO PAGAR","COBRAR'")</f>
        <v>COBRAR'</v>
      </c>
      <c r="C948" s="18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5" t="s">
        <v>29</v>
      </c>
      <c r="AD983" s="185"/>
      <c r="AE983" s="185"/>
    </row>
    <row r="984" spans="2:41" ht="15" customHeight="1">
      <c r="H984" s="76" t="s">
        <v>28</v>
      </c>
      <c r="I984" s="76"/>
      <c r="J984" s="76"/>
      <c r="V984" s="17"/>
      <c r="AC984" s="185"/>
      <c r="AD984" s="185"/>
      <c r="AE984" s="185"/>
    </row>
    <row r="985" spans="2:41" ht="15" customHeight="1">
      <c r="H985" s="76"/>
      <c r="I985" s="76"/>
      <c r="J985" s="76"/>
      <c r="V985" s="17"/>
      <c r="AC985" s="185"/>
      <c r="AD985" s="185"/>
      <c r="AE985" s="185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202.98000000000002</v>
      </c>
      <c r="E989" s="187" t="s">
        <v>555</v>
      </c>
      <c r="F989" s="187"/>
      <c r="G989" s="187"/>
      <c r="H989" s="187"/>
      <c r="V989" s="17"/>
      <c r="X989" s="23" t="s">
        <v>32</v>
      </c>
      <c r="Y989" s="20">
        <f>IF(B989="PAGADO",0,C994)</f>
        <v>202.98000000000002</v>
      </c>
      <c r="AA989" s="187" t="s">
        <v>20</v>
      </c>
      <c r="AB989" s="187"/>
      <c r="AC989" s="187"/>
      <c r="AD989" s="187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202.98000000000002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202.98000000000002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202.98000000000002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202.98000000000002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8" t="str">
        <f>IF(C994&lt;0,"NO PAGAR","COBRAR")</f>
        <v>COBRAR</v>
      </c>
      <c r="C995" s="18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8" t="str">
        <f>IF(Y994&lt;0,"NO PAGAR","COBRAR")</f>
        <v>COBRAR</v>
      </c>
      <c r="Y995" s="18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6" t="s">
        <v>31</v>
      </c>
      <c r="AB1029" s="186"/>
      <c r="AC1029" s="186"/>
    </row>
    <row r="1030" spans="1:43" ht="15" customHeight="1">
      <c r="H1030" s="76"/>
      <c r="I1030" s="76"/>
      <c r="J1030" s="76"/>
      <c r="V1030" s="17"/>
      <c r="AA1030" s="186"/>
      <c r="AB1030" s="186"/>
      <c r="AC1030" s="186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202.98000000000002</v>
      </c>
      <c r="E1034" s="187" t="s">
        <v>555</v>
      </c>
      <c r="F1034" s="187"/>
      <c r="G1034" s="187"/>
      <c r="H1034" s="187"/>
      <c r="V1034" s="17"/>
      <c r="X1034" s="23" t="s">
        <v>32</v>
      </c>
      <c r="Y1034" s="20">
        <f>IF(B1834="PAGADO",0,C1039)</f>
        <v>202.98000000000002</v>
      </c>
      <c r="AA1034" s="187" t="s">
        <v>20</v>
      </c>
      <c r="AB1034" s="187"/>
      <c r="AC1034" s="187"/>
      <c r="AD1034" s="187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202.98000000000002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202.98000000000002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202.98000000000002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202.98000000000002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PAGAR","COBRAR'")</f>
        <v>COBRAR'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9" t="str">
        <f>IF(C1039&lt;0,"NO PAGAR","COBRAR'")</f>
        <v>COBRAR'</v>
      </c>
      <c r="C1041" s="18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J612" zoomScale="82" zoomScaleNormal="82" workbookViewId="0">
      <selection activeCell="Y617" sqref="Y61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83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20</v>
      </c>
      <c r="AB8" s="187"/>
      <c r="AC8" s="187"/>
      <c r="AD8" s="187"/>
      <c r="AK8" s="198" t="s">
        <v>10</v>
      </c>
      <c r="AL8" s="198"/>
      <c r="AM8" s="19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197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83</v>
      </c>
      <c r="AB53" s="187"/>
      <c r="AC53" s="187"/>
      <c r="AD53" s="18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5" t="s">
        <v>29</v>
      </c>
      <c r="AD96" s="185"/>
      <c r="AE96" s="185"/>
    </row>
    <row r="97" spans="2:41">
      <c r="H97" s="186" t="s">
        <v>28</v>
      </c>
      <c r="I97" s="186"/>
      <c r="J97" s="186"/>
      <c r="V97" s="17"/>
      <c r="AC97" s="185"/>
      <c r="AD97" s="185"/>
      <c r="AE97" s="185"/>
    </row>
    <row r="98" spans="2:41">
      <c r="H98" s="186"/>
      <c r="I98" s="186"/>
      <c r="J98" s="186"/>
      <c r="V98" s="17"/>
      <c r="AC98" s="185"/>
      <c r="AD98" s="185"/>
      <c r="AE98" s="18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7" t="s">
        <v>83</v>
      </c>
      <c r="F102" s="187"/>
      <c r="G102" s="187"/>
      <c r="H102" s="187"/>
      <c r="V102" s="17"/>
      <c r="X102" s="23" t="s">
        <v>32</v>
      </c>
      <c r="Y102" s="20">
        <f>IF(B102="PAGADO",0,C107)</f>
        <v>0</v>
      </c>
      <c r="AA102" s="187" t="s">
        <v>20</v>
      </c>
      <c r="AB102" s="187"/>
      <c r="AC102" s="187"/>
      <c r="AD102" s="18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8" t="str">
        <f>IF(C107&lt;0,"NO PAGAR","COBRAR")</f>
        <v>COBRAR</v>
      </c>
      <c r="C108" s="18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8" t="str">
        <f>IF(Y107&lt;0,"NO PAGAR","COBRAR")</f>
        <v>NO PAGAR</v>
      </c>
      <c r="Y108" s="18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6" t="s">
        <v>30</v>
      </c>
      <c r="I128" s="186"/>
      <c r="J128" s="186"/>
      <c r="V128" s="17"/>
      <c r="AA128" s="186" t="s">
        <v>31</v>
      </c>
      <c r="AB128" s="186"/>
      <c r="AC128" s="186"/>
    </row>
    <row r="129" spans="2:41">
      <c r="H129" s="186"/>
      <c r="I129" s="186"/>
      <c r="J129" s="186"/>
      <c r="V129" s="17"/>
      <c r="AA129" s="186"/>
      <c r="AB129" s="186"/>
      <c r="AC129" s="18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7" t="s">
        <v>20</v>
      </c>
      <c r="F133" s="187"/>
      <c r="G133" s="187"/>
      <c r="H133" s="187"/>
      <c r="V133" s="17"/>
      <c r="X133" s="23" t="s">
        <v>32</v>
      </c>
      <c r="Y133" s="20">
        <f>IF(B133="PAGADO",0,C138)</f>
        <v>0</v>
      </c>
      <c r="AA133" s="187" t="s">
        <v>20</v>
      </c>
      <c r="AB133" s="187"/>
      <c r="AC133" s="187"/>
      <c r="AD133" s="18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9" t="str">
        <f>IF(Y138&lt;0,"NO PAGAR","COBRAR'")</f>
        <v>COBRAR'</v>
      </c>
      <c r="Y139" s="18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9" t="str">
        <f>IF(C138&lt;0,"NO PAGAR","COBRAR'")</f>
        <v>COBRAR'</v>
      </c>
      <c r="C140" s="18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5" t="s">
        <v>29</v>
      </c>
      <c r="AD167" s="185"/>
      <c r="AE167" s="185"/>
    </row>
    <row r="168" spans="2:41">
      <c r="H168" s="186" t="s">
        <v>28</v>
      </c>
      <c r="I168" s="186"/>
      <c r="J168" s="186"/>
      <c r="V168" s="17"/>
      <c r="AC168" s="185"/>
      <c r="AD168" s="185"/>
      <c r="AE168" s="185"/>
    </row>
    <row r="169" spans="2:41">
      <c r="H169" s="186"/>
      <c r="I169" s="186"/>
      <c r="J169" s="186"/>
      <c r="V169" s="17"/>
      <c r="AC169" s="185"/>
      <c r="AD169" s="185"/>
      <c r="AE169" s="18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7" t="s">
        <v>20</v>
      </c>
      <c r="F173" s="187"/>
      <c r="G173" s="187"/>
      <c r="H173" s="187"/>
      <c r="V173" s="17"/>
      <c r="X173" s="23" t="s">
        <v>32</v>
      </c>
      <c r="Y173" s="20">
        <f>IF(B172="PAGADO",0,C177)</f>
        <v>76.029999999999973</v>
      </c>
      <c r="AA173" s="187" t="s">
        <v>435</v>
      </c>
      <c r="AB173" s="187"/>
      <c r="AC173" s="187"/>
      <c r="AD173" s="18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8" t="str">
        <f>IF(C177&lt;0,"NO PAGAR","COBRAR")</f>
        <v>COBRAR</v>
      </c>
      <c r="C178" s="18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8" t="str">
        <f>IF(Y178&lt;0,"NO PAGAR","COBRAR")</f>
        <v>NO PAGAR</v>
      </c>
      <c r="Y179" s="18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6" t="s">
        <v>30</v>
      </c>
      <c r="I213" s="186"/>
      <c r="J213" s="186"/>
      <c r="V213" s="17"/>
      <c r="AA213" s="186" t="s">
        <v>31</v>
      </c>
      <c r="AB213" s="186"/>
      <c r="AC213" s="186"/>
    </row>
    <row r="214" spans="1:43">
      <c r="H214" s="186"/>
      <c r="I214" s="186"/>
      <c r="J214" s="186"/>
      <c r="V214" s="17"/>
      <c r="AA214" s="186"/>
      <c r="AB214" s="186"/>
      <c r="AC214" s="18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7" t="s">
        <v>495</v>
      </c>
      <c r="F218" s="187"/>
      <c r="G218" s="187"/>
      <c r="H218" s="187"/>
      <c r="V218" s="17"/>
      <c r="X218" s="23" t="s">
        <v>32</v>
      </c>
      <c r="Y218" s="20">
        <f>IF(B239="PAGADO",0,C222)</f>
        <v>293.27999999999997</v>
      </c>
      <c r="AA218" s="187" t="s">
        <v>532</v>
      </c>
      <c r="AB218" s="187"/>
      <c r="AC218" s="187"/>
      <c r="AD218" s="18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9" t="str">
        <f>IF(C222&lt;0,"NO PAGAR","COBRAR'")</f>
        <v>COBRAR'</v>
      </c>
      <c r="C224" s="18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9" t="str">
        <f>IF(Y223&lt;0,"NO PAGAR","COBRAR'")</f>
        <v>NO PAGAR</v>
      </c>
      <c r="Y224" s="18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5" t="s">
        <v>29</v>
      </c>
      <c r="AD259" s="185"/>
      <c r="AE259" s="185"/>
    </row>
    <row r="260" spans="2:41">
      <c r="H260" s="186" t="s">
        <v>28</v>
      </c>
      <c r="I260" s="186"/>
      <c r="J260" s="186"/>
      <c r="V260" s="17"/>
      <c r="AC260" s="185"/>
      <c r="AD260" s="185"/>
      <c r="AE260" s="185"/>
    </row>
    <row r="261" spans="2:41">
      <c r="H261" s="186"/>
      <c r="I261" s="186"/>
      <c r="J261" s="186"/>
      <c r="V261" s="17"/>
      <c r="AC261" s="185"/>
      <c r="AD261" s="185"/>
      <c r="AE261" s="18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7" t="s">
        <v>592</v>
      </c>
      <c r="F265" s="187"/>
      <c r="G265" s="187"/>
      <c r="H265" s="187"/>
      <c r="V265" s="17"/>
      <c r="X265" s="23" t="s">
        <v>32</v>
      </c>
      <c r="Y265" s="20">
        <f>IF(B264="PAGADO",0,C269)</f>
        <v>205.25000000000011</v>
      </c>
      <c r="AA265" s="187" t="s">
        <v>435</v>
      </c>
      <c r="AB265" s="187"/>
      <c r="AC265" s="187"/>
      <c r="AD265" s="18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8" t="str">
        <f>IF(C269&lt;0,"NO PAGAR","COBRAR")</f>
        <v>COBRAR</v>
      </c>
      <c r="C270" s="18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8" t="str">
        <f>IF(Y270&lt;0,"NO PAGAR","COBRAR")</f>
        <v>COBRAR</v>
      </c>
      <c r="Y271" s="18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6" t="s">
        <v>30</v>
      </c>
      <c r="I305" s="186"/>
      <c r="J305" s="186"/>
      <c r="V305" s="17"/>
      <c r="AA305" s="186" t="s">
        <v>31</v>
      </c>
      <c r="AB305" s="186"/>
      <c r="AC305" s="186"/>
    </row>
    <row r="306" spans="2:41">
      <c r="H306" s="186"/>
      <c r="I306" s="186"/>
      <c r="J306" s="186"/>
      <c r="V306" s="17"/>
      <c r="AA306" s="186"/>
      <c r="AB306" s="186"/>
      <c r="AC306" s="18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7" t="s">
        <v>435</v>
      </c>
      <c r="F310" s="187"/>
      <c r="G310" s="187"/>
      <c r="H310" s="187"/>
      <c r="V310" s="17"/>
      <c r="X310" s="23" t="s">
        <v>32</v>
      </c>
      <c r="Y310" s="20">
        <f>IF(B1034="PAGADO",0,C315)</f>
        <v>-647.71</v>
      </c>
      <c r="AA310" s="187" t="s">
        <v>702</v>
      </c>
      <c r="AB310" s="187"/>
      <c r="AC310" s="187"/>
      <c r="AD310" s="18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9" t="str">
        <f>IF(Y315&lt;0,"NO PAGAR","COBRAR'")</f>
        <v>NO PAGAR</v>
      </c>
      <c r="Y316" s="18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6" t="s">
        <v>28</v>
      </c>
      <c r="I345" s="186"/>
      <c r="J345" s="186"/>
      <c r="V345" s="17"/>
    </row>
    <row r="346" spans="2:41">
      <c r="H346" s="186"/>
      <c r="I346" s="186"/>
      <c r="J346" s="186"/>
      <c r="V346" s="17"/>
    </row>
    <row r="347" spans="2:41">
      <c r="V347" s="17"/>
      <c r="X347" s="199" t="s">
        <v>64</v>
      </c>
      <c r="AB347" s="193" t="s">
        <v>29</v>
      </c>
      <c r="AC347" s="193"/>
      <c r="AD347" s="193"/>
    </row>
    <row r="348" spans="2:41">
      <c r="V348" s="17"/>
      <c r="X348" s="199"/>
      <c r="AB348" s="193"/>
      <c r="AC348" s="193"/>
      <c r="AD348" s="193"/>
    </row>
    <row r="349" spans="2:41" ht="23.25">
      <c r="B349" s="22" t="s">
        <v>64</v>
      </c>
      <c r="V349" s="17"/>
      <c r="X349" s="199"/>
      <c r="AB349" s="193"/>
      <c r="AC349" s="193"/>
      <c r="AD349" s="193"/>
    </row>
    <row r="350" spans="2:41" ht="23.25">
      <c r="B350" s="23" t="s">
        <v>32</v>
      </c>
      <c r="C350" s="20">
        <f>IF(X310="PAGADO",0,Y315)</f>
        <v>-785.77</v>
      </c>
      <c r="E350" s="187" t="s">
        <v>435</v>
      </c>
      <c r="F350" s="187"/>
      <c r="G350" s="187"/>
      <c r="H350" s="187"/>
      <c r="V350" s="17"/>
      <c r="X350" s="23" t="s">
        <v>32</v>
      </c>
      <c r="Y350" s="20">
        <f>IF(B350="PAGADO",0,C355)</f>
        <v>-215.76999999999998</v>
      </c>
      <c r="AA350" s="187" t="s">
        <v>702</v>
      </c>
      <c r="AB350" s="187"/>
      <c r="AC350" s="187"/>
      <c r="AD350" s="18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8" t="str">
        <f>IF(C355&lt;0,"NO PAGAR","COBRAR")</f>
        <v>NO PAGAR</v>
      </c>
      <c r="C356" s="18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8" t="str">
        <f>IF(Y355&lt;0,"NO PAGAR","COBRAR")</f>
        <v>COBRAR</v>
      </c>
      <c r="Y356" s="18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6" t="s">
        <v>30</v>
      </c>
      <c r="I384" s="186"/>
      <c r="J384" s="186"/>
      <c r="V384" s="17"/>
      <c r="AA384" s="186" t="s">
        <v>31</v>
      </c>
      <c r="AB384" s="186"/>
      <c r="AC384" s="186"/>
    </row>
    <row r="385" spans="2:41">
      <c r="H385" s="186"/>
      <c r="I385" s="186"/>
      <c r="J385" s="186"/>
      <c r="V385" s="17"/>
      <c r="AA385" s="186"/>
      <c r="AB385" s="186"/>
      <c r="AC385" s="18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7" t="s">
        <v>778</v>
      </c>
      <c r="F389" s="187"/>
      <c r="G389" s="187"/>
      <c r="H389" s="187"/>
      <c r="V389" s="17"/>
      <c r="X389" s="23" t="s">
        <v>32</v>
      </c>
      <c r="Y389" s="20">
        <f>IF(B1127="PAGADO",0,C394)</f>
        <v>-132.38000000000011</v>
      </c>
      <c r="AA389" s="187" t="s">
        <v>842</v>
      </c>
      <c r="AB389" s="187"/>
      <c r="AC389" s="187"/>
      <c r="AD389" s="18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9" t="str">
        <f>IF(Y394&lt;0,"NO PAGAR","COBRAR'")</f>
        <v>COBRAR'</v>
      </c>
      <c r="Y395" s="18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9" t="str">
        <f>IF(C394&lt;0,"NO PAGAR","COBRAR'")</f>
        <v>NO PAGAR</v>
      </c>
      <c r="C396" s="18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6" t="s">
        <v>28</v>
      </c>
      <c r="I419" s="186"/>
      <c r="J419" s="186"/>
      <c r="V419" s="17"/>
      <c r="AC419" s="24"/>
      <c r="AD419" s="24"/>
      <c r="AE419" s="24"/>
    </row>
    <row r="420" spans="2:41" ht="15" customHeight="1">
      <c r="H420" s="186"/>
      <c r="I420" s="186"/>
      <c r="J420" s="186"/>
      <c r="V420" s="17"/>
      <c r="AC420" s="24"/>
      <c r="AD420" s="24"/>
      <c r="AE420" s="24"/>
    </row>
    <row r="421" spans="2:41" ht="23.25">
      <c r="V421" s="17"/>
      <c r="AB421" s="185" t="s">
        <v>29</v>
      </c>
      <c r="AC421" s="18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7" t="s">
        <v>778</v>
      </c>
      <c r="F424" s="187"/>
      <c r="G424" s="187"/>
      <c r="H424" s="187"/>
      <c r="V424" s="17"/>
      <c r="X424" s="23" t="s">
        <v>32</v>
      </c>
      <c r="Y424" s="20">
        <f>IF(B424="PAGADO",0,C429)</f>
        <v>233.90999999999997</v>
      </c>
      <c r="AA424" s="187" t="s">
        <v>435</v>
      </c>
      <c r="AB424" s="187"/>
      <c r="AC424" s="187"/>
      <c r="AD424" s="18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8" t="str">
        <f>IF(C429&lt;0,"NO PAGAR","COBRAR")</f>
        <v>COBRAR</v>
      </c>
      <c r="C430" s="18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8" t="str">
        <f>IF(Y429&lt;0,"NO PAGAR","COBRAR")</f>
        <v>COBRAR</v>
      </c>
      <c r="Y430" s="18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6" t="s">
        <v>30</v>
      </c>
      <c r="I459" s="186"/>
      <c r="J459" s="186"/>
      <c r="V459" s="17"/>
      <c r="AA459" s="186" t="s">
        <v>31</v>
      </c>
      <c r="AB459" s="186"/>
      <c r="AC459" s="186"/>
    </row>
    <row r="460" spans="1:43">
      <c r="H460" s="186"/>
      <c r="I460" s="186"/>
      <c r="J460" s="186"/>
      <c r="V460" s="17"/>
      <c r="AA460" s="186"/>
      <c r="AB460" s="186"/>
      <c r="AC460" s="18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7" t="s">
        <v>778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435</v>
      </c>
      <c r="AB464" s="187"/>
      <c r="AC464" s="187"/>
      <c r="AD464" s="18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9" t="str">
        <f>IF(Y469&lt;0,"NO PAGAR","COBRAR'")</f>
        <v>COBRAR'</v>
      </c>
      <c r="Y470" s="18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9" t="str">
        <f>IF(C469&lt;0,"NO PAGAR","COBRAR'")</f>
        <v>COBRAR'</v>
      </c>
      <c r="C471" s="18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5" t="s">
        <v>29</v>
      </c>
      <c r="AD491" s="185"/>
      <c r="AE491" s="185"/>
    </row>
    <row r="492" spans="2:42">
      <c r="H492" s="186" t="s">
        <v>28</v>
      </c>
      <c r="I492" s="186"/>
      <c r="J492" s="186"/>
      <c r="V492" s="17"/>
      <c r="AC492" s="185"/>
      <c r="AD492" s="185"/>
      <c r="AE492" s="185"/>
    </row>
    <row r="493" spans="2:42">
      <c r="H493" s="186"/>
      <c r="I493" s="186"/>
      <c r="J493" s="186"/>
      <c r="V493" s="17"/>
      <c r="AC493" s="185"/>
      <c r="AD493" s="185"/>
      <c r="AE493" s="18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7" t="s">
        <v>778</v>
      </c>
      <c r="F497" s="187"/>
      <c r="G497" s="187"/>
      <c r="H497" s="187"/>
      <c r="V497" s="17"/>
      <c r="X497" s="23" t="s">
        <v>32</v>
      </c>
      <c r="Y497" s="20">
        <f>IF(B497="PAGADO",0,C502)</f>
        <v>-76.500000000000227</v>
      </c>
      <c r="AA497" s="187" t="s">
        <v>532</v>
      </c>
      <c r="AB497" s="187"/>
      <c r="AC497" s="187"/>
      <c r="AD497" s="18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8" t="str">
        <f>IF(C502&lt;0,"NO PAGAR","COBRAR")</f>
        <v>NO PAGAR</v>
      </c>
      <c r="C503" s="18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8" t="str">
        <f>IF(Y502&lt;0,"NO PAGAR","COBRAR")</f>
        <v>COBRAR</v>
      </c>
      <c r="Y503" s="18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6" t="s">
        <v>30</v>
      </c>
      <c r="I533" s="186"/>
      <c r="J533" s="186"/>
      <c r="V533" s="17"/>
      <c r="AA533" s="186" t="s">
        <v>31</v>
      </c>
      <c r="AB533" s="186"/>
      <c r="AC533" s="186"/>
    </row>
    <row r="534" spans="1:43">
      <c r="H534" s="186"/>
      <c r="I534" s="186"/>
      <c r="J534" s="186"/>
      <c r="V534" s="17"/>
      <c r="AA534" s="186"/>
      <c r="AB534" s="186"/>
      <c r="AC534" s="18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7" t="s">
        <v>435</v>
      </c>
      <c r="F538" s="187"/>
      <c r="G538" s="187"/>
      <c r="H538" s="187"/>
      <c r="V538" s="17"/>
      <c r="X538" s="23" t="s">
        <v>32</v>
      </c>
      <c r="Y538" s="20">
        <f>IF(B538="PAGADO",0,C543)</f>
        <v>0</v>
      </c>
      <c r="AA538" s="187" t="s">
        <v>435</v>
      </c>
      <c r="AB538" s="187"/>
      <c r="AC538" s="187"/>
      <c r="AD538" s="18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PAGAR","COBRAR'")</f>
        <v>COBRAR'</v>
      </c>
      <c r="Y544" s="18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9" t="str">
        <f>IF(C543&lt;0,"NO PAGAR","COBRAR'")</f>
        <v>COBRAR'</v>
      </c>
      <c r="C545" s="18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5" t="s">
        <v>29</v>
      </c>
      <c r="AD565" s="185"/>
      <c r="AE565" s="185"/>
    </row>
    <row r="566" spans="2:41">
      <c r="H566" s="186" t="s">
        <v>28</v>
      </c>
      <c r="I566" s="186"/>
      <c r="J566" s="186"/>
      <c r="V566" s="17"/>
      <c r="AC566" s="185"/>
      <c r="AD566" s="185"/>
      <c r="AE566" s="185"/>
    </row>
    <row r="567" spans="2:41">
      <c r="H567" s="186"/>
      <c r="I567" s="186"/>
      <c r="J567" s="186"/>
      <c r="V567" s="17"/>
      <c r="AC567" s="185"/>
      <c r="AD567" s="185"/>
      <c r="AE567" s="18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7" t="s">
        <v>20</v>
      </c>
      <c r="F571" s="187"/>
      <c r="G571" s="187"/>
      <c r="H571" s="187"/>
      <c r="V571" s="17"/>
      <c r="X571" s="23" t="s">
        <v>32</v>
      </c>
      <c r="Y571" s="20">
        <f>IF(B571="PAGADO",0,C576)</f>
        <v>0</v>
      </c>
      <c r="AA571" s="187" t="s">
        <v>1176</v>
      </c>
      <c r="AB571" s="187"/>
      <c r="AC571" s="187"/>
      <c r="AD571" s="18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1190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1133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8" t="str">
        <f>IF(C576&lt;0,"NO PAGAR","COBRAR")</f>
        <v>COBRAR</v>
      </c>
      <c r="C577" s="18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8" t="str">
        <f>IF(Y576&lt;0,"NO PAGAR","COBRAR")</f>
        <v>NO PAGAR</v>
      </c>
      <c r="Y577" s="18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1189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6" t="s">
        <v>30</v>
      </c>
      <c r="I611" s="186"/>
      <c r="J611" s="186"/>
      <c r="V611" s="17"/>
      <c r="AA611" s="186" t="s">
        <v>31</v>
      </c>
      <c r="AB611" s="186"/>
      <c r="AC611" s="186"/>
    </row>
    <row r="612" spans="1:43">
      <c r="H612" s="186"/>
      <c r="I612" s="186"/>
      <c r="J612" s="186"/>
      <c r="V612" s="17"/>
      <c r="AA612" s="186"/>
      <c r="AB612" s="186"/>
      <c r="AC612" s="18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87" t="s">
        <v>1176</v>
      </c>
      <c r="F616" s="187"/>
      <c r="G616" s="187"/>
      <c r="H616" s="187"/>
      <c r="V616" s="17"/>
      <c r="X616" s="23" t="s">
        <v>32</v>
      </c>
      <c r="Y616" s="20">
        <f>IF(B616="PAGADO",0,C621)</f>
        <v>0</v>
      </c>
      <c r="AA616" s="187" t="s">
        <v>20</v>
      </c>
      <c r="AB616" s="187"/>
      <c r="AC616" s="187"/>
      <c r="AD616" s="18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78.62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-78.62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9" t="str">
        <f>IF(Y621&lt;0,"NO PAGAR","COBRAR'")</f>
        <v>NO PAGAR</v>
      </c>
      <c r="Y622" s="18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9" t="str">
        <f>IF(C621&lt;0,"NO PAGAR","COBRAR'")</f>
        <v>COBRAR'</v>
      </c>
      <c r="C623" s="18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2" t="s">
        <v>7</v>
      </c>
      <c r="F632" s="183"/>
      <c r="G632" s="18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78.62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78.62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5" t="s">
        <v>29</v>
      </c>
      <c r="AD658" s="185"/>
      <c r="AE658" s="185"/>
    </row>
    <row r="659" spans="2:41">
      <c r="H659" s="186" t="s">
        <v>28</v>
      </c>
      <c r="I659" s="186"/>
      <c r="J659" s="186"/>
      <c r="V659" s="17"/>
      <c r="AC659" s="185"/>
      <c r="AD659" s="185"/>
      <c r="AE659" s="185"/>
    </row>
    <row r="660" spans="2:41">
      <c r="H660" s="186"/>
      <c r="I660" s="186"/>
      <c r="J660" s="186"/>
      <c r="V660" s="17"/>
      <c r="AC660" s="185"/>
      <c r="AD660" s="185"/>
      <c r="AE660" s="185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-78.62</v>
      </c>
      <c r="E664" s="187" t="s">
        <v>20</v>
      </c>
      <c r="F664" s="187"/>
      <c r="G664" s="187"/>
      <c r="H664" s="187"/>
      <c r="V664" s="17"/>
      <c r="X664" s="23" t="s">
        <v>32</v>
      </c>
      <c r="Y664" s="20">
        <f>IF(B664="PAGADO",0,C669)</f>
        <v>0</v>
      </c>
      <c r="AA664" s="187" t="s">
        <v>20</v>
      </c>
      <c r="AB664" s="187"/>
      <c r="AC664" s="187"/>
      <c r="AD664" s="187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8" t="str">
        <f>IF(C669&lt;0,"NO PAGAR","COBRAR")</f>
        <v>COBRAR</v>
      </c>
      <c r="C670" s="188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8" t="str">
        <f>IF(Y669&lt;0,"NO PAGAR","COBRAR")</f>
        <v>COBRAR</v>
      </c>
      <c r="Y670" s="18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6" t="s">
        <v>30</v>
      </c>
      <c r="I704" s="186"/>
      <c r="J704" s="186"/>
      <c r="V704" s="17"/>
      <c r="AA704" s="186" t="s">
        <v>31</v>
      </c>
      <c r="AB704" s="186"/>
      <c r="AC704" s="186"/>
    </row>
    <row r="705" spans="2:41">
      <c r="H705" s="186"/>
      <c r="I705" s="186"/>
      <c r="J705" s="186"/>
      <c r="V705" s="17"/>
      <c r="AA705" s="186"/>
      <c r="AB705" s="186"/>
      <c r="AC705" s="186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0</v>
      </c>
      <c r="E709" s="187" t="s">
        <v>20</v>
      </c>
      <c r="F709" s="187"/>
      <c r="G709" s="187"/>
      <c r="H709" s="187"/>
      <c r="V709" s="17"/>
      <c r="X709" s="23" t="s">
        <v>32</v>
      </c>
      <c r="Y709" s="20">
        <f>IF(B1509="PAGADO",0,C714)</f>
        <v>0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PAGAR","COBRAR'")</f>
        <v>COBRAR'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9" t="str">
        <f>IF(C714&lt;0,"NO PAGAR","COBRAR'")</f>
        <v>COBRAR'</v>
      </c>
      <c r="C716" s="189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5" t="s">
        <v>29</v>
      </c>
      <c r="AD751" s="185"/>
      <c r="AE751" s="185"/>
    </row>
    <row r="752" spans="2:31">
      <c r="H752" s="186" t="s">
        <v>28</v>
      </c>
      <c r="I752" s="186"/>
      <c r="J752" s="186"/>
      <c r="V752" s="17"/>
      <c r="AC752" s="185"/>
      <c r="AD752" s="185"/>
      <c r="AE752" s="185"/>
    </row>
    <row r="753" spans="2:41">
      <c r="H753" s="186"/>
      <c r="I753" s="186"/>
      <c r="J753" s="186"/>
      <c r="V753" s="17"/>
      <c r="AC753" s="185"/>
      <c r="AD753" s="185"/>
      <c r="AE753" s="185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0</v>
      </c>
      <c r="E757" s="187" t="s">
        <v>20</v>
      </c>
      <c r="F757" s="187"/>
      <c r="G757" s="187"/>
      <c r="H757" s="187"/>
      <c r="V757" s="17"/>
      <c r="X757" s="23" t="s">
        <v>32</v>
      </c>
      <c r="Y757" s="20">
        <f>IF(B757="PAGADO",0,C762)</f>
        <v>0</v>
      </c>
      <c r="AA757" s="187" t="s">
        <v>20</v>
      </c>
      <c r="AB757" s="187"/>
      <c r="AC757" s="187"/>
      <c r="AD757" s="187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8" t="str">
        <f>IF(C762&lt;0,"NO PAGAR","COBRAR")</f>
        <v>COBRAR</v>
      </c>
      <c r="C763" s="188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8" t="str">
        <f>IF(Y762&lt;0,"NO PAGAR","COBRAR")</f>
        <v>COBRAR</v>
      </c>
      <c r="Y763" s="18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6" t="s">
        <v>30</v>
      </c>
      <c r="I797" s="186"/>
      <c r="J797" s="186"/>
      <c r="V797" s="17"/>
      <c r="AA797" s="186" t="s">
        <v>31</v>
      </c>
      <c r="AB797" s="186"/>
      <c r="AC797" s="186"/>
    </row>
    <row r="798" spans="1:43">
      <c r="H798" s="186"/>
      <c r="I798" s="186"/>
      <c r="J798" s="186"/>
      <c r="V798" s="17"/>
      <c r="AA798" s="186"/>
      <c r="AB798" s="186"/>
      <c r="AC798" s="186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0</v>
      </c>
      <c r="E802" s="187" t="s">
        <v>20</v>
      </c>
      <c r="F802" s="187"/>
      <c r="G802" s="187"/>
      <c r="H802" s="187"/>
      <c r="V802" s="17"/>
      <c r="X802" s="23" t="s">
        <v>32</v>
      </c>
      <c r="Y802" s="20">
        <f>IF(B1602="PAGADO",0,C807)</f>
        <v>0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PAGAR","COBRAR'")</f>
        <v>COBRAR'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9" t="str">
        <f>IF(C807&lt;0,"NO PAGAR","COBRAR'")</f>
        <v>COBRAR'</v>
      </c>
      <c r="C809" s="189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5" t="s">
        <v>29</v>
      </c>
      <c r="AD845" s="185"/>
      <c r="AE845" s="185"/>
    </row>
    <row r="846" spans="8:31">
      <c r="H846" s="186" t="s">
        <v>28</v>
      </c>
      <c r="I846" s="186"/>
      <c r="J846" s="186"/>
      <c r="V846" s="17"/>
      <c r="AC846" s="185"/>
      <c r="AD846" s="185"/>
      <c r="AE846" s="185"/>
    </row>
    <row r="847" spans="8:31">
      <c r="H847" s="186"/>
      <c r="I847" s="186"/>
      <c r="J847" s="186"/>
      <c r="V847" s="17"/>
      <c r="AC847" s="185"/>
      <c r="AD847" s="185"/>
      <c r="AE847" s="185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0</v>
      </c>
      <c r="E851" s="187" t="s">
        <v>20</v>
      </c>
      <c r="F851" s="187"/>
      <c r="G851" s="187"/>
      <c r="H851" s="187"/>
      <c r="V851" s="17"/>
      <c r="X851" s="23" t="s">
        <v>32</v>
      </c>
      <c r="Y851" s="20">
        <f>IF(B851="PAGADO",0,C856)</f>
        <v>0</v>
      </c>
      <c r="AA851" s="187" t="s">
        <v>20</v>
      </c>
      <c r="AB851" s="187"/>
      <c r="AC851" s="187"/>
      <c r="AD851" s="18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8" t="str">
        <f>IF(C856&lt;0,"NO PAGAR","COBRAR")</f>
        <v>COBRAR</v>
      </c>
      <c r="C857" s="188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8" t="str">
        <f>IF(Y856&lt;0,"NO PAGAR","COBRAR")</f>
        <v>COBRAR</v>
      </c>
      <c r="Y857" s="18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6" t="s">
        <v>30</v>
      </c>
      <c r="I891" s="186"/>
      <c r="J891" s="186"/>
      <c r="V891" s="17"/>
      <c r="AA891" s="186" t="s">
        <v>31</v>
      </c>
      <c r="AB891" s="186"/>
      <c r="AC891" s="186"/>
    </row>
    <row r="892" spans="1:43">
      <c r="H892" s="186"/>
      <c r="I892" s="186"/>
      <c r="J892" s="186"/>
      <c r="V892" s="17"/>
      <c r="AA892" s="186"/>
      <c r="AB892" s="186"/>
      <c r="AC892" s="186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0</v>
      </c>
      <c r="E896" s="187" t="s">
        <v>20</v>
      </c>
      <c r="F896" s="187"/>
      <c r="G896" s="187"/>
      <c r="H896" s="187"/>
      <c r="V896" s="17"/>
      <c r="X896" s="23" t="s">
        <v>32</v>
      </c>
      <c r="Y896" s="20">
        <f>IF(B1696="PAGADO",0,C901)</f>
        <v>0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PAGAR","COBRAR'")</f>
        <v>COBRAR'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9" t="str">
        <f>IF(C901&lt;0,"NO PAGAR","COBRAR'")</f>
        <v>COBRAR'</v>
      </c>
      <c r="C903" s="189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5" t="s">
        <v>29</v>
      </c>
      <c r="AD938" s="185"/>
      <c r="AE938" s="185"/>
    </row>
    <row r="939" spans="2:31">
      <c r="H939" s="186" t="s">
        <v>28</v>
      </c>
      <c r="I939" s="186"/>
      <c r="J939" s="186"/>
      <c r="V939" s="17"/>
      <c r="AC939" s="185"/>
      <c r="AD939" s="185"/>
      <c r="AE939" s="185"/>
    </row>
    <row r="940" spans="2:31">
      <c r="H940" s="186"/>
      <c r="I940" s="186"/>
      <c r="J940" s="186"/>
      <c r="V940" s="17"/>
      <c r="AC940" s="185"/>
      <c r="AD940" s="185"/>
      <c r="AE940" s="185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0</v>
      </c>
      <c r="E944" s="187" t="s">
        <v>20</v>
      </c>
      <c r="F944" s="187"/>
      <c r="G944" s="187"/>
      <c r="H944" s="187"/>
      <c r="V944" s="17"/>
      <c r="X944" s="23" t="s">
        <v>32</v>
      </c>
      <c r="Y944" s="20">
        <f>IF(B944="PAGADO",0,C949)</f>
        <v>0</v>
      </c>
      <c r="AA944" s="187" t="s">
        <v>20</v>
      </c>
      <c r="AB944" s="187"/>
      <c r="AC944" s="187"/>
      <c r="AD944" s="18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8" t="str">
        <f>IF(C949&lt;0,"NO PAGAR","COBRAR")</f>
        <v>COBRAR</v>
      </c>
      <c r="C950" s="188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8" t="str">
        <f>IF(Y949&lt;0,"NO PAGAR","COBRAR")</f>
        <v>COBRAR</v>
      </c>
      <c r="Y950" s="18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6" t="s">
        <v>30</v>
      </c>
      <c r="I984" s="186"/>
      <c r="J984" s="186"/>
      <c r="V984" s="17"/>
      <c r="AA984" s="186" t="s">
        <v>31</v>
      </c>
      <c r="AB984" s="186"/>
      <c r="AC984" s="186"/>
    </row>
    <row r="985" spans="1:43">
      <c r="H985" s="186"/>
      <c r="I985" s="186"/>
      <c r="J985" s="186"/>
      <c r="V985" s="17"/>
      <c r="AA985" s="186"/>
      <c r="AB985" s="186"/>
      <c r="AC985" s="186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0</v>
      </c>
      <c r="E989" s="187" t="s">
        <v>20</v>
      </c>
      <c r="F989" s="187"/>
      <c r="G989" s="187"/>
      <c r="H989" s="187"/>
      <c r="V989" s="17"/>
      <c r="X989" s="23" t="s">
        <v>32</v>
      </c>
      <c r="Y989" s="20">
        <f>IF(B1789="PAGADO",0,C994)</f>
        <v>0</v>
      </c>
      <c r="AA989" s="187" t="s">
        <v>20</v>
      </c>
      <c r="AB989" s="187"/>
      <c r="AC989" s="187"/>
      <c r="AD989" s="187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PAGAR","COBRAR'")</f>
        <v>COBRAR'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9" t="str">
        <f>IF(C994&lt;0,"NO PAGAR","COBRAR'")</f>
        <v>COBRAR'</v>
      </c>
      <c r="C996" s="189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A651" zoomScale="93" zoomScaleNormal="93" workbookViewId="0">
      <selection activeCell="N663" sqref="N663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80</v>
      </c>
      <c r="F8" s="187"/>
      <c r="G8" s="187"/>
      <c r="H8" s="187"/>
      <c r="V8" s="17"/>
      <c r="X8" s="23" t="s">
        <v>385</v>
      </c>
      <c r="Y8" s="20">
        <f>IF(B8="PAGADO",0,C13)</f>
        <v>-2248.4700000000003</v>
      </c>
      <c r="AA8" s="187" t="s">
        <v>80</v>
      </c>
      <c r="AB8" s="187"/>
      <c r="AC8" s="187"/>
      <c r="AD8" s="187"/>
      <c r="AK8" s="198" t="s">
        <v>10</v>
      </c>
      <c r="AL8" s="198"/>
      <c r="AM8" s="198"/>
      <c r="AN8" s="19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7" t="s">
        <v>80</v>
      </c>
      <c r="F53" s="187"/>
      <c r="G53" s="187"/>
      <c r="H53" s="187"/>
      <c r="V53" s="17"/>
      <c r="X53" s="23" t="s">
        <v>32</v>
      </c>
      <c r="Y53" s="20">
        <f>IF(B53="PAGADO",0,C58)</f>
        <v>-2773.2900000000004</v>
      </c>
      <c r="AA53" s="187" t="s">
        <v>254</v>
      </c>
      <c r="AB53" s="187"/>
      <c r="AC53" s="187"/>
      <c r="AD53" s="18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5" t="s">
        <v>29</v>
      </c>
      <c r="AD95" s="185"/>
      <c r="AE95" s="185"/>
    </row>
    <row r="96" spans="8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7" t="s">
        <v>80</v>
      </c>
      <c r="F101" s="187"/>
      <c r="G101" s="187"/>
      <c r="H101" s="187"/>
      <c r="V101" s="17"/>
      <c r="X101" s="23" t="s">
        <v>32</v>
      </c>
      <c r="Y101" s="20">
        <f>IF(B101="PAGADO",0,C106)</f>
        <v>-793.29000000000042</v>
      </c>
      <c r="AA101" s="187" t="s">
        <v>80</v>
      </c>
      <c r="AB101" s="187"/>
      <c r="AC101" s="187"/>
      <c r="AD101" s="18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8" t="str">
        <f>IF(C106&lt;0,"NO PAGAR","COBRAR")</f>
        <v>NO PAGAR</v>
      </c>
      <c r="C107" s="18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NO PAGAR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6" t="s">
        <v>30</v>
      </c>
      <c r="I129" s="186"/>
      <c r="J129" s="186"/>
      <c r="V129" s="17"/>
      <c r="AA129" s="186" t="s">
        <v>31</v>
      </c>
      <c r="AB129" s="186"/>
      <c r="AC129" s="186"/>
    </row>
    <row r="130" spans="2:41">
      <c r="H130" s="186"/>
      <c r="I130" s="186"/>
      <c r="J130" s="186"/>
      <c r="V130" s="17"/>
      <c r="AA130" s="186"/>
      <c r="AB130" s="186"/>
      <c r="AC130" s="18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7" t="s">
        <v>254</v>
      </c>
      <c r="F134" s="187"/>
      <c r="G134" s="187"/>
      <c r="H134" s="187"/>
      <c r="V134" s="17"/>
      <c r="X134" s="23" t="s">
        <v>32</v>
      </c>
      <c r="Y134" s="20">
        <f>IF(B134="PAGADO",0,C139)</f>
        <v>-1640.3300000000004</v>
      </c>
      <c r="AA134" s="187" t="s">
        <v>357</v>
      </c>
      <c r="AB134" s="187"/>
      <c r="AC134" s="187"/>
      <c r="AD134" s="18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9" t="str">
        <f>IF(Y139&lt;0,"NO PAGAR","COBRAR'")</f>
        <v>NO PAGAR</v>
      </c>
      <c r="Y140" s="18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9" t="str">
        <f>IF(C139&lt;0,"NO PAGAR","COBRAR'")</f>
        <v>NO PAGAR</v>
      </c>
      <c r="C141" s="18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5" t="s">
        <v>29</v>
      </c>
      <c r="AD168" s="185"/>
      <c r="AE168" s="185"/>
    </row>
    <row r="169" spans="2:41">
      <c r="H169" s="186" t="s">
        <v>28</v>
      </c>
      <c r="I169" s="186"/>
      <c r="J169" s="186"/>
      <c r="V169" s="17"/>
      <c r="AC169" s="185"/>
      <c r="AD169" s="185"/>
      <c r="AE169" s="185"/>
    </row>
    <row r="170" spans="2:41">
      <c r="H170" s="186"/>
      <c r="I170" s="186"/>
      <c r="J170" s="186"/>
      <c r="V170" s="17"/>
      <c r="AC170" s="185"/>
      <c r="AD170" s="185"/>
      <c r="AE170" s="18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7" t="s">
        <v>357</v>
      </c>
      <c r="F174" s="187"/>
      <c r="G174" s="187"/>
      <c r="H174" s="187"/>
      <c r="V174" s="17"/>
      <c r="X174" s="23" t="s">
        <v>32</v>
      </c>
      <c r="Y174" s="20">
        <f>IF(B173="PAGADO",0,C178)</f>
        <v>-1065.8100000000004</v>
      </c>
      <c r="AA174" s="187" t="s">
        <v>357</v>
      </c>
      <c r="AB174" s="187"/>
      <c r="AC174" s="187"/>
      <c r="AD174" s="18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8" t="str">
        <f>IF(C178&lt;0,"NO PAGAR","COBRAR")</f>
        <v>NO PAGAR</v>
      </c>
      <c r="C179" s="18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8" t="str">
        <f>IF(Y179&lt;0,"NO PAGAR","COBRAR")</f>
        <v>NO PAGAR</v>
      </c>
      <c r="Y180" s="18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6" t="s">
        <v>30</v>
      </c>
      <c r="I214" s="186"/>
      <c r="J214" s="186"/>
      <c r="V214" s="17"/>
      <c r="AA214" s="186" t="s">
        <v>31</v>
      </c>
      <c r="AB214" s="186"/>
      <c r="AC214" s="186"/>
    </row>
    <row r="215" spans="1:43">
      <c r="H215" s="186"/>
      <c r="I215" s="186"/>
      <c r="J215" s="186"/>
      <c r="V215" s="17"/>
      <c r="AA215" s="186"/>
      <c r="AB215" s="186"/>
      <c r="AC215" s="18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7" t="s">
        <v>357</v>
      </c>
      <c r="F219" s="187"/>
      <c r="G219" s="187"/>
      <c r="H219" s="187"/>
      <c r="V219" s="17"/>
      <c r="X219" s="23" t="s">
        <v>32</v>
      </c>
      <c r="Y219" s="20">
        <f>IF(B239="PAGADO",0,C223)</f>
        <v>-2403.2800000000007</v>
      </c>
      <c r="AA219" s="187" t="s">
        <v>531</v>
      </c>
      <c r="AB219" s="187"/>
      <c r="AC219" s="187"/>
      <c r="AD219" s="18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9" t="str">
        <f>IF(C223&lt;0,"NO PAGAR","COBRAR'")</f>
        <v>NO PAGAR</v>
      </c>
      <c r="C225" s="18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9" t="str">
        <f>IF(Y224&lt;0,"NO PAGAR","COBRAR'")</f>
        <v>NO PAGAR</v>
      </c>
      <c r="Y225" s="18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5" t="s">
        <v>29</v>
      </c>
      <c r="AD260" s="185"/>
      <c r="AE260" s="185"/>
    </row>
    <row r="261" spans="2:41">
      <c r="H261" s="186" t="s">
        <v>28</v>
      </c>
      <c r="I261" s="186"/>
      <c r="J261" s="186"/>
      <c r="V261" s="17"/>
      <c r="AC261" s="185"/>
      <c r="AD261" s="185"/>
      <c r="AE261" s="185"/>
    </row>
    <row r="262" spans="2:41">
      <c r="H262" s="186"/>
      <c r="I262" s="186"/>
      <c r="J262" s="186"/>
      <c r="V262" s="17"/>
      <c r="AC262" s="185"/>
      <c r="AD262" s="185"/>
      <c r="AE262" s="18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7" t="s">
        <v>593</v>
      </c>
      <c r="F266" s="187"/>
      <c r="G266" s="187"/>
      <c r="H266" s="187"/>
      <c r="V266" s="17"/>
      <c r="X266" s="23" t="s">
        <v>32</v>
      </c>
      <c r="Y266" s="20">
        <f>IF(B265="PAGADO",0,C270)</f>
        <v>-1680.7380000000007</v>
      </c>
      <c r="AA266" s="187" t="s">
        <v>593</v>
      </c>
      <c r="AB266" s="187"/>
      <c r="AC266" s="187"/>
      <c r="AD266" s="18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8" t="str">
        <f>IF(C270&lt;0,"NO PAGAR","COBRAR")</f>
        <v>NO PAGAR</v>
      </c>
      <c r="C271" s="18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8" t="str">
        <f>IF(Y271&lt;0,"NO PAGAR","COBRAR")</f>
        <v>NO PAGAR</v>
      </c>
      <c r="Y272" s="18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6" t="s">
        <v>30</v>
      </c>
      <c r="I306" s="186"/>
      <c r="J306" s="186"/>
      <c r="V306" s="17"/>
      <c r="AA306" s="186" t="s">
        <v>31</v>
      </c>
      <c r="AB306" s="186"/>
      <c r="AC306" s="186"/>
    </row>
    <row r="307" spans="2:41">
      <c r="H307" s="186"/>
      <c r="I307" s="186"/>
      <c r="J307" s="186"/>
      <c r="V307" s="17"/>
      <c r="AA307" s="186"/>
      <c r="AB307" s="186"/>
      <c r="AC307" s="18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7" t="s">
        <v>357</v>
      </c>
      <c r="F311" s="187"/>
      <c r="G311" s="187"/>
      <c r="H311" s="187"/>
      <c r="V311" s="17"/>
      <c r="X311" s="23" t="s">
        <v>32</v>
      </c>
      <c r="Y311" s="20">
        <f>IF(B1074="PAGADO",0,C315)</f>
        <v>-3648.456000000001</v>
      </c>
      <c r="AA311" s="187" t="s">
        <v>681</v>
      </c>
      <c r="AB311" s="187"/>
      <c r="AC311" s="187"/>
      <c r="AD311" s="18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9" t="str">
        <f>IF(Y316&lt;0,"NO PAGAR","COBRAR'")</f>
        <v>NO PAGAR</v>
      </c>
      <c r="Y317" s="18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6" t="s">
        <v>28</v>
      </c>
      <c r="I354" s="186"/>
      <c r="J354" s="186"/>
      <c r="V354" s="17"/>
    </row>
    <row r="355" spans="2:40">
      <c r="H355" s="186"/>
      <c r="I355" s="186"/>
      <c r="J355" s="186"/>
      <c r="V355" s="17"/>
    </row>
    <row r="356" spans="2:40">
      <c r="V356" s="17"/>
      <c r="X356" s="199" t="s">
        <v>64</v>
      </c>
      <c r="AB356" s="193" t="s">
        <v>29</v>
      </c>
      <c r="AC356" s="193"/>
      <c r="AD356" s="193"/>
    </row>
    <row r="357" spans="2:40" ht="23.25">
      <c r="B357" s="22" t="s">
        <v>64</v>
      </c>
      <c r="V357" s="17"/>
      <c r="X357" s="199"/>
      <c r="AB357" s="193"/>
      <c r="AC357" s="193"/>
      <c r="AD357" s="19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9"/>
      <c r="AB358" s="193"/>
      <c r="AC358" s="193"/>
      <c r="AD358" s="193"/>
    </row>
    <row r="359" spans="2:40" ht="23.25">
      <c r="B359" s="1" t="s">
        <v>0</v>
      </c>
      <c r="C359" s="19">
        <f>H375</f>
        <v>600</v>
      </c>
      <c r="E359" s="187" t="s">
        <v>593</v>
      </c>
      <c r="F359" s="187"/>
      <c r="G359" s="187"/>
      <c r="H359" s="187"/>
      <c r="V359" s="17"/>
      <c r="X359" s="23" t="s">
        <v>32</v>
      </c>
      <c r="Y359" s="20">
        <f>IF(B358="PAGADO",0,C363)</f>
        <v>-3418.3760000000011</v>
      </c>
      <c r="AA359" s="187" t="s">
        <v>681</v>
      </c>
      <c r="AB359" s="187"/>
      <c r="AC359" s="187"/>
      <c r="AD359" s="18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8" t="str">
        <f>IF(C363&lt;0,"NO PAGAR","COBRAR")</f>
        <v>NO PAGAR</v>
      </c>
      <c r="C364" s="18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8" t="str">
        <f>IF(Y364&lt;0,"NO PAGAR","COBRAR")</f>
        <v>NO PAGAR</v>
      </c>
      <c r="Y365" s="18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6" t="s">
        <v>30</v>
      </c>
      <c r="I392" s="186"/>
      <c r="J392" s="186"/>
      <c r="V392" s="17"/>
      <c r="AA392" s="186" t="s">
        <v>31</v>
      </c>
      <c r="AB392" s="186"/>
      <c r="AC392" s="186"/>
    </row>
    <row r="393" spans="1:43">
      <c r="H393" s="186"/>
      <c r="I393" s="186"/>
      <c r="J393" s="186"/>
      <c r="V393" s="17"/>
      <c r="AA393" s="186"/>
      <c r="AB393" s="186"/>
      <c r="AC393" s="18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7" t="s">
        <v>80</v>
      </c>
      <c r="F397" s="187"/>
      <c r="G397" s="187"/>
      <c r="H397" s="187"/>
      <c r="V397" s="17"/>
      <c r="X397" s="23" t="s">
        <v>32</v>
      </c>
      <c r="Y397" s="20">
        <f>IF(B1167="PAGADO",0,C402)</f>
        <v>-3884.1160000000018</v>
      </c>
      <c r="AA397" s="187" t="s">
        <v>593</v>
      </c>
      <c r="AB397" s="187"/>
      <c r="AC397" s="187"/>
      <c r="AD397" s="18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9" t="str">
        <f>IF(Y402&lt;0,"NO PAGAR","COBRAR'")</f>
        <v>NO PAGAR</v>
      </c>
      <c r="Y403" s="18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9" t="str">
        <f>IF(C402&lt;0,"NO PAGAR","COBRAR'")</f>
        <v>NO PAGAR</v>
      </c>
      <c r="C404" s="18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6" t="s">
        <v>28</v>
      </c>
      <c r="I438" s="186"/>
      <c r="J438" s="18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6"/>
      <c r="I439" s="186"/>
      <c r="J439" s="18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5" t="s">
        <v>29</v>
      </c>
      <c r="AC440" s="18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7" t="s">
        <v>616</v>
      </c>
      <c r="F443" s="187"/>
      <c r="G443" s="187"/>
      <c r="H443" s="187"/>
      <c r="V443" s="17"/>
      <c r="X443" s="23" t="s">
        <v>32</v>
      </c>
      <c r="Y443" s="20">
        <f>IF(B443="PAGADO",0,C448)</f>
        <v>-3182.3660000000018</v>
      </c>
      <c r="AA443" s="187" t="s">
        <v>357</v>
      </c>
      <c r="AB443" s="187"/>
      <c r="AC443" s="187"/>
      <c r="AD443" s="18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8" t="str">
        <f>IF(C448&lt;0,"NO PAGAR","COBRAR")</f>
        <v>NO PAGAR</v>
      </c>
      <c r="C449" s="18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8" t="str">
        <f>IF(Y448&lt;0,"NO PAGAR","COBRAR")</f>
        <v>NO PAGAR</v>
      </c>
      <c r="Y449" s="18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6" t="s">
        <v>30</v>
      </c>
      <c r="I477" s="186"/>
      <c r="J477" s="186"/>
      <c r="V477" s="17"/>
      <c r="AA477" s="186" t="s">
        <v>31</v>
      </c>
      <c r="AB477" s="186"/>
      <c r="AC477" s="186"/>
    </row>
    <row r="478" spans="1:43">
      <c r="H478" s="186"/>
      <c r="I478" s="186"/>
      <c r="J478" s="186"/>
      <c r="V478" s="17"/>
      <c r="AA478" s="186"/>
      <c r="AB478" s="186"/>
      <c r="AC478" s="18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7" t="s">
        <v>357</v>
      </c>
      <c r="F482" s="187"/>
      <c r="G482" s="187"/>
      <c r="H482" s="187"/>
      <c r="V482" s="17"/>
      <c r="X482" s="23" t="s">
        <v>32</v>
      </c>
      <c r="Y482" s="20">
        <f>IF(B1264="PAGADO",0,C487)</f>
        <v>-4170.7470000000021</v>
      </c>
      <c r="AA482" s="187" t="s">
        <v>531</v>
      </c>
      <c r="AB482" s="187"/>
      <c r="AC482" s="187"/>
      <c r="AD482" s="18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9" t="str">
        <f>IF(Y487&lt;0,"NO PAGAR","COBRAR'")</f>
        <v>NO PAGAR</v>
      </c>
      <c r="Y488" s="18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9" t="str">
        <f>IF(C487&lt;0,"NO PAGAR","COBRAR'")</f>
        <v>NO PAGAR</v>
      </c>
      <c r="C489" s="18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5" t="s">
        <v>29</v>
      </c>
      <c r="AD524" s="185"/>
      <c r="AE524" s="185"/>
    </row>
    <row r="525" spans="2:31">
      <c r="H525" s="186" t="s">
        <v>28</v>
      </c>
      <c r="I525" s="186"/>
      <c r="J525" s="186"/>
      <c r="V525" s="17"/>
      <c r="AC525" s="185"/>
      <c r="AD525" s="185"/>
      <c r="AE525" s="185"/>
    </row>
    <row r="526" spans="2:31">
      <c r="H526" s="186"/>
      <c r="I526" s="186"/>
      <c r="J526" s="186"/>
      <c r="V526" s="17"/>
      <c r="AC526" s="185"/>
      <c r="AD526" s="185"/>
      <c r="AE526" s="18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7" t="s">
        <v>593</v>
      </c>
      <c r="F528" s="187"/>
      <c r="G528" s="187"/>
      <c r="H528" s="187"/>
      <c r="V528" s="17"/>
      <c r="X528" s="23" t="s">
        <v>32</v>
      </c>
      <c r="Y528" s="20">
        <f>IF(B528="PAGADO",0,C533)</f>
        <v>-2703.3370000000023</v>
      </c>
      <c r="AA528" s="187" t="s">
        <v>357</v>
      </c>
      <c r="AB528" s="187"/>
      <c r="AC528" s="187"/>
      <c r="AD528" s="18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8" t="str">
        <f>IF(C533&lt;0,"NO PAGAR","COBRAR")</f>
        <v>NO PAGAR</v>
      </c>
      <c r="C534" s="18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8" t="str">
        <f>IF(Y533&lt;0,"NO PAGAR","COBRAR")</f>
        <v>NO PAGAR</v>
      </c>
      <c r="Y534" s="18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6" t="s">
        <v>30</v>
      </c>
      <c r="I564" s="186"/>
      <c r="J564" s="186"/>
      <c r="V564" s="17"/>
      <c r="AA564" s="186" t="s">
        <v>31</v>
      </c>
      <c r="AB564" s="186"/>
      <c r="AC564" s="186"/>
    </row>
    <row r="565" spans="1:43">
      <c r="H565" s="186"/>
      <c r="I565" s="186"/>
      <c r="J565" s="186"/>
      <c r="V565" s="17"/>
      <c r="AA565" s="186"/>
      <c r="AB565" s="186"/>
      <c r="AC565" s="18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7" t="s">
        <v>593</v>
      </c>
      <c r="F569" s="187"/>
      <c r="G569" s="187"/>
      <c r="H569" s="187"/>
      <c r="V569" s="17"/>
      <c r="X569" s="23" t="s">
        <v>32</v>
      </c>
      <c r="Y569" s="20">
        <f>IF(B1363="PAGADO",0,C574)</f>
        <v>-2187.0370000000021</v>
      </c>
      <c r="AA569" s="187" t="s">
        <v>357</v>
      </c>
      <c r="AB569" s="187"/>
      <c r="AC569" s="187"/>
      <c r="AD569" s="18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9" t="str">
        <f>IF(Y574&lt;0,"NO PAGAR","COBRAR'")</f>
        <v>NO PAGAR</v>
      </c>
      <c r="Y575" s="18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9" t="str">
        <f>IF(C574&lt;0,"NO PAGAR","COBRAR'")</f>
        <v>NO PAGAR</v>
      </c>
      <c r="C576" s="18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5" t="s">
        <v>29</v>
      </c>
      <c r="AD607" s="185"/>
      <c r="AE607" s="185"/>
    </row>
    <row r="608" spans="2:31">
      <c r="H608" s="186" t="s">
        <v>28</v>
      </c>
      <c r="I608" s="186"/>
      <c r="J608" s="186"/>
      <c r="V608" s="17"/>
      <c r="AC608" s="185"/>
      <c r="AD608" s="185"/>
      <c r="AE608" s="185"/>
    </row>
    <row r="609" spans="2:41">
      <c r="H609" s="186"/>
      <c r="I609" s="186"/>
      <c r="J609" s="186"/>
      <c r="V609" s="17"/>
      <c r="AC609" s="185"/>
      <c r="AD609" s="185"/>
      <c r="AE609" s="18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7" t="s">
        <v>357</v>
      </c>
      <c r="F611" s="187"/>
      <c r="G611" s="187"/>
      <c r="H611" s="187"/>
      <c r="V611" s="17"/>
      <c r="X611" s="23" t="s">
        <v>32</v>
      </c>
      <c r="Y611" s="20">
        <f>IF(B611="PAGADO",0,C616)</f>
        <v>-1752.9910000000023</v>
      </c>
      <c r="AA611" s="187" t="s">
        <v>254</v>
      </c>
      <c r="AB611" s="187"/>
      <c r="AC611" s="187"/>
      <c r="AD611" s="18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1174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1135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1193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1136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1138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8" t="str">
        <f>IF(C616&lt;0,"NO PAGAR","COBRAR")</f>
        <v>NO PAGAR</v>
      </c>
      <c r="C617" s="18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8" t="str">
        <f>IF(Y616&lt;0,"NO PAGAR","COBRAR")</f>
        <v>NO PAGAR</v>
      </c>
      <c r="Y617" s="18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1191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6" t="s">
        <v>30</v>
      </c>
      <c r="I651" s="186"/>
      <c r="J651" s="186"/>
      <c r="V651" s="17"/>
      <c r="AA651" s="186" t="s">
        <v>31</v>
      </c>
      <c r="AB651" s="186"/>
      <c r="AC651" s="186"/>
    </row>
    <row r="652" spans="1:43">
      <c r="H652" s="186"/>
      <c r="I652" s="186"/>
      <c r="J652" s="186"/>
      <c r="V652" s="17"/>
      <c r="AA652" s="186"/>
      <c r="AB652" s="186"/>
      <c r="AC652" s="18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IF(X611="PAGADO",0,C616)</f>
        <v>-1752.9910000000023</v>
      </c>
      <c r="E656" s="187" t="s">
        <v>357</v>
      </c>
      <c r="F656" s="187"/>
      <c r="G656" s="187"/>
      <c r="H656" s="187"/>
      <c r="V656" s="17"/>
      <c r="X656" s="23" t="s">
        <v>32</v>
      </c>
      <c r="Y656" s="20">
        <f>IF(B1456="PAGADO",0,C661)</f>
        <v>-2262.0810000000019</v>
      </c>
      <c r="AA656" s="187" t="s">
        <v>20</v>
      </c>
      <c r="AB656" s="187"/>
      <c r="AC656" s="187"/>
      <c r="AD656" s="18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1214</v>
      </c>
      <c r="G658" s="3" t="s">
        <v>1216</v>
      </c>
      <c r="H658" s="5">
        <v>330</v>
      </c>
      <c r="N658" s="25">
        <v>45155</v>
      </c>
      <c r="O658" s="3" t="s">
        <v>1233</v>
      </c>
      <c r="P658" s="3"/>
      <c r="Q658" s="3"/>
      <c r="R658" s="18">
        <v>1500</v>
      </c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1214</v>
      </c>
      <c r="G659" s="3" t="s">
        <v>1216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3547.0810000000019</v>
      </c>
      <c r="E660" s="4">
        <v>45153</v>
      </c>
      <c r="F660" s="3" t="s">
        <v>1214</v>
      </c>
      <c r="G660" s="3" t="s">
        <v>1220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2262.0810000000019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1228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-2262.0810000000019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1230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89" t="str">
        <f>IF(Y661&lt;0,"NO PAGAR","COBRAR'")</f>
        <v>NO PAGAR</v>
      </c>
      <c r="Y662" s="18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9" t="str">
        <f>IF(C661&lt;0,"NO PAGAR","COBRAR'")</f>
        <v>NO PAGAR</v>
      </c>
      <c r="C663" s="18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2" t="s">
        <v>7</v>
      </c>
      <c r="F672" s="183"/>
      <c r="G672" s="18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2" t="s">
        <v>7</v>
      </c>
      <c r="O674" s="183"/>
      <c r="P674" s="183"/>
      <c r="Q674" s="184"/>
      <c r="R674" s="18">
        <f>SUM(R658:R673)</f>
        <v>1500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3547.0810000000019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2262.0810000000019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5" t="s">
        <v>29</v>
      </c>
      <c r="AD698" s="185"/>
      <c r="AE698" s="185"/>
    </row>
    <row r="699" spans="2:31">
      <c r="H699" s="186" t="s">
        <v>28</v>
      </c>
      <c r="I699" s="186"/>
      <c r="J699" s="186"/>
      <c r="V699" s="17"/>
      <c r="AC699" s="185"/>
      <c r="AD699" s="185"/>
      <c r="AE699" s="185"/>
    </row>
    <row r="700" spans="2:31">
      <c r="H700" s="186"/>
      <c r="I700" s="186"/>
      <c r="J700" s="186"/>
      <c r="V700" s="17"/>
      <c r="AC700" s="185"/>
      <c r="AD700" s="185"/>
      <c r="AE700" s="185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-2262.0810000000019</v>
      </c>
      <c r="E704" s="187" t="s">
        <v>20</v>
      </c>
      <c r="F704" s="187"/>
      <c r="G704" s="187"/>
      <c r="H704" s="187"/>
      <c r="V704" s="17"/>
      <c r="X704" s="23" t="s">
        <v>32</v>
      </c>
      <c r="Y704" s="20">
        <f>IF(B704="PAGADO",0,C709)</f>
        <v>-2262.0810000000019</v>
      </c>
      <c r="AA704" s="187" t="s">
        <v>20</v>
      </c>
      <c r="AB704" s="187"/>
      <c r="AC704" s="187"/>
      <c r="AD704" s="187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2262.0810000000019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2262.0810000000019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-2262.0810000000019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-2262.0810000000019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8" t="str">
        <f>IF(C709&lt;0,"NO PAGAR","COBRAR")</f>
        <v>NO PAGAR</v>
      </c>
      <c r="C710" s="18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8" t="str">
        <f>IF(Y709&lt;0,"NO PAGAR","COBRAR")</f>
        <v>NO PAGAR</v>
      </c>
      <c r="Y710" s="18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2262.0810000000019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2262.0810000000019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2262.0810000000019</v>
      </c>
      <c r="V731" s="17"/>
      <c r="X731" s="15" t="s">
        <v>18</v>
      </c>
      <c r="Y731" s="16">
        <f>SUM(Y712:Y730)</f>
        <v>2262.0810000000019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6" t="s">
        <v>30</v>
      </c>
      <c r="I744" s="186"/>
      <c r="J744" s="186"/>
      <c r="V744" s="17"/>
      <c r="AA744" s="186" t="s">
        <v>31</v>
      </c>
      <c r="AB744" s="186"/>
      <c r="AC744" s="186"/>
    </row>
    <row r="745" spans="1:43">
      <c r="H745" s="186"/>
      <c r="I745" s="186"/>
      <c r="J745" s="186"/>
      <c r="V745" s="17"/>
      <c r="AA745" s="186"/>
      <c r="AB745" s="186"/>
      <c r="AC745" s="186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-2262.0810000000019</v>
      </c>
      <c r="E749" s="187" t="s">
        <v>20</v>
      </c>
      <c r="F749" s="187"/>
      <c r="G749" s="187"/>
      <c r="H749" s="187"/>
      <c r="V749" s="17"/>
      <c r="X749" s="23" t="s">
        <v>32</v>
      </c>
      <c r="Y749" s="20">
        <f>IF(B1549="PAGADO",0,C754)</f>
        <v>-2262.0810000000019</v>
      </c>
      <c r="AA749" s="187" t="s">
        <v>20</v>
      </c>
      <c r="AB749" s="187"/>
      <c r="AC749" s="187"/>
      <c r="AD749" s="187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2262.0810000000019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2262.0810000000019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-2262.0810000000019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-2262.0810000000019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9" t="str">
        <f>IF(Y754&lt;0,"NO PAGAR","COBRAR'")</f>
        <v>NO PAGAR</v>
      </c>
      <c r="Y755" s="18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9" t="str">
        <f>IF(C754&lt;0,"NO PAGAR","COBRAR'")</f>
        <v>NO PAGAR</v>
      </c>
      <c r="C756" s="18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2262.0810000000019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2262.0810000000019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2262.0810000000019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2262.0810000000019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5" t="s">
        <v>29</v>
      </c>
      <c r="AD791" s="185"/>
      <c r="AE791" s="185"/>
    </row>
    <row r="792" spans="2:41">
      <c r="H792" s="186" t="s">
        <v>28</v>
      </c>
      <c r="I792" s="186"/>
      <c r="J792" s="186"/>
      <c r="V792" s="17"/>
      <c r="AC792" s="185"/>
      <c r="AD792" s="185"/>
      <c r="AE792" s="185"/>
    </row>
    <row r="793" spans="2:41">
      <c r="H793" s="186"/>
      <c r="I793" s="186"/>
      <c r="J793" s="186"/>
      <c r="V793" s="17"/>
      <c r="AC793" s="185"/>
      <c r="AD793" s="185"/>
      <c r="AE793" s="185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-2262.0810000000019</v>
      </c>
      <c r="E797" s="187" t="s">
        <v>20</v>
      </c>
      <c r="F797" s="187"/>
      <c r="G797" s="187"/>
      <c r="H797" s="187"/>
      <c r="V797" s="17"/>
      <c r="X797" s="23" t="s">
        <v>32</v>
      </c>
      <c r="Y797" s="20">
        <f>IF(B797="PAGADO",0,C802)</f>
        <v>-2262.0810000000019</v>
      </c>
      <c r="AA797" s="187" t="s">
        <v>20</v>
      </c>
      <c r="AB797" s="187"/>
      <c r="AC797" s="187"/>
      <c r="AD797" s="187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2262.0810000000019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2262.0810000000019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-2262.0810000000019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-2262.0810000000019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8" t="str">
        <f>IF(C802&lt;0,"NO PAGAR","COBRAR")</f>
        <v>NO PAGAR</v>
      </c>
      <c r="C803" s="188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8" t="str">
        <f>IF(Y802&lt;0,"NO PAGAR","COBRAR")</f>
        <v>NO PAGAR</v>
      </c>
      <c r="Y803" s="18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2262.0810000000019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2262.0810000000019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2262.0810000000019</v>
      </c>
      <c r="V824" s="17"/>
      <c r="X824" s="15" t="s">
        <v>18</v>
      </c>
      <c r="Y824" s="16">
        <f>SUM(Y805:Y823)</f>
        <v>2262.0810000000019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6" t="s">
        <v>30</v>
      </c>
      <c r="I837" s="186"/>
      <c r="J837" s="186"/>
      <c r="V837" s="17"/>
      <c r="AA837" s="186" t="s">
        <v>31</v>
      </c>
      <c r="AB837" s="186"/>
      <c r="AC837" s="186"/>
    </row>
    <row r="838" spans="1:43">
      <c r="H838" s="186"/>
      <c r="I838" s="186"/>
      <c r="J838" s="186"/>
      <c r="V838" s="17"/>
      <c r="AA838" s="186"/>
      <c r="AB838" s="186"/>
      <c r="AC838" s="186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-2262.0810000000019</v>
      </c>
      <c r="E842" s="187" t="s">
        <v>20</v>
      </c>
      <c r="F842" s="187"/>
      <c r="G842" s="187"/>
      <c r="H842" s="187"/>
      <c r="V842" s="17"/>
      <c r="X842" s="23" t="s">
        <v>32</v>
      </c>
      <c r="Y842" s="20">
        <f>IF(B1642="PAGADO",0,C847)</f>
        <v>-2262.0810000000019</v>
      </c>
      <c r="AA842" s="187" t="s">
        <v>20</v>
      </c>
      <c r="AB842" s="187"/>
      <c r="AC842" s="187"/>
      <c r="AD842" s="187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2262.0810000000019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2262.0810000000019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-2262.0810000000019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-2262.0810000000019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9" t="str">
        <f>IF(Y847&lt;0,"NO PAGAR","COBRAR'")</f>
        <v>NO PAGAR</v>
      </c>
      <c r="Y848" s="18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9" t="str">
        <f>IF(C847&lt;0,"NO PAGAR","COBRAR'")</f>
        <v>NO PAGAR</v>
      </c>
      <c r="C849" s="189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2262.0810000000019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2262.0810000000019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2262.0810000000019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2262.0810000000019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5" t="s">
        <v>29</v>
      </c>
      <c r="AD885" s="185"/>
      <c r="AE885" s="185"/>
    </row>
    <row r="886" spans="2:41">
      <c r="H886" s="186" t="s">
        <v>28</v>
      </c>
      <c r="I886" s="186"/>
      <c r="J886" s="186"/>
      <c r="V886" s="17"/>
      <c r="AC886" s="185"/>
      <c r="AD886" s="185"/>
      <c r="AE886" s="185"/>
    </row>
    <row r="887" spans="2:41">
      <c r="H887" s="186"/>
      <c r="I887" s="186"/>
      <c r="J887" s="186"/>
      <c r="V887" s="17"/>
      <c r="AC887" s="185"/>
      <c r="AD887" s="185"/>
      <c r="AE887" s="185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-2262.0810000000019</v>
      </c>
      <c r="E891" s="187" t="s">
        <v>20</v>
      </c>
      <c r="F891" s="187"/>
      <c r="G891" s="187"/>
      <c r="H891" s="187"/>
      <c r="V891" s="17"/>
      <c r="X891" s="23" t="s">
        <v>32</v>
      </c>
      <c r="Y891" s="20">
        <f>IF(B891="PAGADO",0,C896)</f>
        <v>-2262.0810000000019</v>
      </c>
      <c r="AA891" s="187" t="s">
        <v>20</v>
      </c>
      <c r="AB891" s="187"/>
      <c r="AC891" s="187"/>
      <c r="AD891" s="187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2262.0810000000019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2262.0810000000019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-2262.0810000000019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-2262.0810000000019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8" t="str">
        <f>IF(C896&lt;0,"NO PAGAR","COBRAR")</f>
        <v>NO PAGAR</v>
      </c>
      <c r="C897" s="18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8" t="str">
        <f>IF(Y896&lt;0,"NO PAGAR","COBRAR")</f>
        <v>NO PAGAR</v>
      </c>
      <c r="Y897" s="18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2262.0810000000019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2262.0810000000019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2262.0810000000019</v>
      </c>
      <c r="V918" s="17"/>
      <c r="X918" s="15" t="s">
        <v>18</v>
      </c>
      <c r="Y918" s="16">
        <f>SUM(Y899:Y917)</f>
        <v>2262.0810000000019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6" t="s">
        <v>30</v>
      </c>
      <c r="I931" s="186"/>
      <c r="J931" s="186"/>
      <c r="V931" s="17"/>
      <c r="AA931" s="186" t="s">
        <v>31</v>
      </c>
      <c r="AB931" s="186"/>
      <c r="AC931" s="186"/>
    </row>
    <row r="932" spans="1:43">
      <c r="H932" s="186"/>
      <c r="I932" s="186"/>
      <c r="J932" s="186"/>
      <c r="V932" s="17"/>
      <c r="AA932" s="186"/>
      <c r="AB932" s="186"/>
      <c r="AC932" s="186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-2262.0810000000019</v>
      </c>
      <c r="E936" s="187" t="s">
        <v>20</v>
      </c>
      <c r="F936" s="187"/>
      <c r="G936" s="187"/>
      <c r="H936" s="187"/>
      <c r="V936" s="17"/>
      <c r="X936" s="23" t="s">
        <v>32</v>
      </c>
      <c r="Y936" s="20">
        <f>IF(B1736="PAGADO",0,C941)</f>
        <v>-2262.0810000000019</v>
      </c>
      <c r="AA936" s="187" t="s">
        <v>20</v>
      </c>
      <c r="AB936" s="187"/>
      <c r="AC936" s="187"/>
      <c r="AD936" s="187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2262.0810000000019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2262.0810000000019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-2262.0810000000019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-2262.0810000000019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9" t="str">
        <f>IF(Y941&lt;0,"NO PAGAR","COBRAR'")</f>
        <v>NO PAGAR</v>
      </c>
      <c r="Y942" s="18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9" t="str">
        <f>IF(C941&lt;0,"NO PAGAR","COBRAR'")</f>
        <v>NO PAGAR</v>
      </c>
      <c r="C943" s="18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2262.0810000000019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2262.0810000000019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2262.0810000000019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2262.0810000000019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5" t="s">
        <v>29</v>
      </c>
      <c r="AD978" s="185"/>
      <c r="AE978" s="185"/>
    </row>
    <row r="979" spans="2:41">
      <c r="H979" s="186" t="s">
        <v>28</v>
      </c>
      <c r="I979" s="186"/>
      <c r="J979" s="186"/>
      <c r="V979" s="17"/>
      <c r="AC979" s="185"/>
      <c r="AD979" s="185"/>
      <c r="AE979" s="185"/>
    </row>
    <row r="980" spans="2:41">
      <c r="H980" s="186"/>
      <c r="I980" s="186"/>
      <c r="J980" s="186"/>
      <c r="V980" s="17"/>
      <c r="AC980" s="185"/>
      <c r="AD980" s="185"/>
      <c r="AE980" s="185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-2262.0810000000019</v>
      </c>
      <c r="E984" s="187" t="s">
        <v>20</v>
      </c>
      <c r="F984" s="187"/>
      <c r="G984" s="187"/>
      <c r="H984" s="187"/>
      <c r="V984" s="17"/>
      <c r="X984" s="23" t="s">
        <v>32</v>
      </c>
      <c r="Y984" s="20">
        <f>IF(B984="PAGADO",0,C989)</f>
        <v>-2262.0810000000019</v>
      </c>
      <c r="AA984" s="187" t="s">
        <v>20</v>
      </c>
      <c r="AB984" s="187"/>
      <c r="AC984" s="187"/>
      <c r="AD984" s="187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2262.0810000000019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2262.0810000000019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-2262.0810000000019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-2262.0810000000019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8" t="str">
        <f>IF(C989&lt;0,"NO PAGAR","COBRAR")</f>
        <v>NO PAGAR</v>
      </c>
      <c r="C990" s="188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8" t="str">
        <f>IF(Y989&lt;0,"NO PAGAR","COBRAR")</f>
        <v>NO PAGAR</v>
      </c>
      <c r="Y990" s="18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2262.0810000000019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2262.0810000000019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2262.0810000000019</v>
      </c>
      <c r="V1011" s="17"/>
      <c r="X1011" s="15" t="s">
        <v>18</v>
      </c>
      <c r="Y1011" s="16">
        <f>SUM(Y992:Y1010)</f>
        <v>2262.0810000000019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6" t="s">
        <v>30</v>
      </c>
      <c r="I1024" s="186"/>
      <c r="J1024" s="186"/>
      <c r="V1024" s="17"/>
      <c r="AA1024" s="186" t="s">
        <v>31</v>
      </c>
      <c r="AB1024" s="186"/>
      <c r="AC1024" s="186"/>
    </row>
    <row r="1025" spans="2:41">
      <c r="H1025" s="186"/>
      <c r="I1025" s="186"/>
      <c r="J1025" s="186"/>
      <c r="V1025" s="17"/>
      <c r="AA1025" s="186"/>
      <c r="AB1025" s="186"/>
      <c r="AC1025" s="186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-2262.0810000000019</v>
      </c>
      <c r="E1029" s="187" t="s">
        <v>20</v>
      </c>
      <c r="F1029" s="187"/>
      <c r="G1029" s="187"/>
      <c r="H1029" s="187"/>
      <c r="V1029" s="17"/>
      <c r="X1029" s="23" t="s">
        <v>32</v>
      </c>
      <c r="Y1029" s="20">
        <f>IF(B1829="PAGADO",0,C1034)</f>
        <v>-2262.0810000000019</v>
      </c>
      <c r="AA1029" s="187" t="s">
        <v>20</v>
      </c>
      <c r="AB1029" s="187"/>
      <c r="AC1029" s="187"/>
      <c r="AD1029" s="18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2262.0810000000019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2262.0810000000019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-2262.0810000000019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-2262.0810000000019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9" t="str">
        <f>IF(Y1034&lt;0,"NO PAGAR","COBRAR'")</f>
        <v>NO PAGAR</v>
      </c>
      <c r="Y1035" s="18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9" t="str">
        <f>IF(C1034&lt;0,"NO PAGAR","COBRAR'")</f>
        <v>NO PAGAR</v>
      </c>
      <c r="C1036" s="189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2262.0810000000019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2262.0810000000019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2262.0810000000019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2262.0810000000019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A644" zoomScale="93" zoomScaleNormal="93" workbookViewId="0">
      <selection activeCell="B654" sqref="B654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7" t="s">
        <v>79</v>
      </c>
      <c r="F8" s="187"/>
      <c r="G8" s="187"/>
      <c r="H8" s="187"/>
      <c r="V8" s="17"/>
      <c r="X8" s="23" t="s">
        <v>32</v>
      </c>
      <c r="Y8" s="20">
        <f>IF(B8="PAGADO",0,C13)</f>
        <v>0</v>
      </c>
      <c r="AA8" s="187" t="s">
        <v>148</v>
      </c>
      <c r="AB8" s="187"/>
      <c r="AC8" s="187"/>
      <c r="AD8" s="187"/>
      <c r="AK8" s="197" t="s">
        <v>110</v>
      </c>
      <c r="AL8" s="197"/>
      <c r="AM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7" t="s">
        <v>79</v>
      </c>
      <c r="F53" s="187"/>
      <c r="G53" s="187"/>
      <c r="H53" s="187"/>
      <c r="V53" s="17"/>
      <c r="X53" s="23" t="s">
        <v>32</v>
      </c>
      <c r="Y53" s="20">
        <f>IF(B53="PAGADO",0,C58)</f>
        <v>251.97000000000011</v>
      </c>
      <c r="AA53" s="187" t="s">
        <v>148</v>
      </c>
      <c r="AB53" s="187"/>
      <c r="AC53" s="187"/>
      <c r="AD53" s="18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7" t="s">
        <v>79</v>
      </c>
      <c r="F103" s="187"/>
      <c r="G103" s="187"/>
      <c r="H103" s="187"/>
      <c r="V103" s="17"/>
      <c r="X103" s="23" t="s">
        <v>156</v>
      </c>
      <c r="Y103" s="20">
        <f>IF(B103="PAGADO",0,C108)</f>
        <v>1501.97</v>
      </c>
      <c r="AA103" s="187" t="s">
        <v>79</v>
      </c>
      <c r="AB103" s="187"/>
      <c r="AC103" s="187"/>
      <c r="AD103" s="18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8" t="str">
        <f>IF(C108&lt;0,"NO PAGAR","COBRAR")</f>
        <v>COBRAR</v>
      </c>
      <c r="C109" s="18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COBRAR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6" t="s">
        <v>30</v>
      </c>
      <c r="I130" s="186"/>
      <c r="J130" s="186"/>
      <c r="V130" s="17"/>
      <c r="AA130" s="186" t="s">
        <v>31</v>
      </c>
      <c r="AB130" s="186"/>
      <c r="AC130" s="186"/>
    </row>
    <row r="131" spans="2:41">
      <c r="H131" s="186"/>
      <c r="I131" s="186"/>
      <c r="J131" s="186"/>
      <c r="V131" s="17"/>
      <c r="AA131" s="186"/>
      <c r="AB131" s="186"/>
      <c r="AC131" s="18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7" t="s">
        <v>148</v>
      </c>
      <c r="F135" s="187"/>
      <c r="G135" s="187"/>
      <c r="H135" s="187"/>
      <c r="V135" s="17"/>
      <c r="X135" s="23" t="s">
        <v>32</v>
      </c>
      <c r="Y135" s="20">
        <f>IF(B135="PAGADO",0,C140)</f>
        <v>0</v>
      </c>
      <c r="AA135" s="187" t="s">
        <v>356</v>
      </c>
      <c r="AB135" s="187"/>
      <c r="AC135" s="187"/>
      <c r="AD135" s="18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9" t="str">
        <f>IF(Y140&lt;0,"NO PAGAR","COBRAR'")</f>
        <v>COBRAR'</v>
      </c>
      <c r="Y141" s="18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9" t="str">
        <f>IF(C140&lt;0,"NO PAGAR","COBRAR'")</f>
        <v>COBRAR'</v>
      </c>
      <c r="C142" s="18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5" t="s">
        <v>29</v>
      </c>
      <c r="AD169" s="185"/>
      <c r="AE169" s="185"/>
    </row>
    <row r="170" spans="2:41">
      <c r="H170" s="186" t="s">
        <v>28</v>
      </c>
      <c r="I170" s="186"/>
      <c r="J170" s="186"/>
      <c r="V170" s="17"/>
      <c r="AC170" s="185"/>
      <c r="AD170" s="185"/>
      <c r="AE170" s="185"/>
    </row>
    <row r="171" spans="2:41">
      <c r="H171" s="186"/>
      <c r="I171" s="186"/>
      <c r="J171" s="186"/>
      <c r="V171" s="17"/>
      <c r="AC171" s="185"/>
      <c r="AD171" s="185"/>
      <c r="AE171" s="18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7" t="s">
        <v>79</v>
      </c>
      <c r="F175" s="187"/>
      <c r="G175" s="187"/>
      <c r="H175" s="187"/>
      <c r="V175" s="17"/>
      <c r="X175" s="23" t="s">
        <v>32</v>
      </c>
      <c r="Y175" s="20">
        <f>IF(B175="PAGADO",0,C180)</f>
        <v>0</v>
      </c>
      <c r="AA175" s="187" t="s">
        <v>356</v>
      </c>
      <c r="AB175" s="187"/>
      <c r="AC175" s="187"/>
      <c r="AD175" s="18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8" t="str">
        <f>IF(C180&lt;0,"NO PAGAR","COBRAR")</f>
        <v>COBRAR</v>
      </c>
      <c r="C181" s="18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8" t="str">
        <f>IF(Y180&lt;0,"NO PAGAR","COBRAR")</f>
        <v>NO PAGAR</v>
      </c>
      <c r="Y181" s="18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6" t="s">
        <v>30</v>
      </c>
      <c r="I207" s="186"/>
      <c r="J207" s="186"/>
      <c r="V207" s="17"/>
      <c r="AA207" s="186" t="s">
        <v>31</v>
      </c>
      <c r="AB207" s="186"/>
      <c r="AC207" s="186"/>
    </row>
    <row r="208" spans="1:43">
      <c r="H208" s="186"/>
      <c r="I208" s="186"/>
      <c r="J208" s="186"/>
      <c r="V208" s="17"/>
      <c r="AA208" s="186"/>
      <c r="AB208" s="186"/>
      <c r="AC208" s="18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7" t="s">
        <v>356</v>
      </c>
      <c r="F212" s="187"/>
      <c r="G212" s="187"/>
      <c r="H212" s="187"/>
      <c r="V212" s="17"/>
      <c r="X212" s="23" t="s">
        <v>130</v>
      </c>
      <c r="Y212" s="20">
        <f>IF(B212="PAGADO",0,C217)</f>
        <v>0</v>
      </c>
      <c r="AA212" s="187" t="s">
        <v>545</v>
      </c>
      <c r="AB212" s="187"/>
      <c r="AC212" s="187"/>
      <c r="AD212" s="18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9" t="str">
        <f>IF(Y217&lt;0,"NO PAGAR","COBRAR'")</f>
        <v>COBRAR'</v>
      </c>
      <c r="Y218" s="18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9" t="str">
        <f>IF(C217&lt;0,"NO PAGAR","COBRAR'")</f>
        <v>COBRAR'</v>
      </c>
      <c r="C219" s="18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5" t="s">
        <v>29</v>
      </c>
      <c r="AD253" s="185"/>
      <c r="AE253" s="185"/>
    </row>
    <row r="254" spans="5:31">
      <c r="H254" s="186" t="s">
        <v>28</v>
      </c>
      <c r="I254" s="186"/>
      <c r="J254" s="186"/>
      <c r="V254" s="17"/>
      <c r="AC254" s="185"/>
      <c r="AD254" s="185"/>
      <c r="AE254" s="185"/>
    </row>
    <row r="255" spans="5:31">
      <c r="H255" s="186"/>
      <c r="I255" s="186"/>
      <c r="J255" s="186"/>
      <c r="V255" s="17"/>
      <c r="AC255" s="185"/>
      <c r="AD255" s="185"/>
      <c r="AE255" s="18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7" t="s">
        <v>545</v>
      </c>
      <c r="F259" s="187"/>
      <c r="G259" s="187"/>
      <c r="H259" s="187"/>
      <c r="V259" s="17"/>
      <c r="X259" s="23" t="s">
        <v>32</v>
      </c>
      <c r="Y259" s="20">
        <f>IF(B259="PAGADO",0,C264)</f>
        <v>0</v>
      </c>
      <c r="AA259" s="187" t="s">
        <v>600</v>
      </c>
      <c r="AB259" s="187"/>
      <c r="AC259" s="187"/>
      <c r="AD259" s="18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8" t="str">
        <f>IF(C264&lt;0,"NO PAGAR","COBRAR")</f>
        <v>COBRAR</v>
      </c>
      <c r="C265" s="18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8" t="str">
        <f>IF(Y264&lt;0,"NO PAGAR","COBRAR")</f>
        <v>COBRAR</v>
      </c>
      <c r="Y265" s="18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6" t="s">
        <v>30</v>
      </c>
      <c r="I299" s="186"/>
      <c r="J299" s="186"/>
      <c r="V299" s="17"/>
      <c r="AA299" s="186" t="s">
        <v>31</v>
      </c>
      <c r="AB299" s="186"/>
      <c r="AC299" s="186"/>
    </row>
    <row r="300" spans="1:43">
      <c r="H300" s="186"/>
      <c r="I300" s="186"/>
      <c r="J300" s="186"/>
      <c r="V300" s="17"/>
      <c r="AA300" s="186"/>
      <c r="AB300" s="186"/>
      <c r="AC300" s="18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7" t="s">
        <v>356</v>
      </c>
      <c r="F304" s="187"/>
      <c r="G304" s="187"/>
      <c r="H304" s="187"/>
      <c r="V304" s="17"/>
      <c r="X304" s="23" t="s">
        <v>32</v>
      </c>
      <c r="Y304" s="20">
        <f>IF(B1068="PAGADO",0,C309)</f>
        <v>240</v>
      </c>
      <c r="AA304" s="187" t="s">
        <v>677</v>
      </c>
      <c r="AB304" s="187"/>
      <c r="AC304" s="187"/>
      <c r="AD304" s="18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9" t="str">
        <f>IF(Y309&lt;0,"NO PAGAR","COBRAR'")</f>
        <v>COBRAR'</v>
      </c>
      <c r="Y310" s="18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9" t="str">
        <f>IF(C309&lt;0,"NO PAGAR","COBRAR'")</f>
        <v>COBRAR'</v>
      </c>
      <c r="C311" s="18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6" t="s">
        <v>28</v>
      </c>
      <c r="I347" s="186"/>
      <c r="J347" s="186"/>
      <c r="V347" s="17"/>
    </row>
    <row r="348" spans="2:30">
      <c r="H348" s="186"/>
      <c r="I348" s="186"/>
      <c r="J348" s="186"/>
      <c r="V348" s="17"/>
    </row>
    <row r="349" spans="2:30">
      <c r="V349" s="17"/>
      <c r="X349" s="199" t="s">
        <v>64</v>
      </c>
      <c r="AB349" s="193" t="s">
        <v>29</v>
      </c>
      <c r="AC349" s="193"/>
      <c r="AD349" s="193"/>
    </row>
    <row r="350" spans="2:30">
      <c r="V350" s="17"/>
      <c r="X350" s="199"/>
      <c r="AB350" s="193"/>
      <c r="AC350" s="193"/>
      <c r="AD350" s="193"/>
    </row>
    <row r="351" spans="2:30" ht="23.25">
      <c r="B351" s="22" t="s">
        <v>64</v>
      </c>
      <c r="V351" s="17"/>
      <c r="X351" s="199"/>
      <c r="AB351" s="193"/>
      <c r="AC351" s="193"/>
      <c r="AD351" s="193"/>
    </row>
    <row r="352" spans="2:30" ht="23.25">
      <c r="B352" s="23" t="s">
        <v>130</v>
      </c>
      <c r="C352" s="20">
        <f>IF(X304="PAGADO",0,Y309)</f>
        <v>229.98</v>
      </c>
      <c r="E352" s="187" t="s">
        <v>545</v>
      </c>
      <c r="F352" s="187"/>
      <c r="G352" s="187"/>
      <c r="H352" s="187"/>
      <c r="V352" s="17"/>
      <c r="X352" s="23" t="s">
        <v>130</v>
      </c>
      <c r="Y352" s="20">
        <f>IF(B352="PAGADO",0,C357)</f>
        <v>0</v>
      </c>
      <c r="AA352" s="187" t="s">
        <v>677</v>
      </c>
      <c r="AB352" s="187"/>
      <c r="AC352" s="187"/>
      <c r="AD352" s="18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8" t="str">
        <f>IF(C357&lt;0,"NO PAGAR","COBRAR")</f>
        <v>COBRAR</v>
      </c>
      <c r="C358" s="18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8" t="str">
        <f>IF(Y357&lt;0,"NO PAGAR","COBRAR")</f>
        <v>COBRAR</v>
      </c>
      <c r="Y358" s="18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6" t="s">
        <v>30</v>
      </c>
      <c r="I386" s="186"/>
      <c r="J386" s="186"/>
      <c r="V386" s="17"/>
      <c r="AA386" s="186" t="s">
        <v>31</v>
      </c>
      <c r="AB386" s="186"/>
      <c r="AC386" s="186"/>
    </row>
    <row r="387" spans="2:41">
      <c r="H387" s="186"/>
      <c r="I387" s="186"/>
      <c r="J387" s="186"/>
      <c r="V387" s="17"/>
      <c r="AA387" s="186"/>
      <c r="AB387" s="186"/>
      <c r="AC387" s="18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7" t="s">
        <v>545</v>
      </c>
      <c r="F391" s="187"/>
      <c r="G391" s="187"/>
      <c r="H391" s="187"/>
      <c r="V391" s="17"/>
      <c r="X391" s="23" t="s">
        <v>32</v>
      </c>
      <c r="Y391" s="20">
        <f>IF(B391="PAGADO",0,C396)</f>
        <v>0</v>
      </c>
      <c r="AA391" s="187" t="s">
        <v>841</v>
      </c>
      <c r="AB391" s="187"/>
      <c r="AC391" s="187"/>
      <c r="AD391" s="18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9" t="str">
        <f>IF(Y396&lt;0,"NO PAGAR","COBRAR'")</f>
        <v>COBRAR'</v>
      </c>
      <c r="Y397" s="18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9" t="str">
        <f>IF(C396&lt;0,"NO PAGAR","COBRAR'")</f>
        <v>COBRAR'</v>
      </c>
      <c r="C398" s="18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5" t="s">
        <v>29</v>
      </c>
      <c r="AD431" s="185"/>
      <c r="AE431" s="185"/>
    </row>
    <row r="432" spans="8:31">
      <c r="H432" s="186" t="s">
        <v>28</v>
      </c>
      <c r="I432" s="186"/>
      <c r="J432" s="186"/>
      <c r="V432" s="17"/>
      <c r="AC432" s="185"/>
      <c r="AD432" s="185"/>
      <c r="AE432" s="185"/>
    </row>
    <row r="433" spans="2:41">
      <c r="H433" s="186"/>
      <c r="I433" s="186"/>
      <c r="J433" s="186"/>
      <c r="V433" s="17"/>
      <c r="AC433" s="185"/>
      <c r="AD433" s="185"/>
      <c r="AE433" s="18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7" t="s">
        <v>356</v>
      </c>
      <c r="F437" s="187"/>
      <c r="G437" s="187"/>
      <c r="H437" s="187"/>
      <c r="V437" s="17"/>
      <c r="X437" s="23" t="s">
        <v>32</v>
      </c>
      <c r="Y437" s="20">
        <f>IF(B437="PAGADO",0,C442)</f>
        <v>0</v>
      </c>
      <c r="AA437" s="187" t="s">
        <v>356</v>
      </c>
      <c r="AB437" s="187"/>
      <c r="AC437" s="187"/>
      <c r="AD437" s="18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8" t="str">
        <f>IF(C442&lt;0,"NO PAGAR","COBRAR")</f>
        <v>COBRAR</v>
      </c>
      <c r="C443" s="18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8" t="str">
        <f>IF(Y442&lt;0,"NO PAGAR","COBRAR")</f>
        <v>NO PAGAR</v>
      </c>
      <c r="Y443" s="18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6" t="s">
        <v>30</v>
      </c>
      <c r="I471" s="186"/>
      <c r="J471" s="186"/>
      <c r="V471" s="17"/>
      <c r="AA471" s="186" t="s">
        <v>31</v>
      </c>
      <c r="AB471" s="186"/>
      <c r="AC471" s="186"/>
    </row>
    <row r="472" spans="1:43">
      <c r="H472" s="186"/>
      <c r="I472" s="186"/>
      <c r="J472" s="18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7" t="s">
        <v>545</v>
      </c>
      <c r="F474" s="187"/>
      <c r="G474" s="187"/>
      <c r="H474" s="187"/>
      <c r="V474" s="17"/>
      <c r="X474" s="23" t="s">
        <v>130</v>
      </c>
      <c r="Y474" s="20">
        <f>IF(B474="PAGADO",0,C479)</f>
        <v>0</v>
      </c>
      <c r="AA474" s="187" t="s">
        <v>545</v>
      </c>
      <c r="AB474" s="187"/>
      <c r="AC474" s="187"/>
      <c r="AD474" s="18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COBRAR'</v>
      </c>
      <c r="Y480" s="18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9" t="str">
        <f>IF(C479&lt;0,"NO PAGAR","COBRAR'")</f>
        <v>COBRAR'</v>
      </c>
      <c r="C481" s="18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5" t="s">
        <v>29</v>
      </c>
      <c r="AD516" s="185"/>
      <c r="AE516" s="185"/>
    </row>
    <row r="517" spans="2:41" ht="15.75" customHeight="1">
      <c r="H517" s="186" t="s">
        <v>28</v>
      </c>
      <c r="I517" s="186"/>
      <c r="J517" s="186"/>
      <c r="V517" s="17"/>
      <c r="AC517" s="185"/>
      <c r="AD517" s="185"/>
      <c r="AE517" s="185"/>
    </row>
    <row r="518" spans="2:41">
      <c r="H518" s="186"/>
      <c r="I518" s="186"/>
      <c r="J518" s="186"/>
      <c r="V518" s="17"/>
      <c r="AC518" s="185"/>
      <c r="AD518" s="185"/>
      <c r="AE518" s="18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7" t="s">
        <v>545</v>
      </c>
      <c r="F520" s="187"/>
      <c r="G520" s="187"/>
      <c r="H520" s="187"/>
      <c r="V520" s="17"/>
      <c r="X520" s="23" t="s">
        <v>32</v>
      </c>
      <c r="Y520" s="20">
        <f>IF(B520="PAGADO",0,C525)</f>
        <v>-1429.17</v>
      </c>
      <c r="AA520" s="187" t="s">
        <v>1052</v>
      </c>
      <c r="AB520" s="187"/>
      <c r="AC520" s="187"/>
      <c r="AD520" s="18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8" t="str">
        <f>IF(C525&lt;0,"NO PAGAR","COBRAR")</f>
        <v>NO PAGAR</v>
      </c>
      <c r="C526" s="18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8" t="str">
        <f>IF(Y525&lt;0,"NO PAGAR","COBRAR")</f>
        <v>NO PAGAR</v>
      </c>
      <c r="Y526" s="18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6" t="s">
        <v>30</v>
      </c>
      <c r="I556" s="186"/>
      <c r="J556" s="186"/>
      <c r="V556" s="17"/>
      <c r="AA556" s="186" t="s">
        <v>31</v>
      </c>
      <c r="AB556" s="186"/>
      <c r="AC556" s="186"/>
    </row>
    <row r="557" spans="1:43">
      <c r="H557" s="186"/>
      <c r="I557" s="186"/>
      <c r="J557" s="186"/>
      <c r="V557" s="17"/>
      <c r="AA557" s="186"/>
      <c r="AB557" s="186"/>
      <c r="AC557" s="18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7" t="s">
        <v>356</v>
      </c>
      <c r="F561" s="187"/>
      <c r="G561" s="187"/>
      <c r="H561" s="187"/>
      <c r="V561" s="17"/>
      <c r="X561" s="23" t="s">
        <v>32</v>
      </c>
      <c r="Y561" s="20">
        <f>IF(B561="PAGADO",0,C566)</f>
        <v>0</v>
      </c>
      <c r="AA561" s="187" t="s">
        <v>356</v>
      </c>
      <c r="AB561" s="187"/>
      <c r="AC561" s="187"/>
      <c r="AD561" s="18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9" t="str">
        <f>IF(Y566&lt;0,"NO PAGAR","COBRAR'")</f>
        <v>COBRAR'</v>
      </c>
      <c r="Y567" s="18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9" t="str">
        <f>IF(C566&lt;0,"NO PAGAR","COBRAR'")</f>
        <v>COBRAR'</v>
      </c>
      <c r="C568" s="18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5" t="s">
        <v>29</v>
      </c>
      <c r="AD599" s="185"/>
      <c r="AE599" s="185"/>
    </row>
    <row r="600" spans="2:41">
      <c r="H600" s="186" t="s">
        <v>28</v>
      </c>
      <c r="I600" s="186"/>
      <c r="J600" s="186"/>
      <c r="V600" s="17"/>
      <c r="AC600" s="185"/>
      <c r="AD600" s="185"/>
      <c r="AE600" s="185"/>
    </row>
    <row r="601" spans="2:41">
      <c r="H601" s="186"/>
      <c r="I601" s="186"/>
      <c r="J601" s="186"/>
      <c r="V601" s="17"/>
      <c r="AC601" s="185"/>
      <c r="AD601" s="185"/>
      <c r="AE601" s="18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7" t="s">
        <v>545</v>
      </c>
      <c r="F605" s="187"/>
      <c r="G605" s="187"/>
      <c r="H605" s="187"/>
      <c r="V605" s="17"/>
      <c r="X605" s="23" t="s">
        <v>32</v>
      </c>
      <c r="Y605" s="20">
        <f>IF(B605="PAGADO",0,C610)</f>
        <v>-867.90000000000009</v>
      </c>
      <c r="AA605" s="187" t="s">
        <v>79</v>
      </c>
      <c r="AB605" s="187"/>
      <c r="AC605" s="187"/>
      <c r="AD605" s="18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8" t="str">
        <f>IF(C610&lt;0,"NO PAGAR","COBRAR")</f>
        <v>NO PAGAR</v>
      </c>
      <c r="C611" s="18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8" t="str">
        <f>IF(Y610&lt;0,"NO PAGAR","COBRAR")</f>
        <v>NO PAGAR</v>
      </c>
      <c r="Y611" s="18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1189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1199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6" t="s">
        <v>30</v>
      </c>
      <c r="I645" s="186"/>
      <c r="J645" s="186"/>
      <c r="V645" s="17"/>
      <c r="AA645" s="186" t="s">
        <v>31</v>
      </c>
      <c r="AB645" s="186"/>
      <c r="AC645" s="186"/>
    </row>
    <row r="646" spans="1:43">
      <c r="H646" s="186"/>
      <c r="I646" s="186"/>
      <c r="J646" s="186"/>
      <c r="V646" s="17"/>
      <c r="AA646" s="186"/>
      <c r="AB646" s="186"/>
      <c r="AC646" s="18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87" t="s">
        <v>545</v>
      </c>
      <c r="F650" s="187"/>
      <c r="G650" s="187"/>
      <c r="H650" s="187"/>
      <c r="V650" s="17"/>
      <c r="X650" s="23" t="s">
        <v>32</v>
      </c>
      <c r="Y650" s="20">
        <f>IF(B1450="PAGADO",0,C655)</f>
        <v>1949.99</v>
      </c>
      <c r="AA650" s="187" t="s">
        <v>20</v>
      </c>
      <c r="AB650" s="187"/>
      <c r="AC650" s="187"/>
      <c r="AD650" s="18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1210</v>
      </c>
      <c r="G652" s="3" t="s">
        <v>1211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1232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1949.99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1949.99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1214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89" t="str">
        <f>IF(Y655&lt;0,"NO PAGAR","COBRAR'")</f>
        <v>COBRAR'</v>
      </c>
      <c r="Y656" s="189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9" t="str">
        <f>IF(C655&lt;0,"NO PAGAR","COBRAR'")</f>
        <v>COBRAR'</v>
      </c>
      <c r="C657" s="189"/>
      <c r="E657" s="4">
        <v>45116</v>
      </c>
      <c r="F657" s="3" t="s">
        <v>1214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0" t="s">
        <v>9</v>
      </c>
      <c r="C658" s="181"/>
      <c r="E658" s="4">
        <v>45119</v>
      </c>
      <c r="F658" s="3" t="s">
        <v>1215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1214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300</v>
      </c>
      <c r="E660" s="4">
        <v>45125</v>
      </c>
      <c r="F660" s="3" t="s">
        <v>1214</v>
      </c>
      <c r="G660" s="3" t="s">
        <v>1216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>
        <v>45132</v>
      </c>
      <c r="F661" s="3" t="s">
        <v>1214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>
        <v>45135</v>
      </c>
      <c r="F662" s="3" t="s">
        <v>1214</v>
      </c>
      <c r="G662" s="3" t="s">
        <v>1216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>
        <v>45083</v>
      </c>
      <c r="F663" s="3" t="s">
        <v>1230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>
        <v>45093</v>
      </c>
      <c r="F664" s="3" t="s">
        <v>1230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>
        <v>45104</v>
      </c>
      <c r="F665" s="3" t="s">
        <v>1230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2" t="s">
        <v>7</v>
      </c>
      <c r="F666" s="183"/>
      <c r="G666" s="18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2" t="s">
        <v>7</v>
      </c>
      <c r="O668" s="183"/>
      <c r="P668" s="183"/>
      <c r="Q668" s="184"/>
      <c r="R668" s="18">
        <f>SUM(R652:R667)</f>
        <v>300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1820.01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5" t="s">
        <v>29</v>
      </c>
      <c r="AD692" s="185"/>
      <c r="AE692" s="185"/>
    </row>
    <row r="693" spans="2:41">
      <c r="H693" s="186" t="s">
        <v>28</v>
      </c>
      <c r="I693" s="186"/>
      <c r="J693" s="186"/>
      <c r="V693" s="17"/>
      <c r="AC693" s="185"/>
      <c r="AD693" s="185"/>
      <c r="AE693" s="185"/>
    </row>
    <row r="694" spans="2:41">
      <c r="H694" s="186"/>
      <c r="I694" s="186"/>
      <c r="J694" s="186"/>
      <c r="V694" s="17"/>
      <c r="AC694" s="185"/>
      <c r="AD694" s="185"/>
      <c r="AE694" s="18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1949.99</v>
      </c>
      <c r="E698" s="187" t="s">
        <v>20</v>
      </c>
      <c r="F698" s="187"/>
      <c r="G698" s="187"/>
      <c r="H698" s="187"/>
      <c r="V698" s="17"/>
      <c r="X698" s="23" t="s">
        <v>32</v>
      </c>
      <c r="Y698" s="20">
        <f>IF(B698="PAGADO",0,C703)</f>
        <v>1949.99</v>
      </c>
      <c r="AA698" s="187" t="s">
        <v>20</v>
      </c>
      <c r="AB698" s="187"/>
      <c r="AC698" s="187"/>
      <c r="AD698" s="187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1949.99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1949.99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1949.99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1949.99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8" t="str">
        <f>IF(C703&lt;0,"NO PAGAR","COBRAR")</f>
        <v>COBRAR</v>
      </c>
      <c r="C704" s="18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8" t="str">
        <f>IF(Y703&lt;0,"NO PAGAR","COBRAR")</f>
        <v>COBRAR</v>
      </c>
      <c r="Y704" s="18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 t="b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 t="b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6" t="s">
        <v>30</v>
      </c>
      <c r="I738" s="186"/>
      <c r="J738" s="186"/>
      <c r="V738" s="17"/>
      <c r="AA738" s="186" t="s">
        <v>31</v>
      </c>
      <c r="AB738" s="186"/>
      <c r="AC738" s="186"/>
    </row>
    <row r="739" spans="2:41">
      <c r="H739" s="186"/>
      <c r="I739" s="186"/>
      <c r="J739" s="186"/>
      <c r="V739" s="17"/>
      <c r="AA739" s="186"/>
      <c r="AB739" s="186"/>
      <c r="AC739" s="186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1949.99</v>
      </c>
      <c r="E743" s="187" t="s">
        <v>20</v>
      </c>
      <c r="F743" s="187"/>
      <c r="G743" s="187"/>
      <c r="H743" s="187"/>
      <c r="V743" s="17"/>
      <c r="X743" s="23" t="s">
        <v>32</v>
      </c>
      <c r="Y743" s="20">
        <f>IF(B1543="PAGADO",0,C748)</f>
        <v>1949.99</v>
      </c>
      <c r="AA743" s="187" t="s">
        <v>20</v>
      </c>
      <c r="AB743" s="187"/>
      <c r="AC743" s="187"/>
      <c r="AD743" s="187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1949.99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1949.99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1949.99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1949.99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9" t="str">
        <f>IF(Y748&lt;0,"NO PAGAR","COBRAR'")</f>
        <v>COBRAR'</v>
      </c>
      <c r="Y749" s="189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9" t="str">
        <f>IF(C748&lt;0,"NO PAGAR","COBRAR'")</f>
        <v>COBRAR'</v>
      </c>
      <c r="C750" s="189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 t="b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 t="b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5" t="s">
        <v>29</v>
      </c>
      <c r="AD785" s="185"/>
      <c r="AE785" s="185"/>
    </row>
    <row r="786" spans="2:41">
      <c r="H786" s="186" t="s">
        <v>28</v>
      </c>
      <c r="I786" s="186"/>
      <c r="J786" s="186"/>
      <c r="V786" s="17"/>
      <c r="AC786" s="185"/>
      <c r="AD786" s="185"/>
      <c r="AE786" s="185"/>
    </row>
    <row r="787" spans="2:41">
      <c r="H787" s="186"/>
      <c r="I787" s="186"/>
      <c r="J787" s="186"/>
      <c r="V787" s="17"/>
      <c r="AC787" s="185"/>
      <c r="AD787" s="185"/>
      <c r="AE787" s="185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1949.99</v>
      </c>
      <c r="E791" s="187" t="s">
        <v>20</v>
      </c>
      <c r="F791" s="187"/>
      <c r="G791" s="187"/>
      <c r="H791" s="187"/>
      <c r="V791" s="17"/>
      <c r="X791" s="23" t="s">
        <v>32</v>
      </c>
      <c r="Y791" s="20">
        <f>IF(B791="PAGADO",0,C796)</f>
        <v>1949.99</v>
      </c>
      <c r="AA791" s="187" t="s">
        <v>20</v>
      </c>
      <c r="AB791" s="187"/>
      <c r="AC791" s="187"/>
      <c r="AD791" s="187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1949.99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1949.99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1949.99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1949.99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8" t="str">
        <f>IF(C796&lt;0,"NO PAGAR","COBRAR")</f>
        <v>COBRAR</v>
      </c>
      <c r="C797" s="18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8" t="str">
        <f>IF(Y796&lt;0,"NO PAGAR","COBRAR")</f>
        <v>COBRAR</v>
      </c>
      <c r="Y797" s="18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 t="b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 t="b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6" t="s">
        <v>30</v>
      </c>
      <c r="I831" s="186"/>
      <c r="J831" s="186"/>
      <c r="V831" s="17"/>
      <c r="AA831" s="186" t="s">
        <v>31</v>
      </c>
      <c r="AB831" s="186"/>
      <c r="AC831" s="186"/>
    </row>
    <row r="832" spans="1:43">
      <c r="H832" s="186"/>
      <c r="I832" s="186"/>
      <c r="J832" s="186"/>
      <c r="V832" s="17"/>
      <c r="AA832" s="186"/>
      <c r="AB832" s="186"/>
      <c r="AC832" s="186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1949.99</v>
      </c>
      <c r="E836" s="187" t="s">
        <v>20</v>
      </c>
      <c r="F836" s="187"/>
      <c r="G836" s="187"/>
      <c r="H836" s="187"/>
      <c r="V836" s="17"/>
      <c r="X836" s="23" t="s">
        <v>32</v>
      </c>
      <c r="Y836" s="20">
        <f>IF(B1636="PAGADO",0,C841)</f>
        <v>1949.99</v>
      </c>
      <c r="AA836" s="187" t="s">
        <v>20</v>
      </c>
      <c r="AB836" s="187"/>
      <c r="AC836" s="187"/>
      <c r="AD836" s="187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1949.99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1949.99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1949.99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1949.99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9" t="str">
        <f>IF(Y841&lt;0,"NO PAGAR","COBRAR'")</f>
        <v>COBRAR'</v>
      </c>
      <c r="Y842" s="189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9" t="str">
        <f>IF(C841&lt;0,"NO PAGAR","COBRAR'")</f>
        <v>COBRAR'</v>
      </c>
      <c r="C843" s="18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 t="b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 t="b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5" t="s">
        <v>29</v>
      </c>
      <c r="AD879" s="185"/>
      <c r="AE879" s="185"/>
    </row>
    <row r="880" spans="5:31">
      <c r="H880" s="186" t="s">
        <v>28</v>
      </c>
      <c r="I880" s="186"/>
      <c r="J880" s="186"/>
      <c r="V880" s="17"/>
      <c r="AC880" s="185"/>
      <c r="AD880" s="185"/>
      <c r="AE880" s="185"/>
    </row>
    <row r="881" spans="2:41">
      <c r="H881" s="186"/>
      <c r="I881" s="186"/>
      <c r="J881" s="186"/>
      <c r="V881" s="17"/>
      <c r="AC881" s="185"/>
      <c r="AD881" s="185"/>
      <c r="AE881" s="185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1949.99</v>
      </c>
      <c r="E885" s="187" t="s">
        <v>20</v>
      </c>
      <c r="F885" s="187"/>
      <c r="G885" s="187"/>
      <c r="H885" s="187"/>
      <c r="V885" s="17"/>
      <c r="X885" s="23" t="s">
        <v>32</v>
      </c>
      <c r="Y885" s="20">
        <f>IF(B885="PAGADO",0,C890)</f>
        <v>1949.99</v>
      </c>
      <c r="AA885" s="187" t="s">
        <v>20</v>
      </c>
      <c r="AB885" s="187"/>
      <c r="AC885" s="187"/>
      <c r="AD885" s="187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1949.99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1949.99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1949.99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1949.99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8" t="str">
        <f>IF(C890&lt;0,"NO PAGAR","COBRAR")</f>
        <v>COBRAR</v>
      </c>
      <c r="C891" s="18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8" t="str">
        <f>IF(Y890&lt;0,"NO PAGAR","COBRAR")</f>
        <v>COBRAR</v>
      </c>
      <c r="Y891" s="18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 t="b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 t="b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6" t="s">
        <v>30</v>
      </c>
      <c r="I925" s="186"/>
      <c r="J925" s="186"/>
      <c r="V925" s="17"/>
      <c r="AA925" s="186" t="s">
        <v>31</v>
      </c>
      <c r="AB925" s="186"/>
      <c r="AC925" s="186"/>
    </row>
    <row r="926" spans="1:43">
      <c r="H926" s="186"/>
      <c r="I926" s="186"/>
      <c r="J926" s="186"/>
      <c r="V926" s="17"/>
      <c r="AA926" s="186"/>
      <c r="AB926" s="186"/>
      <c r="AC926" s="186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1949.99</v>
      </c>
      <c r="E930" s="187" t="s">
        <v>20</v>
      </c>
      <c r="F930" s="187"/>
      <c r="G930" s="187"/>
      <c r="H930" s="187"/>
      <c r="V930" s="17"/>
      <c r="X930" s="23" t="s">
        <v>32</v>
      </c>
      <c r="Y930" s="20">
        <f>IF(B1730="PAGADO",0,C935)</f>
        <v>1949.99</v>
      </c>
      <c r="AA930" s="187" t="s">
        <v>20</v>
      </c>
      <c r="AB930" s="187"/>
      <c r="AC930" s="187"/>
      <c r="AD930" s="187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1949.99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1949.99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1949.99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1949.99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9" t="str">
        <f>IF(Y935&lt;0,"NO PAGAR","COBRAR'")</f>
        <v>COBRAR'</v>
      </c>
      <c r="Y936" s="189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9" t="str">
        <f>IF(C935&lt;0,"NO PAGAR","COBRAR'")</f>
        <v>COBRAR'</v>
      </c>
      <c r="C937" s="189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 t="b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 t="b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5" t="s">
        <v>29</v>
      </c>
      <c r="AD972" s="185"/>
      <c r="AE972" s="185"/>
    </row>
    <row r="973" spans="8:31">
      <c r="H973" s="186" t="s">
        <v>28</v>
      </c>
      <c r="I973" s="186"/>
      <c r="J973" s="186"/>
      <c r="V973" s="17"/>
      <c r="AC973" s="185"/>
      <c r="AD973" s="185"/>
      <c r="AE973" s="185"/>
    </row>
    <row r="974" spans="8:31">
      <c r="H974" s="186"/>
      <c r="I974" s="186"/>
      <c r="J974" s="186"/>
      <c r="V974" s="17"/>
      <c r="AC974" s="185"/>
      <c r="AD974" s="185"/>
      <c r="AE974" s="185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1949.99</v>
      </c>
      <c r="E978" s="187" t="s">
        <v>20</v>
      </c>
      <c r="F978" s="187"/>
      <c r="G978" s="187"/>
      <c r="H978" s="187"/>
      <c r="V978" s="17"/>
      <c r="X978" s="23" t="s">
        <v>32</v>
      </c>
      <c r="Y978" s="20">
        <f>IF(B978="PAGADO",0,C983)</f>
        <v>1949.99</v>
      </c>
      <c r="AA978" s="187" t="s">
        <v>20</v>
      </c>
      <c r="AB978" s="187"/>
      <c r="AC978" s="187"/>
      <c r="AD978" s="187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1949.99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1949.99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1949.99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1949.99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8" t="str">
        <f>IF(C983&lt;0,"NO PAGAR","COBRAR")</f>
        <v>COBRAR</v>
      </c>
      <c r="C984" s="18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8" t="str">
        <f>IF(Y983&lt;0,"NO PAGAR","COBRAR")</f>
        <v>COBRAR</v>
      </c>
      <c r="Y984" s="18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 t="b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 t="b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6" t="s">
        <v>30</v>
      </c>
      <c r="I1018" s="186"/>
      <c r="J1018" s="186"/>
      <c r="V1018" s="17"/>
      <c r="AA1018" s="186" t="s">
        <v>31</v>
      </c>
      <c r="AB1018" s="186"/>
      <c r="AC1018" s="186"/>
    </row>
    <row r="1019" spans="1:43">
      <c r="H1019" s="186"/>
      <c r="I1019" s="186"/>
      <c r="J1019" s="186"/>
      <c r="V1019" s="17"/>
      <c r="AA1019" s="186"/>
      <c r="AB1019" s="186"/>
      <c r="AC1019" s="186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1949.99</v>
      </c>
      <c r="E1023" s="187" t="s">
        <v>20</v>
      </c>
      <c r="F1023" s="187"/>
      <c r="G1023" s="187"/>
      <c r="H1023" s="187"/>
      <c r="V1023" s="17"/>
      <c r="X1023" s="23" t="s">
        <v>32</v>
      </c>
      <c r="Y1023" s="20">
        <f>IF(B1823="PAGADO",0,C1028)</f>
        <v>1949.99</v>
      </c>
      <c r="AA1023" s="187" t="s">
        <v>20</v>
      </c>
      <c r="AB1023" s="187"/>
      <c r="AC1023" s="187"/>
      <c r="AD1023" s="187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1949.99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1949.99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1949.99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1949.99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9" t="str">
        <f>IF(Y1028&lt;0,"NO PAGAR","COBRAR'")</f>
        <v>COBRAR'</v>
      </c>
      <c r="Y1029" s="189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9" t="str">
        <f>IF(C1028&lt;0,"NO PAGAR","COBRAR'")</f>
        <v>COBRAR'</v>
      </c>
      <c r="C1030" s="189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 t="b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 t="b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2"/>
  <sheetViews>
    <sheetView topLeftCell="A650" zoomScale="85" zoomScaleNormal="85" workbookViewId="0">
      <selection activeCell="H671" sqref="H671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62</v>
      </c>
      <c r="F8" s="187"/>
      <c r="G8" s="187"/>
      <c r="H8" s="187"/>
      <c r="O8" s="198" t="s">
        <v>188</v>
      </c>
      <c r="P8" s="198"/>
      <c r="Q8" s="198"/>
      <c r="V8" s="17"/>
      <c r="X8" s="23" t="s">
        <v>156</v>
      </c>
      <c r="Y8" s="20">
        <f>IF(B8="PAGADO",0,C13)</f>
        <v>212.35000000000002</v>
      </c>
      <c r="AA8" s="187" t="s">
        <v>142</v>
      </c>
      <c r="AB8" s="187"/>
      <c r="AC8" s="187"/>
      <c r="AD8" s="18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142</v>
      </c>
      <c r="F53" s="187"/>
      <c r="G53" s="187"/>
      <c r="H53" s="187"/>
      <c r="V53" s="17"/>
      <c r="X53" s="23" t="s">
        <v>32</v>
      </c>
      <c r="Y53" s="20">
        <f>IF(B53="PAGADO",0,C58)</f>
        <v>142.09</v>
      </c>
      <c r="AA53" s="187" t="s">
        <v>253</v>
      </c>
      <c r="AB53" s="187"/>
      <c r="AC53" s="187"/>
      <c r="AD53" s="18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5" t="s">
        <v>29</v>
      </c>
      <c r="AD99" s="185"/>
      <c r="AE99" s="185"/>
    </row>
    <row r="100" spans="2:41">
      <c r="H100" s="186" t="s">
        <v>28</v>
      </c>
      <c r="I100" s="186"/>
      <c r="J100" s="186"/>
      <c r="V100" s="17"/>
      <c r="AC100" s="185"/>
      <c r="AD100" s="185"/>
      <c r="AE100" s="185"/>
    </row>
    <row r="101" spans="2:41">
      <c r="H101" s="186"/>
      <c r="I101" s="186"/>
      <c r="J101" s="186"/>
      <c r="V101" s="17"/>
      <c r="AC101" s="185"/>
      <c r="AD101" s="185"/>
      <c r="AE101" s="18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7" t="s">
        <v>62</v>
      </c>
      <c r="F105" s="187"/>
      <c r="G105" s="187"/>
      <c r="H105" s="187"/>
      <c r="V105" s="17"/>
      <c r="X105" s="23" t="s">
        <v>75</v>
      </c>
      <c r="Y105" s="20">
        <f>IF(B105="PAGADO",0,C110)</f>
        <v>0</v>
      </c>
      <c r="AA105" s="187" t="s">
        <v>309</v>
      </c>
      <c r="AB105" s="187"/>
      <c r="AC105" s="187"/>
      <c r="AD105" s="18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8" t="str">
        <f>IF(C110&lt;0,"NO PAGAR","COBRAR")</f>
        <v>COBRAR</v>
      </c>
      <c r="C111" s="18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8" t="str">
        <f>IF(Y110&lt;0,"NO PAGAR","COBRAR")</f>
        <v>NO PAGAR</v>
      </c>
      <c r="Y111" s="18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6" t="s">
        <v>30</v>
      </c>
      <c r="I132" s="186"/>
      <c r="J132" s="186"/>
      <c r="V132" s="17"/>
      <c r="AA132" s="186" t="s">
        <v>31</v>
      </c>
      <c r="AB132" s="186"/>
      <c r="AC132" s="186"/>
    </row>
    <row r="133" spans="1:43">
      <c r="H133" s="186"/>
      <c r="I133" s="186"/>
      <c r="J133" s="186"/>
      <c r="V133" s="17"/>
      <c r="AA133" s="186"/>
      <c r="AB133" s="186"/>
      <c r="AC133" s="18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7" t="s">
        <v>309</v>
      </c>
      <c r="F137" s="187"/>
      <c r="G137" s="187"/>
      <c r="H137" s="187"/>
      <c r="V137" s="17"/>
      <c r="X137" s="23" t="s">
        <v>82</v>
      </c>
      <c r="Y137" s="20">
        <f>IF(B137="PAGADO",0,C142)</f>
        <v>474.76</v>
      </c>
      <c r="AA137" s="187" t="s">
        <v>309</v>
      </c>
      <c r="AB137" s="187"/>
      <c r="AC137" s="187"/>
      <c r="AD137" s="18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9" t="str">
        <f>IF(Y142&lt;0,"NO PAGAR","COBRAR'")</f>
        <v>COBRAR'</v>
      </c>
      <c r="Y143" s="18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9" t="str">
        <f>IF(C142&lt;0,"NO PAGAR","COBRAR'")</f>
        <v>COBRAR'</v>
      </c>
      <c r="C144" s="18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5" t="s">
        <v>29</v>
      </c>
      <c r="AD180" s="185"/>
      <c r="AE180" s="185"/>
    </row>
    <row r="181" spans="2:41">
      <c r="H181" s="186" t="s">
        <v>28</v>
      </c>
      <c r="I181" s="186"/>
      <c r="J181" s="186"/>
      <c r="V181" s="17"/>
      <c r="AC181" s="185"/>
      <c r="AD181" s="185"/>
      <c r="AE181" s="185"/>
    </row>
    <row r="182" spans="2:41">
      <c r="H182" s="186"/>
      <c r="I182" s="186"/>
      <c r="J182" s="186"/>
      <c r="V182" s="17"/>
      <c r="AC182" s="185"/>
      <c r="AD182" s="185"/>
      <c r="AE182" s="18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7" t="s">
        <v>253</v>
      </c>
      <c r="F186" s="187"/>
      <c r="G186" s="187"/>
      <c r="H186" s="187"/>
      <c r="V186" s="17"/>
      <c r="X186" s="23" t="s">
        <v>130</v>
      </c>
      <c r="Y186" s="20">
        <f>IF(B186="PAGADO",0,C191)</f>
        <v>1010</v>
      </c>
      <c r="AA186" s="187" t="s">
        <v>309</v>
      </c>
      <c r="AB186" s="187"/>
      <c r="AC186" s="187"/>
      <c r="AD186" s="18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8" t="str">
        <f>IF(C191&lt;0,"NO PAGAR","COBRAR")</f>
        <v>COBRAR</v>
      </c>
      <c r="C192" s="18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8" t="str">
        <f>IF(Y191&lt;0,"NO PAGAR","COBRAR")</f>
        <v>COBRAR</v>
      </c>
      <c r="Y192" s="18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6" t="s">
        <v>30</v>
      </c>
      <c r="I226" s="186"/>
      <c r="J226" s="186"/>
      <c r="V226" s="17"/>
      <c r="AA226" s="186" t="s">
        <v>31</v>
      </c>
      <c r="AB226" s="186"/>
      <c r="AC226" s="186"/>
    </row>
    <row r="227" spans="2:41">
      <c r="H227" s="186"/>
      <c r="I227" s="186"/>
      <c r="J227" s="186"/>
      <c r="V227" s="17"/>
      <c r="AA227" s="186"/>
      <c r="AB227" s="186"/>
      <c r="AC227" s="18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7" t="s">
        <v>253</v>
      </c>
      <c r="F231" s="187"/>
      <c r="G231" s="187"/>
      <c r="H231" s="187"/>
      <c r="V231" s="17"/>
      <c r="X231" s="23" t="s">
        <v>82</v>
      </c>
      <c r="Y231" s="20">
        <f>IF(B231="PAGADO",0,C236)</f>
        <v>0</v>
      </c>
      <c r="AA231" s="187" t="s">
        <v>253</v>
      </c>
      <c r="AB231" s="187"/>
      <c r="AC231" s="187"/>
      <c r="AD231" s="18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9" t="str">
        <f>IF(Y236&lt;0,"NO PAGAR","COBRAR'")</f>
        <v>COBRAR'</v>
      </c>
      <c r="Y237" s="18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9" t="str">
        <f>IF(C236&lt;0,"NO PAGAR","COBRAR'")</f>
        <v>COBRAR'</v>
      </c>
      <c r="C238" s="18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5" t="s">
        <v>29</v>
      </c>
      <c r="AD272" s="185"/>
      <c r="AE272" s="185"/>
    </row>
    <row r="273" spans="2:41">
      <c r="H273" s="186" t="s">
        <v>28</v>
      </c>
      <c r="I273" s="186"/>
      <c r="J273" s="186"/>
      <c r="V273" s="17"/>
      <c r="AC273" s="185"/>
      <c r="AD273" s="185"/>
      <c r="AE273" s="185"/>
    </row>
    <row r="274" spans="2:41">
      <c r="H274" s="186"/>
      <c r="I274" s="186"/>
      <c r="J274" s="186"/>
      <c r="V274" s="17"/>
      <c r="AC274" s="185"/>
      <c r="AD274" s="185"/>
      <c r="AE274" s="18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7" t="s">
        <v>253</v>
      </c>
      <c r="F278" s="187"/>
      <c r="G278" s="187"/>
      <c r="H278" s="187"/>
      <c r="V278" s="17"/>
      <c r="X278" s="23" t="s">
        <v>32</v>
      </c>
      <c r="Y278" s="20">
        <f>IF(B278="PAGADO",0,C283)</f>
        <v>-367.1</v>
      </c>
      <c r="AA278" s="187" t="s">
        <v>253</v>
      </c>
      <c r="AB278" s="187"/>
      <c r="AC278" s="187"/>
      <c r="AD278" s="18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8" t="str">
        <f>IF(C283&lt;0,"NO PAGAR","COBRAR")</f>
        <v>NO PAGAR</v>
      </c>
      <c r="C284" s="18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8" t="str">
        <f>IF(Y283&lt;0,"NO PAGAR","COBRAR")</f>
        <v>NO PAGAR</v>
      </c>
      <c r="Y284" s="18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6" t="s">
        <v>30</v>
      </c>
      <c r="I318" s="186"/>
      <c r="J318" s="186"/>
      <c r="V318" s="17"/>
      <c r="AA318" s="186" t="s">
        <v>31</v>
      </c>
      <c r="AB318" s="186"/>
      <c r="AC318" s="186"/>
    </row>
    <row r="319" spans="1:43">
      <c r="H319" s="186"/>
      <c r="I319" s="186"/>
      <c r="J319" s="186"/>
      <c r="V319" s="17"/>
      <c r="AA319" s="186"/>
      <c r="AB319" s="186"/>
      <c r="AC319" s="18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7" t="s">
        <v>309</v>
      </c>
      <c r="F323" s="187"/>
      <c r="G323" s="187"/>
      <c r="H323" s="187"/>
      <c r="V323" s="17"/>
      <c r="X323" s="23" t="s">
        <v>32</v>
      </c>
      <c r="Y323" s="20">
        <f>IF(B1072="PAGADO",0,C328)</f>
        <v>-324.73999999999978</v>
      </c>
      <c r="AA323" s="187" t="s">
        <v>309</v>
      </c>
      <c r="AB323" s="187"/>
      <c r="AC323" s="187"/>
      <c r="AD323" s="18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9" t="str">
        <f>IF(Y328&lt;0,"NO PAGAR","COBRAR'")</f>
        <v>NO PAGAR</v>
      </c>
      <c r="Y329" s="18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9" t="str">
        <f>IF(C328&lt;0,"NO PAGAR","COBRAR'")</f>
        <v>NO PAGAR</v>
      </c>
      <c r="C330" s="18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9" t="s">
        <v>64</v>
      </c>
      <c r="AC368" s="193" t="s">
        <v>29</v>
      </c>
      <c r="AD368" s="193"/>
      <c r="AE368" s="193"/>
    </row>
    <row r="369" spans="2:41">
      <c r="V369" s="17"/>
      <c r="X369" s="199"/>
      <c r="AC369" s="193"/>
      <c r="AD369" s="193"/>
      <c r="AE369" s="193"/>
    </row>
    <row r="370" spans="2:41" ht="23.25">
      <c r="B370" s="22" t="s">
        <v>64</v>
      </c>
      <c r="V370" s="17"/>
      <c r="X370" s="199"/>
      <c r="AC370" s="193"/>
      <c r="AD370" s="193"/>
      <c r="AE370" s="19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7" t="s">
        <v>309</v>
      </c>
      <c r="AB371" s="187"/>
      <c r="AC371" s="187"/>
      <c r="AD371" s="187"/>
    </row>
    <row r="372" spans="2:41" ht="23.25">
      <c r="B372" s="1" t="s">
        <v>0</v>
      </c>
      <c r="C372" s="19">
        <f>H388</f>
        <v>590</v>
      </c>
      <c r="E372" s="187" t="s">
        <v>309</v>
      </c>
      <c r="F372" s="187"/>
      <c r="G372" s="187"/>
      <c r="H372" s="18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8" t="str">
        <f>IF(C376&lt;0,"NO PAGAR","COBRAR")</f>
        <v>COBRAR</v>
      </c>
      <c r="C377" s="18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8" t="str">
        <f>IF(Y376&lt;0,"NO PAGAR","COBRAR")</f>
        <v>NO PAGAR</v>
      </c>
      <c r="Y377" s="18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6" t="s">
        <v>31</v>
      </c>
      <c r="AB405" s="186"/>
      <c r="AC405" s="186"/>
    </row>
    <row r="406" spans="1:43" ht="15" customHeight="1">
      <c r="H406" s="76"/>
      <c r="I406" s="76"/>
      <c r="J406" s="76"/>
      <c r="V406" s="17"/>
      <c r="AA406" s="186"/>
      <c r="AB406" s="186"/>
      <c r="AC406" s="18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7" t="s">
        <v>62</v>
      </c>
      <c r="F410" s="187"/>
      <c r="G410" s="187"/>
      <c r="H410" s="187"/>
      <c r="V410" s="17"/>
      <c r="X410" s="23" t="s">
        <v>82</v>
      </c>
      <c r="Y410" s="20">
        <f>IF(B410="PAGADO",0,C415)</f>
        <v>0</v>
      </c>
      <c r="AA410" s="187" t="s">
        <v>142</v>
      </c>
      <c r="AB410" s="187"/>
      <c r="AC410" s="187"/>
      <c r="AD410" s="18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9" t="str">
        <f>IF(Y415&lt;0,"NO PAGAR","COBRAR'")</f>
        <v>COBRAR'</v>
      </c>
      <c r="Y416" s="18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9" t="str">
        <f>IF(C415&lt;0,"NO PAGAR","COBRAR'")</f>
        <v>COBRAR'</v>
      </c>
      <c r="C417" s="18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5" t="s">
        <v>29</v>
      </c>
      <c r="AD441" s="185"/>
      <c r="AE441" s="185"/>
    </row>
    <row r="442" spans="2:41" ht="35.25" customHeight="1">
      <c r="H442" s="76" t="s">
        <v>28</v>
      </c>
      <c r="I442" s="76"/>
      <c r="J442" s="76"/>
      <c r="V442" s="17"/>
      <c r="AC442" s="185"/>
      <c r="AD442" s="185"/>
      <c r="AE442" s="185"/>
    </row>
    <row r="443" spans="2:41" ht="15" customHeight="1">
      <c r="H443" s="76"/>
      <c r="I443" s="76"/>
      <c r="J443" s="76"/>
      <c r="V443" s="17"/>
      <c r="AC443" s="185"/>
      <c r="AD443" s="185"/>
      <c r="AE443" s="18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7" t="s">
        <v>309</v>
      </c>
      <c r="F447" s="187"/>
      <c r="G447" s="187"/>
      <c r="H447" s="187"/>
      <c r="V447" s="17"/>
      <c r="X447" s="23" t="s">
        <v>32</v>
      </c>
      <c r="Y447" s="20">
        <f>IF(B447="PAGADO",0,C452)</f>
        <v>221.34</v>
      </c>
      <c r="AA447" s="187" t="s">
        <v>253</v>
      </c>
      <c r="AB447" s="187"/>
      <c r="AC447" s="187"/>
      <c r="AD447" s="18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8" t="str">
        <f>IF(C452&lt;0,"NO PAGAR","COBRAR")</f>
        <v>COBRAR</v>
      </c>
      <c r="C453" s="18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8" t="str">
        <f>IF(Y452&lt;0,"NO PAGAR","COBRAR")</f>
        <v>NO PAGAR</v>
      </c>
      <c r="Y453" s="18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6" t="s">
        <v>31</v>
      </c>
      <c r="AB480" s="186"/>
      <c r="AC480" s="186"/>
    </row>
    <row r="481" spans="2:41" ht="15" customHeight="1">
      <c r="H481" s="76"/>
      <c r="I481" s="76"/>
      <c r="J481" s="76"/>
      <c r="V481" s="17"/>
      <c r="AA481" s="186"/>
      <c r="AB481" s="186"/>
      <c r="AC481" s="18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7" t="s">
        <v>62</v>
      </c>
      <c r="F483" s="187"/>
      <c r="G483" s="187"/>
      <c r="H483" s="187"/>
      <c r="V483" s="17"/>
      <c r="X483" s="23" t="s">
        <v>32</v>
      </c>
      <c r="Y483" s="20">
        <f>IF(B1262="PAGADO",0,C488)</f>
        <v>-88.629999999999654</v>
      </c>
      <c r="AA483" s="187" t="s">
        <v>253</v>
      </c>
      <c r="AB483" s="187"/>
      <c r="AC483" s="187"/>
      <c r="AD483" s="18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9" t="str">
        <f>IF(Y488&lt;0,"NO PAGAR","COBRAR'")</f>
        <v>NO PAGAR</v>
      </c>
      <c r="Y489" s="18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9" t="str">
        <f>IF(C488&lt;0,"NO PAGAR","COBRAR'")</f>
        <v>NO PAGAR</v>
      </c>
      <c r="C490" s="18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5" t="s">
        <v>29</v>
      </c>
      <c r="AD522" s="185"/>
      <c r="AE522" s="185"/>
    </row>
    <row r="523" spans="2:41" ht="30" customHeight="1">
      <c r="H523" s="76" t="s">
        <v>28</v>
      </c>
      <c r="I523" s="76"/>
      <c r="J523" s="76"/>
      <c r="V523" s="17"/>
      <c r="AC523" s="185"/>
      <c r="AD523" s="185"/>
      <c r="AE523" s="18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7" t="s">
        <v>253</v>
      </c>
      <c r="F525" s="187"/>
      <c r="G525" s="187"/>
      <c r="H525" s="187"/>
      <c r="V525" s="17"/>
      <c r="X525" s="23" t="s">
        <v>32</v>
      </c>
      <c r="Y525" s="20">
        <f>IF(B525="PAGADO",0,C530)</f>
        <v>-2189.3999999999996</v>
      </c>
      <c r="AA525" s="187" t="s">
        <v>1053</v>
      </c>
      <c r="AB525" s="187"/>
      <c r="AC525" s="187"/>
      <c r="AD525" s="18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8" t="str">
        <f>IF(C530&lt;0,"NO PAGAR","COBRAR")</f>
        <v>NO PAGAR</v>
      </c>
      <c r="C531" s="188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8" t="str">
        <f>IF(Y530&lt;0,"NO PAGAR","COBRAR")</f>
        <v>NO PAGAR</v>
      </c>
      <c r="Y531" s="18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6" t="s">
        <v>31</v>
      </c>
      <c r="AB565" s="186"/>
      <c r="AC565" s="18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7" t="s">
        <v>309</v>
      </c>
      <c r="F567" s="187"/>
      <c r="G567" s="187"/>
      <c r="H567" s="187"/>
      <c r="V567" s="17"/>
      <c r="X567" s="23" t="s">
        <v>32</v>
      </c>
      <c r="Y567" s="20">
        <f>IF(B1361="PAGADO",0,C572)</f>
        <v>-1694.4249999999993</v>
      </c>
      <c r="AA567" s="187" t="s">
        <v>309</v>
      </c>
      <c r="AB567" s="187"/>
      <c r="AC567" s="187"/>
      <c r="AD567" s="18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9" t="str">
        <f>IF(Y572&lt;0,"NO PAGAR","COBRAR'")</f>
        <v>NO PAGAR</v>
      </c>
      <c r="Y573" s="18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9" t="str">
        <f>IF(C572&lt;0,"NO PAGAR","COBRAR'")</f>
        <v>NO PAGAR</v>
      </c>
      <c r="C574" s="18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5" t="s">
        <v>29</v>
      </c>
      <c r="AD608" s="185"/>
      <c r="AE608" s="185"/>
    </row>
    <row r="609" spans="2:41" ht="23.25" customHeight="1">
      <c r="H609" s="76" t="s">
        <v>28</v>
      </c>
      <c r="I609" s="76"/>
      <c r="J609" s="76"/>
      <c r="V609" s="17"/>
      <c r="AC609" s="185"/>
      <c r="AD609" s="185"/>
      <c r="AE609" s="185"/>
    </row>
    <row r="610" spans="2:41" ht="15" customHeight="1">
      <c r="H610" s="76"/>
      <c r="I610" s="76"/>
      <c r="J610" s="76"/>
      <c r="V610" s="17"/>
      <c r="AC610" s="185"/>
      <c r="AD610" s="185"/>
      <c r="AE610" s="18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7" t="s">
        <v>309</v>
      </c>
      <c r="F614" s="187"/>
      <c r="G614" s="187"/>
      <c r="H614" s="187"/>
      <c r="V614" s="17"/>
      <c r="X614" s="23" t="s">
        <v>32</v>
      </c>
      <c r="Y614" s="20">
        <f>IF(B614="PAGADO",0,C619)</f>
        <v>-782.98099999999931</v>
      </c>
      <c r="AA614" s="187" t="s">
        <v>309</v>
      </c>
      <c r="AB614" s="187"/>
      <c r="AC614" s="187"/>
      <c r="AD614" s="18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1135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1185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1192</v>
      </c>
      <c r="AL619" s="3"/>
      <c r="AM619" s="3"/>
      <c r="AN619" s="18">
        <v>59.09</v>
      </c>
      <c r="AO619" s="3"/>
    </row>
    <row r="620" spans="2:41" ht="26.25">
      <c r="B620" s="188" t="str">
        <f>IF(C619&lt;0,"NO PAGAR","COBRAR")</f>
        <v>NO PAGAR</v>
      </c>
      <c r="C620" s="18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8" t="str">
        <f>IF(Y619&lt;0,"NO PAGAR","COBRAR")</f>
        <v>NO PAGAR</v>
      </c>
      <c r="Y620" s="18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1186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1200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2" t="s">
        <v>7</v>
      </c>
      <c r="AB630" s="183"/>
      <c r="AC630" s="184"/>
      <c r="AD630" s="5">
        <f>SUM(AD616:AD629)</f>
        <v>895</v>
      </c>
      <c r="AE630" s="179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86" t="s">
        <v>31</v>
      </c>
      <c r="AB649" s="186"/>
      <c r="AC649" s="186"/>
    </row>
    <row r="650" spans="1:43" ht="15" customHeight="1">
      <c r="H650" s="76"/>
      <c r="I650" s="76"/>
      <c r="J650" s="76"/>
      <c r="V650" s="17"/>
      <c r="AA650" s="186"/>
      <c r="AB650" s="186"/>
      <c r="AC650" s="186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IF(X614="PAGADO",0,Y619)</f>
        <v>-1459.9809999999993</v>
      </c>
      <c r="E654" s="187" t="s">
        <v>309</v>
      </c>
      <c r="F654" s="187"/>
      <c r="G654" s="187"/>
      <c r="H654" s="187"/>
      <c r="V654" s="17"/>
      <c r="X654" s="23" t="s">
        <v>32</v>
      </c>
      <c r="Y654" s="20">
        <f>IF(B1454="PAGADO",0,C659)</f>
        <v>125.01900000000069</v>
      </c>
      <c r="AA654" s="187" t="s">
        <v>20</v>
      </c>
      <c r="AB654" s="187"/>
      <c r="AC654" s="187"/>
      <c r="AD654" s="187"/>
    </row>
    <row r="655" spans="1:43">
      <c r="B655" s="1" t="s">
        <v>0</v>
      </c>
      <c r="C655" s="19">
        <f>H670</f>
        <v>3585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>
        <v>45086</v>
      </c>
      <c r="F656" s="3" t="s">
        <v>168</v>
      </c>
      <c r="G656" s="3" t="s">
        <v>169</v>
      </c>
      <c r="H656" s="5">
        <v>170</v>
      </c>
      <c r="I656" t="s">
        <v>294</v>
      </c>
      <c r="N656" s="25">
        <v>45154</v>
      </c>
      <c r="O656" s="3" t="s">
        <v>110</v>
      </c>
      <c r="P656" s="3"/>
      <c r="Q656" s="3"/>
      <c r="R656" s="18">
        <v>2000</v>
      </c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3585</v>
      </c>
      <c r="E657" s="4">
        <v>45086</v>
      </c>
      <c r="F657" s="3" t="s">
        <v>168</v>
      </c>
      <c r="G657" s="3" t="s">
        <v>169</v>
      </c>
      <c r="H657" s="5">
        <v>170</v>
      </c>
      <c r="I657" t="s">
        <v>378</v>
      </c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125.01900000000069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3459.9809999999993</v>
      </c>
      <c r="E658" s="4">
        <v>45092</v>
      </c>
      <c r="F658" s="3" t="s">
        <v>168</v>
      </c>
      <c r="G658" s="3" t="s">
        <v>170</v>
      </c>
      <c r="H658" s="5">
        <v>380</v>
      </c>
      <c r="I658" t="s">
        <v>378</v>
      </c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125.01900000000069</v>
      </c>
      <c r="E659" s="4">
        <v>45111</v>
      </c>
      <c r="F659" s="3" t="s">
        <v>1214</v>
      </c>
      <c r="G659" s="3" t="s">
        <v>1217</v>
      </c>
      <c r="H659" s="5">
        <v>285</v>
      </c>
      <c r="I659" t="s">
        <v>378</v>
      </c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125.01900000000069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>
        <v>45112</v>
      </c>
      <c r="F660" s="3" t="s">
        <v>1214</v>
      </c>
      <c r="G660" s="3" t="s">
        <v>1217</v>
      </c>
      <c r="H660" s="5">
        <v>285</v>
      </c>
      <c r="I660" t="s">
        <v>378</v>
      </c>
      <c r="N660" s="3"/>
      <c r="O660" s="3"/>
      <c r="P660" s="3"/>
      <c r="Q660" s="3"/>
      <c r="R660" s="18"/>
      <c r="S660" s="3"/>
      <c r="V660" s="17"/>
      <c r="X660" s="189" t="str">
        <f>IF(Y659&lt;0,"NO PAGAR","COBRAR'")</f>
        <v>COBRAR'</v>
      </c>
      <c r="Y660" s="189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89" t="str">
        <f>IF(C659&lt;0,"NO PAGAR","COBRAR'")</f>
        <v>COBRAR'</v>
      </c>
      <c r="C661" s="189"/>
      <c r="E661" s="4">
        <v>45124</v>
      </c>
      <c r="F661" s="3" t="s">
        <v>1214</v>
      </c>
      <c r="G661" s="3" t="s">
        <v>99</v>
      </c>
      <c r="H661" s="5">
        <v>285</v>
      </c>
      <c r="I661" t="s">
        <v>294</v>
      </c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80" t="s">
        <v>9</v>
      </c>
      <c r="C662" s="181"/>
      <c r="E662" s="4">
        <v>45126</v>
      </c>
      <c r="F662" s="3" t="s">
        <v>1214</v>
      </c>
      <c r="G662" s="3" t="s">
        <v>1217</v>
      </c>
      <c r="H662" s="5">
        <v>285</v>
      </c>
      <c r="I662" t="s">
        <v>294</v>
      </c>
      <c r="N662" s="3"/>
      <c r="O662" s="3"/>
      <c r="P662" s="3"/>
      <c r="Q662" s="3"/>
      <c r="R662" s="18"/>
      <c r="S662" s="3"/>
      <c r="V662" s="17"/>
      <c r="X662" s="180" t="s">
        <v>9</v>
      </c>
      <c r="Y662" s="18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IF(Y619&lt;0,"SALDO ADELANTADO","SALDO A FAVOR '")</f>
        <v>SALDO ADELANTADO</v>
      </c>
      <c r="C663" s="10">
        <f>IF(Y619&lt;=0,Y619*-1)</f>
        <v>1459.9809999999993</v>
      </c>
      <c r="E663" s="4">
        <v>45126</v>
      </c>
      <c r="F663" s="3" t="s">
        <v>1214</v>
      </c>
      <c r="G663" s="3" t="s">
        <v>1217</v>
      </c>
      <c r="H663" s="5">
        <v>285</v>
      </c>
      <c r="I663" t="s">
        <v>378</v>
      </c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 FAVOR'</v>
      </c>
      <c r="Y663" s="10" t="b">
        <f>IF(C659&lt;=0,C659*-1)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2000</v>
      </c>
      <c r="E664" s="4">
        <v>45127</v>
      </c>
      <c r="F664" s="3" t="s">
        <v>1214</v>
      </c>
      <c r="G664" s="3" t="s">
        <v>99</v>
      </c>
      <c r="H664" s="5">
        <v>285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>
        <v>45131</v>
      </c>
      <c r="F665" s="3" t="s">
        <v>1214</v>
      </c>
      <c r="G665" s="3" t="s">
        <v>99</v>
      </c>
      <c r="H665" s="5">
        <v>285</v>
      </c>
      <c r="I665" t="s">
        <v>294</v>
      </c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>
        <v>45134</v>
      </c>
      <c r="F666" s="3" t="s">
        <v>1214</v>
      </c>
      <c r="G666" s="3" t="s">
        <v>1218</v>
      </c>
      <c r="H666" s="5">
        <v>330</v>
      </c>
      <c r="I666" t="s">
        <v>378</v>
      </c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>
        <v>45131</v>
      </c>
      <c r="F667" s="3" t="s">
        <v>291</v>
      </c>
      <c r="G667" s="3" t="s">
        <v>200</v>
      </c>
      <c r="H667" s="5">
        <v>200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>
        <v>45111</v>
      </c>
      <c r="F668" s="3" t="s">
        <v>1229</v>
      </c>
      <c r="G668" s="3" t="s">
        <v>200</v>
      </c>
      <c r="H668" s="5">
        <v>130</v>
      </c>
      <c r="I668" t="s">
        <v>136</v>
      </c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>
        <v>45083</v>
      </c>
      <c r="F669" s="3" t="s">
        <v>1230</v>
      </c>
      <c r="G669" s="3" t="s">
        <v>200</v>
      </c>
      <c r="H669" s="5">
        <v>210</v>
      </c>
      <c r="I669" t="s">
        <v>378</v>
      </c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82" t="s">
        <v>7</v>
      </c>
      <c r="F670" s="183"/>
      <c r="G670" s="184"/>
      <c r="H670" s="5">
        <f>SUM(H656:H669)</f>
        <v>3585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2" t="s">
        <v>7</v>
      </c>
      <c r="AB670" s="183"/>
      <c r="AC670" s="184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82" t="s">
        <v>7</v>
      </c>
      <c r="O672" s="183"/>
      <c r="P672" s="183"/>
      <c r="Q672" s="184"/>
      <c r="R672" s="18">
        <f>SUM(R656:R671)</f>
        <v>2000</v>
      </c>
      <c r="S672" s="3"/>
      <c r="V672" s="17"/>
      <c r="X672" s="12"/>
      <c r="Y672" s="10"/>
      <c r="AJ672" s="182" t="s">
        <v>7</v>
      </c>
      <c r="AK672" s="183"/>
      <c r="AL672" s="183"/>
      <c r="AM672" s="184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3459.9809999999993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0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85" t="s">
        <v>29</v>
      </c>
      <c r="AD696" s="185"/>
      <c r="AE696" s="185"/>
    </row>
    <row r="697" spans="2:41" ht="15" customHeight="1">
      <c r="H697" s="76" t="s">
        <v>28</v>
      </c>
      <c r="I697" s="76"/>
      <c r="J697" s="76"/>
      <c r="V697" s="17"/>
      <c r="AC697" s="185"/>
      <c r="AD697" s="185"/>
      <c r="AE697" s="185"/>
    </row>
    <row r="698" spans="2:41" ht="15" customHeight="1">
      <c r="H698" s="76"/>
      <c r="I698" s="76"/>
      <c r="J698" s="76"/>
      <c r="V698" s="17"/>
      <c r="AC698" s="185"/>
      <c r="AD698" s="185"/>
      <c r="AE698" s="185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125.01900000000069</v>
      </c>
      <c r="E702" s="187" t="s">
        <v>20</v>
      </c>
      <c r="F702" s="187"/>
      <c r="G702" s="187"/>
      <c r="H702" s="187"/>
      <c r="V702" s="17"/>
      <c r="X702" s="23" t="s">
        <v>32</v>
      </c>
      <c r="Y702" s="20">
        <f>IF(B702="PAGADO",0,C707)</f>
        <v>125.01900000000069</v>
      </c>
      <c r="AA702" s="187" t="s">
        <v>20</v>
      </c>
      <c r="AB702" s="187"/>
      <c r="AC702" s="187"/>
      <c r="AD702" s="187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125.01900000000069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125.01900000000069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125.01900000000069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125.01900000000069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88" t="str">
        <f>IF(C707&lt;0,"NO PAGAR","COBRAR")</f>
        <v>COBRAR</v>
      </c>
      <c r="C708" s="18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88" t="str">
        <f>IF(Y707&lt;0,"NO PAGAR","COBRAR")</f>
        <v>COBRAR</v>
      </c>
      <c r="Y708" s="18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80" t="s">
        <v>9</v>
      </c>
      <c r="C709" s="181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0" t="s">
        <v>9</v>
      </c>
      <c r="Y709" s="181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 t="b">
        <f>IF(Y654&lt;=0,Y654*-1)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 FAVOR'</v>
      </c>
      <c r="Y710" s="10" t="b">
        <f>IF(C707&lt;=0,C707*-1)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82" t="s">
        <v>7</v>
      </c>
      <c r="F718" s="183"/>
      <c r="G718" s="18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2" t="s">
        <v>7</v>
      </c>
      <c r="AB718" s="183"/>
      <c r="AC718" s="18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82" t="s">
        <v>7</v>
      </c>
      <c r="O720" s="183"/>
      <c r="P720" s="183"/>
      <c r="Q720" s="184"/>
      <c r="R720" s="18">
        <f>SUM(R704:R719)</f>
        <v>0</v>
      </c>
      <c r="S720" s="3"/>
      <c r="V720" s="17"/>
      <c r="X720" s="12"/>
      <c r="Y720" s="10"/>
      <c r="AJ720" s="182" t="s">
        <v>7</v>
      </c>
      <c r="AK720" s="183"/>
      <c r="AL720" s="183"/>
      <c r="AM720" s="18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V729" s="17"/>
      <c r="X729" s="15" t="s">
        <v>18</v>
      </c>
      <c r="Y729" s="16">
        <f>SUM(Y710:Y728)</f>
        <v>0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 ht="15" customHeight="1">
      <c r="H742" s="76" t="s">
        <v>30</v>
      </c>
      <c r="I742" s="76"/>
      <c r="J742" s="76"/>
      <c r="V742" s="17"/>
      <c r="AA742" s="186" t="s">
        <v>31</v>
      </c>
      <c r="AB742" s="186"/>
      <c r="AC742" s="186"/>
    </row>
    <row r="743" spans="1:43" ht="15" customHeight="1">
      <c r="H743" s="76"/>
      <c r="I743" s="76"/>
      <c r="J743" s="76"/>
      <c r="V743" s="17"/>
      <c r="AA743" s="186"/>
      <c r="AB743" s="186"/>
      <c r="AC743" s="186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125.01900000000069</v>
      </c>
      <c r="E747" s="187" t="s">
        <v>20</v>
      </c>
      <c r="F747" s="187"/>
      <c r="G747" s="187"/>
      <c r="H747" s="187"/>
      <c r="V747" s="17"/>
      <c r="X747" s="23" t="s">
        <v>32</v>
      </c>
      <c r="Y747" s="20">
        <f>IF(B1547="PAGADO",0,C752)</f>
        <v>125.01900000000069</v>
      </c>
      <c r="AA747" s="187" t="s">
        <v>20</v>
      </c>
      <c r="AB747" s="187"/>
      <c r="AC747" s="187"/>
      <c r="AD747" s="187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125.01900000000069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125.01900000000069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125.01900000000069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125.01900000000069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89" t="str">
        <f>IF(Y752&lt;0,"NO PAGAR","COBRAR'")</f>
        <v>COBRAR'</v>
      </c>
      <c r="Y753" s="189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89" t="str">
        <f>IF(C752&lt;0,"NO PAGAR","COBRAR'")</f>
        <v>COBRAR'</v>
      </c>
      <c r="C754" s="189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80" t="s">
        <v>9</v>
      </c>
      <c r="C755" s="18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0" t="s">
        <v>9</v>
      </c>
      <c r="Y755" s="18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 FAVOR '</v>
      </c>
      <c r="C756" s="10" t="b">
        <f>IF(Y707&lt;=0,Y707*-1)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 FAVOR'</v>
      </c>
      <c r="Y756" s="10" t="b">
        <f>IF(C752&lt;=0,C752*-1)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82" t="s">
        <v>7</v>
      </c>
      <c r="F763" s="183"/>
      <c r="G763" s="184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2" t="s">
        <v>7</v>
      </c>
      <c r="AB763" s="183"/>
      <c r="AC763" s="184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82" t="s">
        <v>7</v>
      </c>
      <c r="O765" s="183"/>
      <c r="P765" s="183"/>
      <c r="Q765" s="184"/>
      <c r="R765" s="18">
        <f>SUM(R749:R764)</f>
        <v>0</v>
      </c>
      <c r="S765" s="3"/>
      <c r="V765" s="17"/>
      <c r="X765" s="12"/>
      <c r="Y765" s="10"/>
      <c r="AJ765" s="182" t="s">
        <v>7</v>
      </c>
      <c r="AK765" s="183"/>
      <c r="AL765" s="183"/>
      <c r="AM765" s="184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0</v>
      </c>
      <c r="D775" t="s">
        <v>22</v>
      </c>
      <c r="E775" t="s">
        <v>21</v>
      </c>
      <c r="V775" s="17"/>
      <c r="X775" s="15" t="s">
        <v>18</v>
      </c>
      <c r="Y775" s="16">
        <f>SUM(Y756:Y774)</f>
        <v>0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85" t="s">
        <v>29</v>
      </c>
      <c r="AD789" s="185"/>
      <c r="AE789" s="185"/>
    </row>
    <row r="790" spans="2:41" ht="15" customHeight="1">
      <c r="H790" s="76" t="s">
        <v>28</v>
      </c>
      <c r="I790" s="76"/>
      <c r="J790" s="76"/>
      <c r="V790" s="17"/>
      <c r="AC790" s="185"/>
      <c r="AD790" s="185"/>
      <c r="AE790" s="185"/>
    </row>
    <row r="791" spans="2:41" ht="15" customHeight="1">
      <c r="H791" s="76"/>
      <c r="I791" s="76"/>
      <c r="J791" s="76"/>
      <c r="V791" s="17"/>
      <c r="AC791" s="185"/>
      <c r="AD791" s="185"/>
      <c r="AE791" s="185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125.01900000000069</v>
      </c>
      <c r="E795" s="187" t="s">
        <v>20</v>
      </c>
      <c r="F795" s="187"/>
      <c r="G795" s="187"/>
      <c r="H795" s="187"/>
      <c r="V795" s="17"/>
      <c r="X795" s="23" t="s">
        <v>32</v>
      </c>
      <c r="Y795" s="20">
        <f>IF(B795="PAGADO",0,C800)</f>
        <v>125.01900000000069</v>
      </c>
      <c r="AA795" s="187" t="s">
        <v>20</v>
      </c>
      <c r="AB795" s="187"/>
      <c r="AC795" s="187"/>
      <c r="AD795" s="187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125.01900000000069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125.01900000000069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125.01900000000069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125.01900000000069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88" t="str">
        <f>IF(C800&lt;0,"NO PAGAR","COBRAR")</f>
        <v>COBRAR</v>
      </c>
      <c r="C801" s="18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88" t="str">
        <f>IF(Y800&lt;0,"NO PAGAR","COBRAR")</f>
        <v>COBRAR</v>
      </c>
      <c r="Y801" s="18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80" t="s">
        <v>9</v>
      </c>
      <c r="C802" s="181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0" t="s">
        <v>9</v>
      </c>
      <c r="Y802" s="181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 t="b">
        <f>IF(Y747&lt;=0,Y747*-1)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 FAVOR'</v>
      </c>
      <c r="Y803" s="10" t="b">
        <f>IF(C800&lt;=0,C800*-1)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82" t="s">
        <v>7</v>
      </c>
      <c r="F811" s="183"/>
      <c r="G811" s="18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2" t="s">
        <v>7</v>
      </c>
      <c r="AB811" s="183"/>
      <c r="AC811" s="18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82" t="s">
        <v>7</v>
      </c>
      <c r="O813" s="183"/>
      <c r="P813" s="183"/>
      <c r="Q813" s="184"/>
      <c r="R813" s="18">
        <f>SUM(R797:R812)</f>
        <v>0</v>
      </c>
      <c r="S813" s="3"/>
      <c r="V813" s="17"/>
      <c r="X813" s="12"/>
      <c r="Y813" s="10"/>
      <c r="AJ813" s="182" t="s">
        <v>7</v>
      </c>
      <c r="AK813" s="183"/>
      <c r="AL813" s="183"/>
      <c r="AM813" s="18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0</v>
      </c>
      <c r="V822" s="17"/>
      <c r="X822" s="15" t="s">
        <v>18</v>
      </c>
      <c r="Y822" s="16">
        <f>SUM(Y803:Y821)</f>
        <v>0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 ht="15" customHeight="1">
      <c r="H835" s="76" t="s">
        <v>30</v>
      </c>
      <c r="I835" s="76"/>
      <c r="J835" s="76"/>
      <c r="V835" s="17"/>
      <c r="AA835" s="186" t="s">
        <v>31</v>
      </c>
      <c r="AB835" s="186"/>
      <c r="AC835" s="186"/>
    </row>
    <row r="836" spans="1:43" ht="15" customHeight="1">
      <c r="H836" s="76"/>
      <c r="I836" s="76"/>
      <c r="J836" s="76"/>
      <c r="V836" s="17"/>
      <c r="AA836" s="186"/>
      <c r="AB836" s="186"/>
      <c r="AC836" s="186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125.01900000000069</v>
      </c>
      <c r="E840" s="187" t="s">
        <v>20</v>
      </c>
      <c r="F840" s="187"/>
      <c r="G840" s="187"/>
      <c r="H840" s="187"/>
      <c r="V840" s="17"/>
      <c r="X840" s="23" t="s">
        <v>32</v>
      </c>
      <c r="Y840" s="20">
        <f>IF(B1640="PAGADO",0,C845)</f>
        <v>125.01900000000069</v>
      </c>
      <c r="AA840" s="187" t="s">
        <v>20</v>
      </c>
      <c r="AB840" s="187"/>
      <c r="AC840" s="187"/>
      <c r="AD840" s="187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125.01900000000069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125.01900000000069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125.01900000000069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125.01900000000069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89" t="str">
        <f>IF(Y845&lt;0,"NO PAGAR","COBRAR'")</f>
        <v>COBRAR'</v>
      </c>
      <c r="Y846" s="18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89" t="str">
        <f>IF(C845&lt;0,"NO PAGAR","COBRAR'")</f>
        <v>COBRAR'</v>
      </c>
      <c r="C847" s="189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80" t="s">
        <v>9</v>
      </c>
      <c r="C848" s="18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0" t="s">
        <v>9</v>
      </c>
      <c r="Y848" s="18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 FAVOR '</v>
      </c>
      <c r="C849" s="10" t="b">
        <f>IF(Y800&lt;=0,Y800*-1)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 FAVOR'</v>
      </c>
      <c r="Y849" s="10" t="b">
        <f>IF(C845&lt;=0,C845*-1)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82" t="s">
        <v>7</v>
      </c>
      <c r="F856" s="183"/>
      <c r="G856" s="184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2" t="s">
        <v>7</v>
      </c>
      <c r="AB856" s="183"/>
      <c r="AC856" s="184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82" t="s">
        <v>7</v>
      </c>
      <c r="O858" s="183"/>
      <c r="P858" s="183"/>
      <c r="Q858" s="184"/>
      <c r="R858" s="18">
        <f>SUM(R842:R857)</f>
        <v>0</v>
      </c>
      <c r="S858" s="3"/>
      <c r="V858" s="17"/>
      <c r="X858" s="12"/>
      <c r="Y858" s="10"/>
      <c r="AJ858" s="182" t="s">
        <v>7</v>
      </c>
      <c r="AK858" s="183"/>
      <c r="AL858" s="183"/>
      <c r="AM858" s="184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0</v>
      </c>
      <c r="D868" t="s">
        <v>22</v>
      </c>
      <c r="E868" t="s">
        <v>21</v>
      </c>
      <c r="V868" s="17"/>
      <c r="X868" s="15" t="s">
        <v>18</v>
      </c>
      <c r="Y868" s="16">
        <f>SUM(Y849:Y867)</f>
        <v>0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85" t="s">
        <v>29</v>
      </c>
      <c r="AD883" s="185"/>
      <c r="AE883" s="185"/>
    </row>
    <row r="884" spans="2:41" ht="15" customHeight="1">
      <c r="H884" s="76" t="s">
        <v>28</v>
      </c>
      <c r="I884" s="76"/>
      <c r="J884" s="76"/>
      <c r="V884" s="17"/>
      <c r="AC884" s="185"/>
      <c r="AD884" s="185"/>
      <c r="AE884" s="185"/>
    </row>
    <row r="885" spans="2:41" ht="15" customHeight="1">
      <c r="H885" s="76"/>
      <c r="I885" s="76"/>
      <c r="J885" s="76"/>
      <c r="V885" s="17"/>
      <c r="AC885" s="185"/>
      <c r="AD885" s="185"/>
      <c r="AE885" s="185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125.01900000000069</v>
      </c>
      <c r="E889" s="187" t="s">
        <v>20</v>
      </c>
      <c r="F889" s="187"/>
      <c r="G889" s="187"/>
      <c r="H889" s="187"/>
      <c r="V889" s="17"/>
      <c r="X889" s="23" t="s">
        <v>32</v>
      </c>
      <c r="Y889" s="20">
        <f>IF(B889="PAGADO",0,C894)</f>
        <v>125.01900000000069</v>
      </c>
      <c r="AA889" s="187" t="s">
        <v>20</v>
      </c>
      <c r="AB889" s="187"/>
      <c r="AC889" s="187"/>
      <c r="AD889" s="187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125.01900000000069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125.01900000000069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125.01900000000069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125.01900000000069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88" t="str">
        <f>IF(C894&lt;0,"NO PAGAR","COBRAR")</f>
        <v>COBRAR</v>
      </c>
      <c r="C895" s="18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88" t="str">
        <f>IF(Y894&lt;0,"NO PAGAR","COBRAR")</f>
        <v>COBRAR</v>
      </c>
      <c r="Y895" s="18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80" t="s">
        <v>9</v>
      </c>
      <c r="C896" s="18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0" t="s">
        <v>9</v>
      </c>
      <c r="Y896" s="18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IF(Y845&lt;=0,Y845*-1)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82" t="s">
        <v>7</v>
      </c>
      <c r="F905" s="183"/>
      <c r="G905" s="18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2" t="s">
        <v>7</v>
      </c>
      <c r="AB905" s="183"/>
      <c r="AC905" s="18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82" t="s">
        <v>7</v>
      </c>
      <c r="O907" s="183"/>
      <c r="P907" s="183"/>
      <c r="Q907" s="184"/>
      <c r="R907" s="18">
        <f>SUM(R891:R906)</f>
        <v>0</v>
      </c>
      <c r="S907" s="3"/>
      <c r="V907" s="17"/>
      <c r="X907" s="12"/>
      <c r="Y907" s="10"/>
      <c r="AJ907" s="182" t="s">
        <v>7</v>
      </c>
      <c r="AK907" s="183"/>
      <c r="AL907" s="183"/>
      <c r="AM907" s="18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 ht="15" customHeight="1">
      <c r="H929" s="76" t="s">
        <v>30</v>
      </c>
      <c r="I929" s="76"/>
      <c r="J929" s="76"/>
      <c r="V929" s="17"/>
      <c r="AA929" s="186" t="s">
        <v>31</v>
      </c>
      <c r="AB929" s="186"/>
      <c r="AC929" s="186"/>
    </row>
    <row r="930" spans="2:41" ht="15" customHeight="1">
      <c r="H930" s="76"/>
      <c r="I930" s="76"/>
      <c r="J930" s="76"/>
      <c r="V930" s="17"/>
      <c r="AA930" s="186"/>
      <c r="AB930" s="186"/>
      <c r="AC930" s="186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125.01900000000069</v>
      </c>
      <c r="E934" s="187" t="s">
        <v>20</v>
      </c>
      <c r="F934" s="187"/>
      <c r="G934" s="187"/>
      <c r="H934" s="187"/>
      <c r="V934" s="17"/>
      <c r="X934" s="23" t="s">
        <v>32</v>
      </c>
      <c r="Y934" s="20">
        <f>IF(B1734="PAGADO",0,C939)</f>
        <v>125.01900000000069</v>
      </c>
      <c r="AA934" s="187" t="s">
        <v>20</v>
      </c>
      <c r="AB934" s="187"/>
      <c r="AC934" s="187"/>
      <c r="AD934" s="187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125.01900000000069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125.01900000000069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125.01900000000069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125.01900000000069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89" t="str">
        <f>IF(Y939&lt;0,"NO PAGAR","COBRAR'")</f>
        <v>COBRAR'</v>
      </c>
      <c r="Y940" s="18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89" t="str">
        <f>IF(C939&lt;0,"NO PAGAR","COBRAR'")</f>
        <v>COBRAR'</v>
      </c>
      <c r="C941" s="189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80" t="s">
        <v>9</v>
      </c>
      <c r="C942" s="18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0" t="s">
        <v>9</v>
      </c>
      <c r="Y942" s="18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 t="b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82" t="s">
        <v>7</v>
      </c>
      <c r="F950" s="183"/>
      <c r="G950" s="184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2" t="s">
        <v>7</v>
      </c>
      <c r="AB950" s="183"/>
      <c r="AC950" s="18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82" t="s">
        <v>7</v>
      </c>
      <c r="O952" s="183"/>
      <c r="P952" s="183"/>
      <c r="Q952" s="184"/>
      <c r="R952" s="18">
        <f>SUM(R936:R951)</f>
        <v>0</v>
      </c>
      <c r="S952" s="3"/>
      <c r="V952" s="17"/>
      <c r="X952" s="12"/>
      <c r="Y952" s="10"/>
      <c r="AJ952" s="182" t="s">
        <v>7</v>
      </c>
      <c r="AK952" s="183"/>
      <c r="AL952" s="183"/>
      <c r="AM952" s="184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85" t="s">
        <v>29</v>
      </c>
      <c r="AD976" s="185"/>
      <c r="AE976" s="185"/>
    </row>
    <row r="977" spans="2:41" ht="15" customHeight="1">
      <c r="H977" s="76" t="s">
        <v>28</v>
      </c>
      <c r="I977" s="76"/>
      <c r="J977" s="76"/>
      <c r="V977" s="17"/>
      <c r="AC977" s="185"/>
      <c r="AD977" s="185"/>
      <c r="AE977" s="185"/>
    </row>
    <row r="978" spans="2:41" ht="15" customHeight="1">
      <c r="H978" s="76"/>
      <c r="I978" s="76"/>
      <c r="J978" s="76"/>
      <c r="V978" s="17"/>
      <c r="AC978" s="185"/>
      <c r="AD978" s="185"/>
      <c r="AE978" s="185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125.01900000000069</v>
      </c>
      <c r="E982" s="187" t="s">
        <v>20</v>
      </c>
      <c r="F982" s="187"/>
      <c r="G982" s="187"/>
      <c r="H982" s="187"/>
      <c r="V982" s="17"/>
      <c r="X982" s="23" t="s">
        <v>32</v>
      </c>
      <c r="Y982" s="20">
        <f>IF(B982="PAGADO",0,C987)</f>
        <v>125.01900000000069</v>
      </c>
      <c r="AA982" s="187" t="s">
        <v>20</v>
      </c>
      <c r="AB982" s="187"/>
      <c r="AC982" s="187"/>
      <c r="AD982" s="18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125.01900000000069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125.01900000000069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125.01900000000069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125.01900000000069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88" t="str">
        <f>IF(C987&lt;0,"NO PAGAR","COBRAR")</f>
        <v>COBRAR</v>
      </c>
      <c r="C988" s="18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88" t="str">
        <f>IF(Y987&lt;0,"NO PAGAR","COBRAR")</f>
        <v>COBRAR</v>
      </c>
      <c r="Y988" s="18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80" t="s">
        <v>9</v>
      </c>
      <c r="C989" s="181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0" t="s">
        <v>9</v>
      </c>
      <c r="Y989" s="181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82" t="s">
        <v>7</v>
      </c>
      <c r="F998" s="183"/>
      <c r="G998" s="18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2" t="s">
        <v>7</v>
      </c>
      <c r="AB998" s="183"/>
      <c r="AC998" s="18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82" t="s">
        <v>7</v>
      </c>
      <c r="O1000" s="183"/>
      <c r="P1000" s="183"/>
      <c r="Q1000" s="184"/>
      <c r="R1000" s="18">
        <f>SUM(R984:R999)</f>
        <v>0</v>
      </c>
      <c r="S1000" s="3"/>
      <c r="V1000" s="17"/>
      <c r="X1000" s="12"/>
      <c r="Y1000" s="10"/>
      <c r="AJ1000" s="182" t="s">
        <v>7</v>
      </c>
      <c r="AK1000" s="183"/>
      <c r="AL1000" s="183"/>
      <c r="AM1000" s="18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 ht="15" customHeight="1">
      <c r="H1022" s="76" t="s">
        <v>30</v>
      </c>
      <c r="I1022" s="76"/>
      <c r="J1022" s="76"/>
      <c r="V1022" s="17"/>
      <c r="AA1022" s="186" t="s">
        <v>31</v>
      </c>
      <c r="AB1022" s="186"/>
      <c r="AC1022" s="186"/>
    </row>
    <row r="1023" spans="1:43" ht="15" customHeight="1">
      <c r="H1023" s="76"/>
      <c r="I1023" s="76"/>
      <c r="J1023" s="76"/>
      <c r="V1023" s="17"/>
      <c r="AA1023" s="186"/>
      <c r="AB1023" s="186"/>
      <c r="AC1023" s="186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125.01900000000069</v>
      </c>
      <c r="E1027" s="187" t="s">
        <v>20</v>
      </c>
      <c r="F1027" s="187"/>
      <c r="G1027" s="187"/>
      <c r="H1027" s="187"/>
      <c r="V1027" s="17"/>
      <c r="X1027" s="23" t="s">
        <v>32</v>
      </c>
      <c r="Y1027" s="20">
        <f>IF(B1827="PAGADO",0,C1032)</f>
        <v>125.01900000000069</v>
      </c>
      <c r="AA1027" s="187" t="s">
        <v>20</v>
      </c>
      <c r="AB1027" s="187"/>
      <c r="AC1027" s="187"/>
      <c r="AD1027" s="187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125.01900000000069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125.01900000000069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125.01900000000069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125.01900000000069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89" t="str">
        <f>IF(Y1032&lt;0,"NO PAGAR","COBRAR'")</f>
        <v>COBRAR'</v>
      </c>
      <c r="Y1033" s="18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89" t="str">
        <f>IF(C1032&lt;0,"NO PAGAR","COBRAR'")</f>
        <v>COBRAR'</v>
      </c>
      <c r="C1034" s="18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80" t="s">
        <v>9</v>
      </c>
      <c r="C1035" s="18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0" t="s">
        <v>9</v>
      </c>
      <c r="Y1035" s="18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82" t="s">
        <v>7</v>
      </c>
      <c r="F1043" s="183"/>
      <c r="G1043" s="184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2" t="s">
        <v>7</v>
      </c>
      <c r="AB1043" s="183"/>
      <c r="AC1043" s="184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82" t="s">
        <v>7</v>
      </c>
      <c r="O1045" s="183"/>
      <c r="P1045" s="183"/>
      <c r="Q1045" s="184"/>
      <c r="R1045" s="18">
        <f>SUM(R1029:R1044)</f>
        <v>0</v>
      </c>
      <c r="S1045" s="3"/>
      <c r="V1045" s="17"/>
      <c r="X1045" s="12"/>
      <c r="Y1045" s="10"/>
      <c r="AJ1045" s="182" t="s">
        <v>7</v>
      </c>
      <c r="AK1045" s="183"/>
      <c r="AL1045" s="183"/>
      <c r="AM1045" s="184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73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5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7" t="s">
        <v>78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78</v>
      </c>
      <c r="AB8" s="187"/>
      <c r="AC8" s="187"/>
      <c r="AD8" s="18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213</v>
      </c>
      <c r="F53" s="187"/>
      <c r="G53" s="187"/>
      <c r="H53" s="187"/>
      <c r="V53" s="17"/>
      <c r="X53" s="23" t="s">
        <v>32</v>
      </c>
      <c r="Y53" s="20">
        <f>IF(B53="PAGADO",0,C58)</f>
        <v>540</v>
      </c>
      <c r="AA53" s="187" t="s">
        <v>78</v>
      </c>
      <c r="AB53" s="187"/>
      <c r="AC53" s="187"/>
      <c r="AD53" s="18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5" t="s">
        <v>29</v>
      </c>
      <c r="AD95" s="185"/>
      <c r="AE95" s="185"/>
    </row>
    <row r="96" spans="2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7" t="s">
        <v>78</v>
      </c>
      <c r="F101" s="187"/>
      <c r="G101" s="187"/>
      <c r="H101" s="187"/>
      <c r="V101" s="17"/>
      <c r="X101" s="23" t="s">
        <v>32</v>
      </c>
      <c r="Y101" s="20">
        <f>IF(B101="PAGADO",0,C106)</f>
        <v>0</v>
      </c>
      <c r="AA101" s="187" t="s">
        <v>310</v>
      </c>
      <c r="AB101" s="187"/>
      <c r="AC101" s="187"/>
      <c r="AD101" s="18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8" t="str">
        <f>IF(C106&lt;0,"NO PAGAR","COBRAR")</f>
        <v>COBRAR</v>
      </c>
      <c r="C107" s="18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COBRAR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6" t="s">
        <v>30</v>
      </c>
      <c r="I133" s="186"/>
      <c r="J133" s="186"/>
      <c r="V133" s="17"/>
      <c r="AA133" s="186" t="s">
        <v>31</v>
      </c>
      <c r="AB133" s="186"/>
      <c r="AC133" s="186"/>
    </row>
    <row r="134" spans="1:43">
      <c r="H134" s="186"/>
      <c r="I134" s="186"/>
      <c r="J134" s="186"/>
      <c r="V134" s="17"/>
      <c r="AA134" s="186"/>
      <c r="AB134" s="186"/>
      <c r="AC134" s="18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7" t="s">
        <v>310</v>
      </c>
      <c r="F138" s="187"/>
      <c r="G138" s="187"/>
      <c r="H138" s="187"/>
      <c r="V138" s="17"/>
      <c r="X138" s="23" t="s">
        <v>32</v>
      </c>
      <c r="Y138" s="20">
        <f>IF(B138="PAGADO",0,C143)</f>
        <v>670</v>
      </c>
      <c r="AA138" s="187" t="s">
        <v>78</v>
      </c>
      <c r="AB138" s="187"/>
      <c r="AC138" s="187"/>
      <c r="AD138" s="18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9" t="str">
        <f>IF(Y143&lt;0,"NO PAGAR","COBRAR'")</f>
        <v>COBRAR'</v>
      </c>
      <c r="Y144" s="18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9" t="str">
        <f>IF(C143&lt;0,"NO PAGAR","COBRAR'")</f>
        <v>COBRAR'</v>
      </c>
      <c r="C145" s="18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5" t="s">
        <v>29</v>
      </c>
      <c r="AD181" s="185"/>
      <c r="AE181" s="185"/>
    </row>
    <row r="182" spans="2:41">
      <c r="H182" s="186" t="s">
        <v>28</v>
      </c>
      <c r="I182" s="186"/>
      <c r="J182" s="186"/>
      <c r="V182" s="17"/>
      <c r="AC182" s="185"/>
      <c r="AD182" s="185"/>
      <c r="AE182" s="185"/>
    </row>
    <row r="183" spans="2:41">
      <c r="H183" s="186"/>
      <c r="I183" s="186"/>
      <c r="J183" s="186"/>
      <c r="V183" s="17"/>
      <c r="AC183" s="185"/>
      <c r="AD183" s="185"/>
      <c r="AE183" s="18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7" t="s">
        <v>434</v>
      </c>
      <c r="F187" s="187"/>
      <c r="G187" s="187"/>
      <c r="H187" s="187"/>
      <c r="O187" s="59" t="s">
        <v>433</v>
      </c>
      <c r="V187" s="17"/>
      <c r="X187" s="23" t="s">
        <v>32</v>
      </c>
      <c r="Y187" s="20">
        <f>IF(B187="PAGADO",0,C192)</f>
        <v>0</v>
      </c>
      <c r="AA187" s="187" t="s">
        <v>20</v>
      </c>
      <c r="AB187" s="187"/>
      <c r="AC187" s="187"/>
      <c r="AD187" s="18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8" t="str">
        <f>IF(C192&lt;0,"NO PAGAR","COBRAR")</f>
        <v>COBRAR</v>
      </c>
      <c r="C193" s="18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8" t="str">
        <f>IF(Y192&lt;0,"NO PAGAR","COBRAR")</f>
        <v>COBRAR</v>
      </c>
      <c r="Y193" s="18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6" t="s">
        <v>30</v>
      </c>
      <c r="I227" s="186"/>
      <c r="J227" s="186"/>
      <c r="V227" s="17"/>
      <c r="AA227" s="186" t="s">
        <v>31</v>
      </c>
      <c r="AB227" s="186"/>
      <c r="AC227" s="186"/>
    </row>
    <row r="228" spans="1:43">
      <c r="H228" s="186"/>
      <c r="I228" s="186"/>
      <c r="J228" s="186"/>
      <c r="V228" s="17"/>
      <c r="AA228" s="186"/>
      <c r="AB228" s="186"/>
      <c r="AC228" s="18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7" t="s">
        <v>20</v>
      </c>
      <c r="F232" s="187"/>
      <c r="G232" s="187"/>
      <c r="H232" s="187"/>
      <c r="V232" s="17"/>
      <c r="X232" s="23" t="s">
        <v>32</v>
      </c>
      <c r="Y232" s="20">
        <f>IF(B232="PAGADO",0,C237)</f>
        <v>0</v>
      </c>
      <c r="AA232" s="187" t="s">
        <v>20</v>
      </c>
      <c r="AB232" s="187"/>
      <c r="AC232" s="187"/>
      <c r="AD232" s="18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9" t="str">
        <f>IF(Y237&lt;0,"NO PAGAR","COBRAR'")</f>
        <v>COBRAR'</v>
      </c>
      <c r="Y238" s="18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9" t="str">
        <f>IF(C237&lt;0,"NO PAGAR","COBRAR'")</f>
        <v>COBRAR'</v>
      </c>
      <c r="C239" s="18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5" t="s">
        <v>29</v>
      </c>
      <c r="AD273" s="185"/>
      <c r="AE273" s="185"/>
    </row>
    <row r="274" spans="2:41">
      <c r="H274" s="186" t="s">
        <v>28</v>
      </c>
      <c r="I274" s="186"/>
      <c r="J274" s="186"/>
      <c r="V274" s="17"/>
      <c r="AC274" s="185"/>
      <c r="AD274" s="185"/>
      <c r="AE274" s="185"/>
    </row>
    <row r="275" spans="2:41">
      <c r="H275" s="186"/>
      <c r="I275" s="186"/>
      <c r="J275" s="186"/>
      <c r="V275" s="17"/>
      <c r="AC275" s="185"/>
      <c r="AD275" s="185"/>
      <c r="AE275" s="18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7" t="s">
        <v>20</v>
      </c>
      <c r="F279" s="187"/>
      <c r="G279" s="187"/>
      <c r="H279" s="187"/>
      <c r="V279" s="17"/>
      <c r="X279" s="23" t="s">
        <v>32</v>
      </c>
      <c r="Y279" s="20">
        <f>IF(B279="PAGADO",0,C284)</f>
        <v>0</v>
      </c>
      <c r="AA279" s="187" t="s">
        <v>20</v>
      </c>
      <c r="AB279" s="187"/>
      <c r="AC279" s="187"/>
      <c r="AD279" s="18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8" t="str">
        <f>IF(C284&lt;0,"NO PAGAR","COBRAR")</f>
        <v>COBRAR</v>
      </c>
      <c r="C285" s="18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8" t="str">
        <f>IF(Y284&lt;0,"NO PAGAR","COBRAR")</f>
        <v>COBRAR</v>
      </c>
      <c r="Y285" s="18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6" t="s">
        <v>30</v>
      </c>
      <c r="I319" s="186"/>
      <c r="J319" s="186"/>
      <c r="V319" s="17"/>
      <c r="AA319" s="186" t="s">
        <v>31</v>
      </c>
      <c r="AB319" s="186"/>
      <c r="AC319" s="186"/>
    </row>
    <row r="320" spans="1:43">
      <c r="H320" s="186"/>
      <c r="I320" s="186"/>
      <c r="J320" s="186"/>
      <c r="V320" s="17"/>
      <c r="AA320" s="186"/>
      <c r="AB320" s="186"/>
      <c r="AC320" s="18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7" t="s">
        <v>20</v>
      </c>
      <c r="F324" s="187"/>
      <c r="G324" s="187"/>
      <c r="H324" s="187"/>
      <c r="V324" s="17"/>
      <c r="X324" s="23" t="s">
        <v>32</v>
      </c>
      <c r="Y324" s="20">
        <f>IF(B1124="PAGADO",0,C329)</f>
        <v>0</v>
      </c>
      <c r="AA324" s="187" t="s">
        <v>20</v>
      </c>
      <c r="AB324" s="187"/>
      <c r="AC324" s="187"/>
      <c r="AD324" s="18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9" t="str">
        <f>IF(Y329&lt;0,"NO PAGAR","COBRAR'")</f>
        <v>COBRAR'</v>
      </c>
      <c r="Y330" s="18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9" t="str">
        <f>IF(C329&lt;0,"NO PAGAR","COBRAR'")</f>
        <v>COBRAR'</v>
      </c>
      <c r="C331" s="18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5" t="s">
        <v>29</v>
      </c>
      <c r="AD366" s="185"/>
      <c r="AE366" s="185"/>
    </row>
    <row r="367" spans="5:31">
      <c r="H367" s="186" t="s">
        <v>28</v>
      </c>
      <c r="I367" s="186"/>
      <c r="J367" s="186"/>
      <c r="V367" s="17"/>
      <c r="AC367" s="185"/>
      <c r="AD367" s="185"/>
      <c r="AE367" s="185"/>
    </row>
    <row r="368" spans="5:31">
      <c r="H368" s="186"/>
      <c r="I368" s="186"/>
      <c r="J368" s="186"/>
      <c r="V368" s="17"/>
      <c r="AC368" s="185"/>
      <c r="AD368" s="185"/>
      <c r="AE368" s="18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7" t="s">
        <v>20</v>
      </c>
      <c r="F372" s="187"/>
      <c r="G372" s="187"/>
      <c r="H372" s="187"/>
      <c r="V372" s="17"/>
      <c r="X372" s="23" t="s">
        <v>32</v>
      </c>
      <c r="Y372" s="20">
        <f>IF(B372="PAGADO",0,C377)</f>
        <v>0</v>
      </c>
      <c r="AA372" s="187" t="s">
        <v>20</v>
      </c>
      <c r="AB372" s="187"/>
      <c r="AC372" s="187"/>
      <c r="AD372" s="18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8" t="str">
        <f>IF(C377&lt;0,"NO PAGAR","COBRAR")</f>
        <v>COBRAR</v>
      </c>
      <c r="C378" s="18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8" t="str">
        <f>IF(Y377&lt;0,"NO PAGAR","COBRAR")</f>
        <v>COBRAR</v>
      </c>
      <c r="Y378" s="18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6" t="s">
        <v>30</v>
      </c>
      <c r="I412" s="186"/>
      <c r="J412" s="186"/>
      <c r="V412" s="17"/>
      <c r="AA412" s="186" t="s">
        <v>31</v>
      </c>
      <c r="AB412" s="186"/>
      <c r="AC412" s="186"/>
    </row>
    <row r="413" spans="1:43">
      <c r="H413" s="186"/>
      <c r="I413" s="186"/>
      <c r="J413" s="186"/>
      <c r="V413" s="17"/>
      <c r="AA413" s="186"/>
      <c r="AB413" s="186"/>
      <c r="AC413" s="18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7" t="s">
        <v>20</v>
      </c>
      <c r="F417" s="187"/>
      <c r="G417" s="187"/>
      <c r="H417" s="187"/>
      <c r="V417" s="17"/>
      <c r="X417" s="23" t="s">
        <v>32</v>
      </c>
      <c r="Y417" s="20">
        <f>IF(B1217="PAGADO",0,C422)</f>
        <v>0</v>
      </c>
      <c r="AA417" s="187" t="s">
        <v>20</v>
      </c>
      <c r="AB417" s="187"/>
      <c r="AC417" s="187"/>
      <c r="AD417" s="18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9" t="str">
        <f>IF(Y422&lt;0,"NO PAGAR","COBRAR'")</f>
        <v>COBRAR'</v>
      </c>
      <c r="Y423" s="18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9" t="str">
        <f>IF(C422&lt;0,"NO PAGAR","COBRAR'")</f>
        <v>COBRAR'</v>
      </c>
      <c r="C424" s="18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5" t="s">
        <v>29</v>
      </c>
      <c r="AD463" s="185"/>
      <c r="AE463" s="185"/>
    </row>
    <row r="464" spans="8:31">
      <c r="H464" s="186" t="s">
        <v>28</v>
      </c>
      <c r="I464" s="186"/>
      <c r="J464" s="186"/>
      <c r="V464" s="17"/>
      <c r="AC464" s="185"/>
      <c r="AD464" s="185"/>
      <c r="AE464" s="185"/>
    </row>
    <row r="465" spans="2:41">
      <c r="H465" s="186"/>
      <c r="I465" s="186"/>
      <c r="J465" s="186"/>
      <c r="V465" s="17"/>
      <c r="AC465" s="185"/>
      <c r="AD465" s="185"/>
      <c r="AE465" s="18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7" t="s">
        <v>20</v>
      </c>
      <c r="F469" s="187"/>
      <c r="G469" s="187"/>
      <c r="H469" s="187"/>
      <c r="V469" s="17"/>
      <c r="X469" s="23" t="s">
        <v>32</v>
      </c>
      <c r="Y469" s="20">
        <f>IF(B469="PAGADO",0,C474)</f>
        <v>0</v>
      </c>
      <c r="AA469" s="187" t="s">
        <v>20</v>
      </c>
      <c r="AB469" s="187"/>
      <c r="AC469" s="187"/>
      <c r="AD469" s="18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8" t="str">
        <f>IF(C474&lt;0,"NO PAGAR","COBRAR")</f>
        <v>COBRAR</v>
      </c>
      <c r="C475" s="18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8" t="str">
        <f>IF(Y474&lt;0,"NO PAGAR","COBRAR")</f>
        <v>COBRAR</v>
      </c>
      <c r="Y475" s="18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6" t="s">
        <v>30</v>
      </c>
      <c r="I509" s="186"/>
      <c r="J509" s="186"/>
      <c r="V509" s="17"/>
      <c r="AA509" s="186" t="s">
        <v>31</v>
      </c>
      <c r="AB509" s="186"/>
      <c r="AC509" s="186"/>
    </row>
    <row r="510" spans="1:43">
      <c r="H510" s="186"/>
      <c r="I510" s="186"/>
      <c r="J510" s="186"/>
      <c r="V510" s="17"/>
      <c r="AA510" s="186"/>
      <c r="AB510" s="186"/>
      <c r="AC510" s="18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7" t="s">
        <v>20</v>
      </c>
      <c r="F514" s="187"/>
      <c r="G514" s="187"/>
      <c r="H514" s="187"/>
      <c r="V514" s="17"/>
      <c r="X514" s="23" t="s">
        <v>32</v>
      </c>
      <c r="Y514" s="20">
        <f>IF(B1314="PAGADO",0,C519)</f>
        <v>0</v>
      </c>
      <c r="AA514" s="187" t="s">
        <v>20</v>
      </c>
      <c r="AB514" s="187"/>
      <c r="AC514" s="187"/>
      <c r="AD514" s="18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9" t="str">
        <f>IF(Y519&lt;0,"NO PAGAR","COBRAR'")</f>
        <v>COBRAR'</v>
      </c>
      <c r="Y520" s="18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9" t="str">
        <f>IF(C519&lt;0,"NO PAGAR","COBRAR'")</f>
        <v>COBRAR'</v>
      </c>
      <c r="C521" s="18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5" t="s">
        <v>29</v>
      </c>
      <c r="AD562" s="185"/>
      <c r="AE562" s="185"/>
    </row>
    <row r="563" spans="2:41">
      <c r="H563" s="186" t="s">
        <v>28</v>
      </c>
      <c r="I563" s="186"/>
      <c r="J563" s="186"/>
      <c r="V563" s="17"/>
      <c r="AC563" s="185"/>
      <c r="AD563" s="185"/>
      <c r="AE563" s="185"/>
    </row>
    <row r="564" spans="2:41">
      <c r="H564" s="186"/>
      <c r="I564" s="186"/>
      <c r="J564" s="186"/>
      <c r="V564" s="17"/>
      <c r="AC564" s="185"/>
      <c r="AD564" s="185"/>
      <c r="AE564" s="18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7" t="s">
        <v>20</v>
      </c>
      <c r="F568" s="187"/>
      <c r="G568" s="187"/>
      <c r="H568" s="187"/>
      <c r="V568" s="17"/>
      <c r="X568" s="23" t="s">
        <v>32</v>
      </c>
      <c r="Y568" s="20">
        <f>IF(B568="PAGADO",0,C573)</f>
        <v>0</v>
      </c>
      <c r="AA568" s="187" t="s">
        <v>20</v>
      </c>
      <c r="AB568" s="187"/>
      <c r="AC568" s="187"/>
      <c r="AD568" s="18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8" t="str">
        <f>IF(C573&lt;0,"NO PAGAR","COBRAR")</f>
        <v>COBRAR</v>
      </c>
      <c r="C574" s="18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8" t="str">
        <f>IF(Y573&lt;0,"NO PAGAR","COBRAR")</f>
        <v>COBRAR</v>
      </c>
      <c r="Y574" s="18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6" t="s">
        <v>30</v>
      </c>
      <c r="I608" s="186"/>
      <c r="J608" s="186"/>
      <c r="V608" s="17"/>
      <c r="AA608" s="186" t="s">
        <v>31</v>
      </c>
      <c r="AB608" s="186"/>
      <c r="AC608" s="186"/>
    </row>
    <row r="609" spans="2:41">
      <c r="H609" s="186"/>
      <c r="I609" s="186"/>
      <c r="J609" s="186"/>
      <c r="V609" s="17"/>
      <c r="AA609" s="186"/>
      <c r="AB609" s="186"/>
      <c r="AC609" s="18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7" t="s">
        <v>20</v>
      </c>
      <c r="F613" s="187"/>
      <c r="G613" s="187"/>
      <c r="H613" s="187"/>
      <c r="V613" s="17"/>
      <c r="X613" s="23" t="s">
        <v>32</v>
      </c>
      <c r="Y613" s="20">
        <f>IF(B1413="PAGADO",0,C618)</f>
        <v>0</v>
      </c>
      <c r="AA613" s="187" t="s">
        <v>20</v>
      </c>
      <c r="AB613" s="187"/>
      <c r="AC613" s="187"/>
      <c r="AD613" s="18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9" t="str">
        <f>IF(Y618&lt;0,"NO PAGAR","COBRAR'")</f>
        <v>COBRAR'</v>
      </c>
      <c r="Y619" s="18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9" t="str">
        <f>IF(C618&lt;0,"NO PAGAR","COBRAR'")</f>
        <v>COBRAR'</v>
      </c>
      <c r="C620" s="18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5" t="s">
        <v>29</v>
      </c>
      <c r="AD655" s="185"/>
      <c r="AE655" s="185"/>
    </row>
    <row r="656" spans="2:31">
      <c r="H656" s="186" t="s">
        <v>28</v>
      </c>
      <c r="I656" s="186"/>
      <c r="J656" s="186"/>
      <c r="V656" s="17"/>
      <c r="AC656" s="185"/>
      <c r="AD656" s="185"/>
      <c r="AE656" s="185"/>
    </row>
    <row r="657" spans="2:41">
      <c r="H657" s="186"/>
      <c r="I657" s="186"/>
      <c r="J657" s="186"/>
      <c r="V657" s="17"/>
      <c r="AC657" s="185"/>
      <c r="AD657" s="185"/>
      <c r="AE657" s="18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7" t="s">
        <v>20</v>
      </c>
      <c r="F661" s="187"/>
      <c r="G661" s="187"/>
      <c r="H661" s="187"/>
      <c r="V661" s="17"/>
      <c r="X661" s="23" t="s">
        <v>32</v>
      </c>
      <c r="Y661" s="20">
        <f>IF(B661="PAGADO",0,C666)</f>
        <v>0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8" t="str">
        <f>IF(C666&lt;0,"NO PAGAR","COBRAR")</f>
        <v>COBRAR</v>
      </c>
      <c r="C667" s="18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8" t="str">
        <f>IF(Y666&lt;0,"NO PAGAR","COBRAR")</f>
        <v>COBRAR</v>
      </c>
      <c r="Y667" s="18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6" t="s">
        <v>30</v>
      </c>
      <c r="I701" s="186"/>
      <c r="J701" s="186"/>
      <c r="V701" s="17"/>
      <c r="AA701" s="186" t="s">
        <v>31</v>
      </c>
      <c r="AB701" s="186"/>
      <c r="AC701" s="186"/>
    </row>
    <row r="702" spans="1:43">
      <c r="H702" s="186"/>
      <c r="I702" s="186"/>
      <c r="J702" s="186"/>
      <c r="V702" s="17"/>
      <c r="AA702" s="186"/>
      <c r="AB702" s="186"/>
      <c r="AC702" s="18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7" t="s">
        <v>20</v>
      </c>
      <c r="F706" s="187"/>
      <c r="G706" s="187"/>
      <c r="H706" s="187"/>
      <c r="V706" s="17"/>
      <c r="X706" s="23" t="s">
        <v>32</v>
      </c>
      <c r="Y706" s="20">
        <f>IF(B1506="PAGADO",0,C711)</f>
        <v>0</v>
      </c>
      <c r="AA706" s="187" t="s">
        <v>20</v>
      </c>
      <c r="AB706" s="187"/>
      <c r="AC706" s="187"/>
      <c r="AD706" s="18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9" t="str">
        <f>IF(Y711&lt;0,"NO PAGAR","COBRAR'")</f>
        <v>COBRAR'</v>
      </c>
      <c r="Y712" s="18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9" t="str">
        <f>IF(C711&lt;0,"NO PAGAR","COBRAR'")</f>
        <v>COBRAR'</v>
      </c>
      <c r="C713" s="18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5" t="s">
        <v>29</v>
      </c>
      <c r="AD748" s="185"/>
      <c r="AE748" s="185"/>
    </row>
    <row r="749" spans="8:31">
      <c r="H749" s="186" t="s">
        <v>28</v>
      </c>
      <c r="I749" s="186"/>
      <c r="J749" s="186"/>
      <c r="V749" s="17"/>
      <c r="AC749" s="185"/>
      <c r="AD749" s="185"/>
      <c r="AE749" s="185"/>
    </row>
    <row r="750" spans="8:31">
      <c r="H750" s="186"/>
      <c r="I750" s="186"/>
      <c r="J750" s="186"/>
      <c r="V750" s="17"/>
      <c r="AC750" s="185"/>
      <c r="AD750" s="185"/>
      <c r="AE750" s="18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7" t="s">
        <v>20</v>
      </c>
      <c r="F754" s="187"/>
      <c r="G754" s="187"/>
      <c r="H754" s="187"/>
      <c r="V754" s="17"/>
      <c r="X754" s="23" t="s">
        <v>32</v>
      </c>
      <c r="Y754" s="20">
        <f>IF(B754="PAGADO",0,C759)</f>
        <v>0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8" t="str">
        <f>IF(C759&lt;0,"NO PAGAR","COBRAR")</f>
        <v>COBRAR</v>
      </c>
      <c r="C760" s="18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8" t="str">
        <f>IF(Y759&lt;0,"NO PAGAR","COBRAR")</f>
        <v>COBRAR</v>
      </c>
      <c r="Y760" s="18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6" t="s">
        <v>30</v>
      </c>
      <c r="I794" s="186"/>
      <c r="J794" s="186"/>
      <c r="V794" s="17"/>
      <c r="AA794" s="186" t="s">
        <v>31</v>
      </c>
      <c r="AB794" s="186"/>
      <c r="AC794" s="186"/>
    </row>
    <row r="795" spans="1:43">
      <c r="H795" s="186"/>
      <c r="I795" s="186"/>
      <c r="J795" s="186"/>
      <c r="V795" s="17"/>
      <c r="AA795" s="186"/>
      <c r="AB795" s="186"/>
      <c r="AC795" s="18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7" t="s">
        <v>20</v>
      </c>
      <c r="F799" s="187"/>
      <c r="G799" s="187"/>
      <c r="H799" s="187"/>
      <c r="V799" s="17"/>
      <c r="X799" s="23" t="s">
        <v>32</v>
      </c>
      <c r="Y799" s="20">
        <f>IF(B1599="PAGADO",0,C804)</f>
        <v>0</v>
      </c>
      <c r="AA799" s="187" t="s">
        <v>20</v>
      </c>
      <c r="AB799" s="187"/>
      <c r="AC799" s="187"/>
      <c r="AD799" s="18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9" t="str">
        <f>IF(Y804&lt;0,"NO PAGAR","COBRAR'")</f>
        <v>COBRAR'</v>
      </c>
      <c r="Y805" s="18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9" t="str">
        <f>IF(C804&lt;0,"NO PAGAR","COBRAR'")</f>
        <v>COBRAR'</v>
      </c>
      <c r="C806" s="18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5" t="s">
        <v>29</v>
      </c>
      <c r="AD841" s="185"/>
      <c r="AE841" s="185"/>
    </row>
    <row r="842" spans="2:41">
      <c r="H842" s="186" t="s">
        <v>28</v>
      </c>
      <c r="I842" s="186"/>
      <c r="J842" s="186"/>
      <c r="V842" s="17"/>
      <c r="AC842" s="185"/>
      <c r="AD842" s="185"/>
      <c r="AE842" s="185"/>
    </row>
    <row r="843" spans="2:41">
      <c r="H843" s="186"/>
      <c r="I843" s="186"/>
      <c r="J843" s="186"/>
      <c r="V843" s="17"/>
      <c r="AC843" s="185"/>
      <c r="AD843" s="185"/>
      <c r="AE843" s="18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7" t="s">
        <v>20</v>
      </c>
      <c r="F847" s="187"/>
      <c r="G847" s="187"/>
      <c r="H847" s="187"/>
      <c r="V847" s="17"/>
      <c r="X847" s="23" t="s">
        <v>32</v>
      </c>
      <c r="Y847" s="20">
        <f>IF(B847="PAGADO",0,C852)</f>
        <v>0</v>
      </c>
      <c r="AA847" s="187" t="s">
        <v>20</v>
      </c>
      <c r="AB847" s="187"/>
      <c r="AC847" s="187"/>
      <c r="AD847" s="18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8" t="str">
        <f>IF(C852&lt;0,"NO PAGAR","COBRAR")</f>
        <v>COBRAR</v>
      </c>
      <c r="C853" s="18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8" t="str">
        <f>IF(Y852&lt;0,"NO PAGAR","COBRAR")</f>
        <v>COBRAR</v>
      </c>
      <c r="Y853" s="18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6" t="s">
        <v>30</v>
      </c>
      <c r="I887" s="186"/>
      <c r="J887" s="186"/>
      <c r="V887" s="17"/>
      <c r="AA887" s="186" t="s">
        <v>31</v>
      </c>
      <c r="AB887" s="186"/>
      <c r="AC887" s="186"/>
    </row>
    <row r="888" spans="1:43">
      <c r="H888" s="186"/>
      <c r="I888" s="186"/>
      <c r="J888" s="186"/>
      <c r="V888" s="17"/>
      <c r="AA888" s="186"/>
      <c r="AB888" s="186"/>
      <c r="AC888" s="18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7" t="s">
        <v>20</v>
      </c>
      <c r="F892" s="187"/>
      <c r="G892" s="187"/>
      <c r="H892" s="187"/>
      <c r="V892" s="17"/>
      <c r="X892" s="23" t="s">
        <v>32</v>
      </c>
      <c r="Y892" s="20">
        <f>IF(B1692="PAGADO",0,C897)</f>
        <v>0</v>
      </c>
      <c r="AA892" s="187" t="s">
        <v>20</v>
      </c>
      <c r="AB892" s="187"/>
      <c r="AC892" s="187"/>
      <c r="AD892" s="18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9" t="str">
        <f>IF(Y897&lt;0,"NO PAGAR","COBRAR'")</f>
        <v>COBRAR'</v>
      </c>
      <c r="Y898" s="18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9" t="str">
        <f>IF(C897&lt;0,"NO PAGAR","COBRAR'")</f>
        <v>COBRAR'</v>
      </c>
      <c r="C899" s="18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5" t="s">
        <v>29</v>
      </c>
      <c r="AD935" s="185"/>
      <c r="AE935" s="185"/>
    </row>
    <row r="936" spans="2:41">
      <c r="H936" s="186" t="s">
        <v>28</v>
      </c>
      <c r="I936" s="186"/>
      <c r="J936" s="186"/>
      <c r="V936" s="17"/>
      <c r="AC936" s="185"/>
      <c r="AD936" s="185"/>
      <c r="AE936" s="185"/>
    </row>
    <row r="937" spans="2:41">
      <c r="H937" s="186"/>
      <c r="I937" s="186"/>
      <c r="J937" s="186"/>
      <c r="V937" s="17"/>
      <c r="AC937" s="185"/>
      <c r="AD937" s="185"/>
      <c r="AE937" s="18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7" t="s">
        <v>20</v>
      </c>
      <c r="F941" s="187"/>
      <c r="G941" s="187"/>
      <c r="H941" s="187"/>
      <c r="V941" s="17"/>
      <c r="X941" s="23" t="s">
        <v>32</v>
      </c>
      <c r="Y941" s="20">
        <f>IF(B941="PAGADO",0,C946)</f>
        <v>0</v>
      </c>
      <c r="AA941" s="187" t="s">
        <v>20</v>
      </c>
      <c r="AB941" s="187"/>
      <c r="AC941" s="187"/>
      <c r="AD941" s="18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8" t="str">
        <f>IF(C946&lt;0,"NO PAGAR","COBRAR")</f>
        <v>COBRAR</v>
      </c>
      <c r="C947" s="18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8" t="str">
        <f>IF(Y946&lt;0,"NO PAGAR","COBRAR")</f>
        <v>COBRAR</v>
      </c>
      <c r="Y947" s="18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6" t="s">
        <v>30</v>
      </c>
      <c r="I981" s="186"/>
      <c r="J981" s="186"/>
      <c r="V981" s="17"/>
      <c r="AA981" s="186" t="s">
        <v>31</v>
      </c>
      <c r="AB981" s="186"/>
      <c r="AC981" s="186"/>
    </row>
    <row r="982" spans="1:43">
      <c r="H982" s="186"/>
      <c r="I982" s="186"/>
      <c r="J982" s="186"/>
      <c r="V982" s="17"/>
      <c r="AA982" s="186"/>
      <c r="AB982" s="186"/>
      <c r="AC982" s="18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7" t="s">
        <v>20</v>
      </c>
      <c r="F986" s="187"/>
      <c r="G986" s="187"/>
      <c r="H986" s="187"/>
      <c r="V986" s="17"/>
      <c r="X986" s="23" t="s">
        <v>32</v>
      </c>
      <c r="Y986" s="20">
        <f>IF(B1786="PAGADO",0,C991)</f>
        <v>0</v>
      </c>
      <c r="AA986" s="187" t="s">
        <v>20</v>
      </c>
      <c r="AB986" s="187"/>
      <c r="AC986" s="187"/>
      <c r="AD986" s="18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9" t="str">
        <f>IF(Y991&lt;0,"NO PAGAR","COBRAR'")</f>
        <v>COBRAR'</v>
      </c>
      <c r="Y992" s="18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9" t="str">
        <f>IF(C991&lt;0,"NO PAGAR","COBRAR'")</f>
        <v>COBRAR'</v>
      </c>
      <c r="C993" s="18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5" t="s">
        <v>29</v>
      </c>
      <c r="AD1028" s="185"/>
      <c r="AE1028" s="185"/>
    </row>
    <row r="1029" spans="2:41">
      <c r="H1029" s="186" t="s">
        <v>28</v>
      </c>
      <c r="I1029" s="186"/>
      <c r="J1029" s="186"/>
      <c r="V1029" s="17"/>
      <c r="AC1029" s="185"/>
      <c r="AD1029" s="185"/>
      <c r="AE1029" s="185"/>
    </row>
    <row r="1030" spans="2:41">
      <c r="H1030" s="186"/>
      <c r="I1030" s="186"/>
      <c r="J1030" s="186"/>
      <c r="V1030" s="17"/>
      <c r="AC1030" s="185"/>
      <c r="AD1030" s="185"/>
      <c r="AE1030" s="18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7" t="s">
        <v>20</v>
      </c>
      <c r="F1034" s="187"/>
      <c r="G1034" s="187"/>
      <c r="H1034" s="187"/>
      <c r="V1034" s="17"/>
      <c r="X1034" s="23" t="s">
        <v>32</v>
      </c>
      <c r="Y1034" s="20">
        <f>IF(B1034="PAGADO",0,C1039)</f>
        <v>0</v>
      </c>
      <c r="AA1034" s="187" t="s">
        <v>20</v>
      </c>
      <c r="AB1034" s="187"/>
      <c r="AC1034" s="187"/>
      <c r="AD1034" s="18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8" t="str">
        <f>IF(C1039&lt;0,"NO PAGAR","COBRAR")</f>
        <v>COBRAR</v>
      </c>
      <c r="C1040" s="18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8" t="str">
        <f>IF(Y1039&lt;0,"NO PAGAR","COBRAR")</f>
        <v>COBRAR</v>
      </c>
      <c r="Y1040" s="18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6" t="s">
        <v>30</v>
      </c>
      <c r="I1074" s="186"/>
      <c r="J1074" s="186"/>
      <c r="V1074" s="17"/>
      <c r="AA1074" s="186" t="s">
        <v>31</v>
      </c>
      <c r="AB1074" s="186"/>
      <c r="AC1074" s="186"/>
    </row>
    <row r="1075" spans="2:41">
      <c r="H1075" s="186"/>
      <c r="I1075" s="186"/>
      <c r="J1075" s="186"/>
      <c r="V1075" s="17"/>
      <c r="AA1075" s="186"/>
      <c r="AB1075" s="186"/>
      <c r="AC1075" s="18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7" t="s">
        <v>20</v>
      </c>
      <c r="F1079" s="187"/>
      <c r="G1079" s="187"/>
      <c r="H1079" s="187"/>
      <c r="V1079" s="17"/>
      <c r="X1079" s="23" t="s">
        <v>32</v>
      </c>
      <c r="Y1079" s="20">
        <f>IF(B1879="PAGADO",0,C1084)</f>
        <v>0</v>
      </c>
      <c r="AA1079" s="187" t="s">
        <v>20</v>
      </c>
      <c r="AB1079" s="187"/>
      <c r="AC1079" s="187"/>
      <c r="AD1079" s="18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9" t="str">
        <f>IF(Y1084&lt;0,"NO PAGAR","COBRAR'")</f>
        <v>COBRAR'</v>
      </c>
      <c r="Y1085" s="18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9" t="str">
        <f>IF(C1084&lt;0,"NO PAGAR","COBRAR'")</f>
        <v>COBRAR'</v>
      </c>
      <c r="C1086" s="18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224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238</v>
      </c>
      <c r="AB53" s="187"/>
      <c r="AC53" s="187"/>
      <c r="AD53" s="18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7" t="s">
        <v>20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7" t="s">
        <v>400</v>
      </c>
      <c r="F200" s="187"/>
      <c r="G200" s="187"/>
      <c r="H200" s="187"/>
      <c r="V200" s="17"/>
      <c r="X200" s="23" t="s">
        <v>82</v>
      </c>
      <c r="Y200" s="20">
        <f>IF(B200="PAGADO",0,C205)</f>
        <v>0</v>
      </c>
      <c r="AA200" s="187" t="s">
        <v>437</v>
      </c>
      <c r="AB200" s="187"/>
      <c r="AC200" s="187"/>
      <c r="AD200" s="18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7" t="s">
        <v>515</v>
      </c>
      <c r="F245" s="187"/>
      <c r="G245" s="187"/>
      <c r="H245" s="187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7" t="s">
        <v>400</v>
      </c>
      <c r="AB245" s="187"/>
      <c r="AC245" s="187"/>
      <c r="AD245" s="18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7" t="s">
        <v>20</v>
      </c>
      <c r="F292" s="187"/>
      <c r="G292" s="187"/>
      <c r="H292" s="187"/>
      <c r="V292" s="17"/>
      <c r="X292" s="23" t="s">
        <v>32</v>
      </c>
      <c r="Y292" s="20">
        <f>IF(B292="PAGADO",0,C297)</f>
        <v>-200</v>
      </c>
      <c r="AA292" s="187" t="s">
        <v>612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7" t="s">
        <v>20</v>
      </c>
      <c r="F337" s="187"/>
      <c r="G337" s="187"/>
      <c r="H337" s="187"/>
      <c r="V337" s="17"/>
      <c r="X337" s="23" t="s">
        <v>32</v>
      </c>
      <c r="Y337" s="20">
        <f>IF(B1129="PAGADO",0,C342)</f>
        <v>14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14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COBRAR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COBRAR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7" t="s">
        <v>437</v>
      </c>
      <c r="F430" s="187"/>
      <c r="G430" s="187"/>
      <c r="H430" s="187"/>
      <c r="V430" s="17"/>
      <c r="X430" s="23" t="s">
        <v>75</v>
      </c>
      <c r="Y430" s="20">
        <f>IF(B430="PAGADO",0,C435)</f>
        <v>0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COBRAR'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COBRAR'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5" t="s">
        <v>29</v>
      </c>
      <c r="AD468" s="185"/>
      <c r="AE468" s="185"/>
    </row>
    <row r="469" spans="2:41">
      <c r="H469" s="186" t="s">
        <v>28</v>
      </c>
      <c r="I469" s="186"/>
      <c r="J469" s="186"/>
      <c r="V469" s="17"/>
      <c r="AC469" s="185"/>
      <c r="AD469" s="185"/>
      <c r="AE469" s="185"/>
    </row>
    <row r="470" spans="2:41">
      <c r="H470" s="186"/>
      <c r="I470" s="186"/>
      <c r="J470" s="186"/>
      <c r="V470" s="17"/>
      <c r="AC470" s="185"/>
      <c r="AD470" s="185"/>
      <c r="AE470" s="18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7" t="s">
        <v>20</v>
      </c>
      <c r="F474" s="187"/>
      <c r="G474" s="187"/>
      <c r="H474" s="187"/>
      <c r="V474" s="17"/>
      <c r="X474" s="23" t="s">
        <v>32</v>
      </c>
      <c r="Y474" s="20">
        <f>IF(B474="PAGADO",0,C479)</f>
        <v>0</v>
      </c>
      <c r="AA474" s="187" t="s">
        <v>20</v>
      </c>
      <c r="AB474" s="187"/>
      <c r="AC474" s="187"/>
      <c r="AD474" s="18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8" t="str">
        <f>IF(C479&lt;0,"NO PAGAR","COBRAR")</f>
        <v>COBRAR</v>
      </c>
      <c r="C480" s="18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8" t="str">
        <f>IF(Y479&lt;0,"NO PAGAR","COBRAR")</f>
        <v>COBRAR</v>
      </c>
      <c r="Y480" s="18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6" t="s">
        <v>30</v>
      </c>
      <c r="I514" s="186"/>
      <c r="J514" s="186"/>
      <c r="V514" s="17"/>
      <c r="AA514" s="186" t="s">
        <v>31</v>
      </c>
      <c r="AB514" s="186"/>
      <c r="AC514" s="186"/>
    </row>
    <row r="515" spans="2:41">
      <c r="H515" s="186"/>
      <c r="I515" s="186"/>
      <c r="J515" s="186"/>
      <c r="V515" s="17"/>
      <c r="AA515" s="186"/>
      <c r="AB515" s="186"/>
      <c r="AC515" s="18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7" t="s">
        <v>20</v>
      </c>
      <c r="F519" s="187"/>
      <c r="G519" s="187"/>
      <c r="H519" s="187"/>
      <c r="V519" s="17"/>
      <c r="X519" s="23" t="s">
        <v>32</v>
      </c>
      <c r="Y519" s="20">
        <f>IF(B1319="PAGADO",0,C524)</f>
        <v>0</v>
      </c>
      <c r="AA519" s="187" t="s">
        <v>20</v>
      </c>
      <c r="AB519" s="187"/>
      <c r="AC519" s="187"/>
      <c r="AD519" s="18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9" t="str">
        <f>IF(Y524&lt;0,"NO PAGAR","COBRAR'")</f>
        <v>COBRAR'</v>
      </c>
      <c r="Y525" s="18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9" t="str">
        <f>IF(C524&lt;0,"NO PAGAR","COBRAR'")</f>
        <v>COBRAR'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5" t="s">
        <v>29</v>
      </c>
      <c r="AD567" s="185"/>
      <c r="AE567" s="185"/>
    </row>
    <row r="568" spans="2:41">
      <c r="H568" s="186" t="s">
        <v>28</v>
      </c>
      <c r="I568" s="186"/>
      <c r="J568" s="186"/>
      <c r="V568" s="17"/>
      <c r="AC568" s="185"/>
      <c r="AD568" s="185"/>
      <c r="AE568" s="185"/>
    </row>
    <row r="569" spans="2:41">
      <c r="H569" s="186"/>
      <c r="I569" s="186"/>
      <c r="J569" s="186"/>
      <c r="V569" s="17"/>
      <c r="AC569" s="185"/>
      <c r="AD569" s="185"/>
      <c r="AE569" s="18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7" t="s">
        <v>20</v>
      </c>
      <c r="F573" s="187"/>
      <c r="G573" s="187"/>
      <c r="H573" s="187"/>
      <c r="V573" s="17"/>
      <c r="X573" s="23" t="s">
        <v>32</v>
      </c>
      <c r="Y573" s="20">
        <f>IF(B573="PAGADO",0,C578)</f>
        <v>0</v>
      </c>
      <c r="AA573" s="187" t="s">
        <v>20</v>
      </c>
      <c r="AB573" s="187"/>
      <c r="AC573" s="187"/>
      <c r="AD573" s="18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8" t="str">
        <f>IF(C578&lt;0,"NO PAGAR","COBRAR")</f>
        <v>COBRAR</v>
      </c>
      <c r="C579" s="18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8" t="str">
        <f>IF(Y578&lt;0,"NO PAGAR","COBRAR")</f>
        <v>COBRAR</v>
      </c>
      <c r="Y579" s="18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6" t="s">
        <v>30</v>
      </c>
      <c r="I613" s="186"/>
      <c r="J613" s="186"/>
      <c r="V613" s="17"/>
      <c r="AA613" s="186" t="s">
        <v>31</v>
      </c>
      <c r="AB613" s="186"/>
      <c r="AC613" s="186"/>
    </row>
    <row r="614" spans="1:43">
      <c r="H614" s="186"/>
      <c r="I614" s="186"/>
      <c r="J614" s="186"/>
      <c r="V614" s="17"/>
      <c r="AA614" s="186"/>
      <c r="AB614" s="186"/>
      <c r="AC614" s="18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7" t="s">
        <v>20</v>
      </c>
      <c r="F618" s="187"/>
      <c r="G618" s="187"/>
      <c r="H618" s="187"/>
      <c r="V618" s="17"/>
      <c r="X618" s="23" t="s">
        <v>32</v>
      </c>
      <c r="Y618" s="20">
        <f>IF(B1418="PAGADO",0,C623)</f>
        <v>0</v>
      </c>
      <c r="AA618" s="187" t="s">
        <v>20</v>
      </c>
      <c r="AB618" s="187"/>
      <c r="AC618" s="187"/>
      <c r="AD618" s="18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9" t="str">
        <f>IF(Y623&lt;0,"NO PAGAR","COBRAR'")</f>
        <v>COBRAR'</v>
      </c>
      <c r="Y624" s="18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9" t="str">
        <f>IF(C623&lt;0,"NO PAGAR","COBRAR'")</f>
        <v>COBRAR'</v>
      </c>
      <c r="C625" s="18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5" t="s">
        <v>29</v>
      </c>
      <c r="AD660" s="185"/>
      <c r="AE660" s="185"/>
    </row>
    <row r="661" spans="2:41">
      <c r="H661" s="186" t="s">
        <v>28</v>
      </c>
      <c r="I661" s="186"/>
      <c r="J661" s="186"/>
      <c r="V661" s="17"/>
      <c r="AC661" s="185"/>
      <c r="AD661" s="185"/>
      <c r="AE661" s="185"/>
    </row>
    <row r="662" spans="2:41">
      <c r="H662" s="186"/>
      <c r="I662" s="186"/>
      <c r="J662" s="186"/>
      <c r="V662" s="17"/>
      <c r="AC662" s="185"/>
      <c r="AD662" s="185"/>
      <c r="AE662" s="18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7" t="s">
        <v>20</v>
      </c>
      <c r="F666" s="187"/>
      <c r="G666" s="187"/>
      <c r="H666" s="187"/>
      <c r="V666" s="17"/>
      <c r="X666" s="23" t="s">
        <v>32</v>
      </c>
      <c r="Y666" s="20">
        <f>IF(B666="PAGADO",0,C671)</f>
        <v>0</v>
      </c>
      <c r="AA666" s="187" t="s">
        <v>20</v>
      </c>
      <c r="AB666" s="187"/>
      <c r="AC666" s="187"/>
      <c r="AD666" s="18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8" t="str">
        <f>IF(C671&lt;0,"NO PAGAR","COBRAR")</f>
        <v>COBRAR</v>
      </c>
      <c r="C672" s="18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8" t="str">
        <f>IF(Y671&lt;0,"NO PAGAR","COBRAR")</f>
        <v>COBRAR</v>
      </c>
      <c r="Y672" s="18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6" t="s">
        <v>30</v>
      </c>
      <c r="I706" s="186"/>
      <c r="J706" s="186"/>
      <c r="V706" s="17"/>
      <c r="AA706" s="186" t="s">
        <v>31</v>
      </c>
      <c r="AB706" s="186"/>
      <c r="AC706" s="186"/>
    </row>
    <row r="707" spans="2:41">
      <c r="H707" s="186"/>
      <c r="I707" s="186"/>
      <c r="J707" s="186"/>
      <c r="V707" s="17"/>
      <c r="AA707" s="186"/>
      <c r="AB707" s="186"/>
      <c r="AC707" s="18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7" t="s">
        <v>20</v>
      </c>
      <c r="F711" s="187"/>
      <c r="G711" s="187"/>
      <c r="H711" s="187"/>
      <c r="V711" s="17"/>
      <c r="X711" s="23" t="s">
        <v>32</v>
      </c>
      <c r="Y711" s="20">
        <f>IF(B1511="PAGADO",0,C716)</f>
        <v>0</v>
      </c>
      <c r="AA711" s="187" t="s">
        <v>20</v>
      </c>
      <c r="AB711" s="187"/>
      <c r="AC711" s="187"/>
      <c r="AD711" s="18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9" t="str">
        <f>IF(Y716&lt;0,"NO PAGAR","COBRAR'")</f>
        <v>COBRAR'</v>
      </c>
      <c r="Y717" s="18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9" t="str">
        <f>IF(C716&lt;0,"NO PAGAR","COBRAR'")</f>
        <v>COBRAR'</v>
      </c>
      <c r="C718" s="18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5" t="s">
        <v>29</v>
      </c>
      <c r="AD753" s="185"/>
      <c r="AE753" s="185"/>
    </row>
    <row r="754" spans="2:41">
      <c r="H754" s="186" t="s">
        <v>28</v>
      </c>
      <c r="I754" s="186"/>
      <c r="J754" s="186"/>
      <c r="V754" s="17"/>
      <c r="AC754" s="185"/>
      <c r="AD754" s="185"/>
      <c r="AE754" s="185"/>
    </row>
    <row r="755" spans="2:41">
      <c r="H755" s="186"/>
      <c r="I755" s="186"/>
      <c r="J755" s="186"/>
      <c r="V755" s="17"/>
      <c r="AC755" s="185"/>
      <c r="AD755" s="185"/>
      <c r="AE755" s="18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7" t="s">
        <v>20</v>
      </c>
      <c r="F759" s="187"/>
      <c r="G759" s="187"/>
      <c r="H759" s="187"/>
      <c r="V759" s="17"/>
      <c r="X759" s="23" t="s">
        <v>32</v>
      </c>
      <c r="Y759" s="20">
        <f>IF(B759="PAGADO",0,C764)</f>
        <v>0</v>
      </c>
      <c r="AA759" s="187" t="s">
        <v>20</v>
      </c>
      <c r="AB759" s="187"/>
      <c r="AC759" s="187"/>
      <c r="AD759" s="18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8" t="str">
        <f>IF(C764&lt;0,"NO PAGAR","COBRAR")</f>
        <v>COBRAR</v>
      </c>
      <c r="C765" s="18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8" t="str">
        <f>IF(Y764&lt;0,"NO PAGAR","COBRAR")</f>
        <v>COBRAR</v>
      </c>
      <c r="Y765" s="18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6" t="s">
        <v>30</v>
      </c>
      <c r="I799" s="186"/>
      <c r="J799" s="186"/>
      <c r="V799" s="17"/>
      <c r="AA799" s="186" t="s">
        <v>31</v>
      </c>
      <c r="AB799" s="186"/>
      <c r="AC799" s="186"/>
    </row>
    <row r="800" spans="1:43">
      <c r="H800" s="186"/>
      <c r="I800" s="186"/>
      <c r="J800" s="186"/>
      <c r="V800" s="17"/>
      <c r="AA800" s="186"/>
      <c r="AB800" s="186"/>
      <c r="AC800" s="18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7" t="s">
        <v>20</v>
      </c>
      <c r="F804" s="187"/>
      <c r="G804" s="187"/>
      <c r="H804" s="187"/>
      <c r="V804" s="17"/>
      <c r="X804" s="23" t="s">
        <v>32</v>
      </c>
      <c r="Y804" s="20">
        <f>IF(B1604="PAGADO",0,C809)</f>
        <v>0</v>
      </c>
      <c r="AA804" s="187" t="s">
        <v>20</v>
      </c>
      <c r="AB804" s="187"/>
      <c r="AC804" s="187"/>
      <c r="AD804" s="18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9" t="str">
        <f>IF(Y809&lt;0,"NO PAGAR","COBRAR'")</f>
        <v>COBRAR'</v>
      </c>
      <c r="Y810" s="18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9" t="str">
        <f>IF(C809&lt;0,"NO PAGAR","COBRAR'")</f>
        <v>COBRAR'</v>
      </c>
      <c r="C811" s="18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5" t="s">
        <v>29</v>
      </c>
      <c r="AD846" s="185"/>
      <c r="AE846" s="185"/>
    </row>
    <row r="847" spans="5:31">
      <c r="H847" s="186" t="s">
        <v>28</v>
      </c>
      <c r="I847" s="186"/>
      <c r="J847" s="186"/>
      <c r="V847" s="17"/>
      <c r="AC847" s="185"/>
      <c r="AD847" s="185"/>
      <c r="AE847" s="185"/>
    </row>
    <row r="848" spans="5:31">
      <c r="H848" s="186"/>
      <c r="I848" s="186"/>
      <c r="J848" s="186"/>
      <c r="V848" s="17"/>
      <c r="AC848" s="185"/>
      <c r="AD848" s="185"/>
      <c r="AE848" s="18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7" t="s">
        <v>20</v>
      </c>
      <c r="F852" s="187"/>
      <c r="G852" s="187"/>
      <c r="H852" s="187"/>
      <c r="V852" s="17"/>
      <c r="X852" s="23" t="s">
        <v>32</v>
      </c>
      <c r="Y852" s="20">
        <f>IF(B852="PAGADO",0,C857)</f>
        <v>0</v>
      </c>
      <c r="AA852" s="187" t="s">
        <v>20</v>
      </c>
      <c r="AB852" s="187"/>
      <c r="AC852" s="187"/>
      <c r="AD852" s="18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8" t="str">
        <f>IF(C857&lt;0,"NO PAGAR","COBRAR")</f>
        <v>COBRAR</v>
      </c>
      <c r="C858" s="18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8" t="str">
        <f>IF(Y857&lt;0,"NO PAGAR","COBRAR")</f>
        <v>COBRAR</v>
      </c>
      <c r="Y858" s="18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6" t="s">
        <v>30</v>
      </c>
      <c r="I892" s="186"/>
      <c r="J892" s="186"/>
      <c r="V892" s="17"/>
      <c r="AA892" s="186" t="s">
        <v>31</v>
      </c>
      <c r="AB892" s="186"/>
      <c r="AC892" s="186"/>
    </row>
    <row r="893" spans="1:43">
      <c r="H893" s="186"/>
      <c r="I893" s="186"/>
      <c r="J893" s="186"/>
      <c r="V893" s="17"/>
      <c r="AA893" s="186"/>
      <c r="AB893" s="186"/>
      <c r="AC893" s="18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7" t="s">
        <v>20</v>
      </c>
      <c r="F897" s="187"/>
      <c r="G897" s="187"/>
      <c r="H897" s="187"/>
      <c r="V897" s="17"/>
      <c r="X897" s="23" t="s">
        <v>32</v>
      </c>
      <c r="Y897" s="20">
        <f>IF(B1697="PAGADO",0,C902)</f>
        <v>0</v>
      </c>
      <c r="AA897" s="187" t="s">
        <v>20</v>
      </c>
      <c r="AB897" s="187"/>
      <c r="AC897" s="187"/>
      <c r="AD897" s="18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9" t="str">
        <f>IF(Y902&lt;0,"NO PAGAR","COBRAR'")</f>
        <v>COBRAR'</v>
      </c>
      <c r="Y903" s="18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9" t="str">
        <f>IF(C902&lt;0,"NO PAGAR","COBRAR'")</f>
        <v>COBRAR'</v>
      </c>
      <c r="C904" s="18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5" t="s">
        <v>29</v>
      </c>
      <c r="AD940" s="185"/>
      <c r="AE940" s="185"/>
    </row>
    <row r="941" spans="8:31">
      <c r="H941" s="186" t="s">
        <v>28</v>
      </c>
      <c r="I941" s="186"/>
      <c r="J941" s="186"/>
      <c r="V941" s="17"/>
      <c r="AC941" s="185"/>
      <c r="AD941" s="185"/>
      <c r="AE941" s="185"/>
    </row>
    <row r="942" spans="8:31">
      <c r="H942" s="186"/>
      <c r="I942" s="186"/>
      <c r="J942" s="186"/>
      <c r="V942" s="17"/>
      <c r="AC942" s="185"/>
      <c r="AD942" s="185"/>
      <c r="AE942" s="18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7" t="s">
        <v>20</v>
      </c>
      <c r="F946" s="187"/>
      <c r="G946" s="187"/>
      <c r="H946" s="187"/>
      <c r="V946" s="17"/>
      <c r="X946" s="23" t="s">
        <v>32</v>
      </c>
      <c r="Y946" s="20">
        <f>IF(B946="PAGADO",0,C951)</f>
        <v>0</v>
      </c>
      <c r="AA946" s="187" t="s">
        <v>20</v>
      </c>
      <c r="AB946" s="187"/>
      <c r="AC946" s="187"/>
      <c r="AD946" s="18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8" t="str">
        <f>IF(C951&lt;0,"NO PAGAR","COBRAR")</f>
        <v>COBRAR</v>
      </c>
      <c r="C952" s="18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8" t="str">
        <f>IF(Y951&lt;0,"NO PAGAR","COBRAR")</f>
        <v>COBRAR</v>
      </c>
      <c r="Y952" s="18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6" t="s">
        <v>30</v>
      </c>
      <c r="I986" s="186"/>
      <c r="J986" s="186"/>
      <c r="V986" s="17"/>
      <c r="AA986" s="186" t="s">
        <v>31</v>
      </c>
      <c r="AB986" s="186"/>
      <c r="AC986" s="186"/>
    </row>
    <row r="987" spans="1:43">
      <c r="H987" s="186"/>
      <c r="I987" s="186"/>
      <c r="J987" s="186"/>
      <c r="V987" s="17"/>
      <c r="AA987" s="186"/>
      <c r="AB987" s="186"/>
      <c r="AC987" s="18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7" t="s">
        <v>20</v>
      </c>
      <c r="F991" s="187"/>
      <c r="G991" s="187"/>
      <c r="H991" s="187"/>
      <c r="V991" s="17"/>
      <c r="X991" s="23" t="s">
        <v>32</v>
      </c>
      <c r="Y991" s="20">
        <f>IF(B1791="PAGADO",0,C996)</f>
        <v>0</v>
      </c>
      <c r="AA991" s="187" t="s">
        <v>20</v>
      </c>
      <c r="AB991" s="187"/>
      <c r="AC991" s="187"/>
      <c r="AD991" s="18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9" t="str">
        <f>IF(Y996&lt;0,"NO PAGAR","COBRAR'")</f>
        <v>COBRAR'</v>
      </c>
      <c r="Y997" s="18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9" t="str">
        <f>IF(C996&lt;0,"NO PAGAR","COBRAR'")</f>
        <v>COBRAR'</v>
      </c>
      <c r="C998" s="18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5" t="s">
        <v>29</v>
      </c>
      <c r="AD1033" s="185"/>
      <c r="AE1033" s="185"/>
    </row>
    <row r="1034" spans="2:41">
      <c r="H1034" s="186" t="s">
        <v>28</v>
      </c>
      <c r="I1034" s="186"/>
      <c r="J1034" s="186"/>
      <c r="V1034" s="17"/>
      <c r="AC1034" s="185"/>
      <c r="AD1034" s="185"/>
      <c r="AE1034" s="185"/>
    </row>
    <row r="1035" spans="2:41">
      <c r="H1035" s="186"/>
      <c r="I1035" s="186"/>
      <c r="J1035" s="186"/>
      <c r="V1035" s="17"/>
      <c r="AC1035" s="185"/>
      <c r="AD1035" s="185"/>
      <c r="AE1035" s="18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7" t="s">
        <v>20</v>
      </c>
      <c r="F1039" s="187"/>
      <c r="G1039" s="187"/>
      <c r="H1039" s="187"/>
      <c r="V1039" s="17"/>
      <c r="X1039" s="23" t="s">
        <v>32</v>
      </c>
      <c r="Y1039" s="20">
        <f>IF(B1039="PAGADO",0,C1044)</f>
        <v>0</v>
      </c>
      <c r="AA1039" s="187" t="s">
        <v>20</v>
      </c>
      <c r="AB1039" s="187"/>
      <c r="AC1039" s="187"/>
      <c r="AD1039" s="18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8" t="str">
        <f>IF(C1044&lt;0,"NO PAGAR","COBRAR")</f>
        <v>COBRAR</v>
      </c>
      <c r="C1045" s="18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8" t="str">
        <f>IF(Y1044&lt;0,"NO PAGAR","COBRAR")</f>
        <v>COBRAR</v>
      </c>
      <c r="Y1045" s="18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6" t="s">
        <v>30</v>
      </c>
      <c r="I1079" s="186"/>
      <c r="J1079" s="186"/>
      <c r="V1079" s="17"/>
      <c r="AA1079" s="186" t="s">
        <v>31</v>
      </c>
      <c r="AB1079" s="186"/>
      <c r="AC1079" s="186"/>
    </row>
    <row r="1080" spans="1:43">
      <c r="H1080" s="186"/>
      <c r="I1080" s="186"/>
      <c r="J1080" s="186"/>
      <c r="V1080" s="17"/>
      <c r="AA1080" s="186"/>
      <c r="AB1080" s="186"/>
      <c r="AC1080" s="18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7" t="s">
        <v>20</v>
      </c>
      <c r="F1084" s="187"/>
      <c r="G1084" s="187"/>
      <c r="H1084" s="187"/>
      <c r="V1084" s="17"/>
      <c r="X1084" s="23" t="s">
        <v>32</v>
      </c>
      <c r="Y1084" s="20">
        <f>IF(B1884="PAGADO",0,C1089)</f>
        <v>0</v>
      </c>
      <c r="AA1084" s="187" t="s">
        <v>20</v>
      </c>
      <c r="AB1084" s="187"/>
      <c r="AC1084" s="187"/>
      <c r="AD1084" s="18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9" t="str">
        <f>IF(Y1089&lt;0,"NO PAGAR","COBRAR'")</f>
        <v>COBRAR'</v>
      </c>
      <c r="Y1090" s="18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9" t="str">
        <f>IF(C1089&lt;0,"NO PAGAR","COBRAR'")</f>
        <v>COBRAR'</v>
      </c>
      <c r="C1091" s="18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45" workbookViewId="0">
      <selection activeCell="AC641" sqref="AC64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/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259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310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7" t="s">
        <v>224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7" t="s">
        <v>439</v>
      </c>
      <c r="F200" s="187"/>
      <c r="G200" s="187"/>
      <c r="H200" s="187"/>
      <c r="V200" s="17"/>
      <c r="X200" s="23" t="s">
        <v>130</v>
      </c>
      <c r="Y200" s="20">
        <f>IF(B200="PAGADO",0,C205)</f>
        <v>520</v>
      </c>
      <c r="AA200" s="187" t="s">
        <v>20</v>
      </c>
      <c r="AB200" s="187"/>
      <c r="AC200" s="187"/>
      <c r="AD200" s="18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7" t="s">
        <v>224</v>
      </c>
      <c r="F245" s="187"/>
      <c r="G245" s="187"/>
      <c r="H245" s="187"/>
      <c r="V245" s="17"/>
      <c r="X245" s="23" t="s">
        <v>130</v>
      </c>
      <c r="Y245" s="20">
        <f>IF(B245="PAGADO",0,C250)</f>
        <v>0</v>
      </c>
      <c r="AA245" s="187" t="s">
        <v>564</v>
      </c>
      <c r="AB245" s="187"/>
      <c r="AC245" s="187"/>
      <c r="AD245" s="18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COBRAR'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7" t="s">
        <v>20</v>
      </c>
      <c r="F292" s="187"/>
      <c r="G292" s="187"/>
      <c r="H292" s="187"/>
      <c r="V292" s="17"/>
      <c r="X292" s="23" t="s">
        <v>581</v>
      </c>
      <c r="Y292" s="20">
        <f>IF(B292="PAGADO",0,C297)</f>
        <v>0</v>
      </c>
      <c r="AA292" s="187" t="s">
        <v>224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COBRAR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7" t="s">
        <v>564</v>
      </c>
      <c r="F337" s="187"/>
      <c r="G337" s="187"/>
      <c r="H337" s="187"/>
      <c r="V337" s="17"/>
      <c r="X337" s="23" t="s">
        <v>32</v>
      </c>
      <c r="Y337" s="20">
        <f>IF(B337="PAGADO",0,C342)</f>
        <v>0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5" t="s">
        <v>29</v>
      </c>
      <c r="AD373" s="185"/>
      <c r="AE373" s="185"/>
    </row>
    <row r="374" spans="2:41">
      <c r="H374" s="186" t="s">
        <v>28</v>
      </c>
      <c r="I374" s="186"/>
      <c r="J374" s="186"/>
      <c r="V374" s="17"/>
      <c r="AC374" s="185"/>
      <c r="AD374" s="185"/>
      <c r="AE374" s="185"/>
    </row>
    <row r="375" spans="2:41">
      <c r="H375" s="186"/>
      <c r="I375" s="186"/>
      <c r="J375" s="186"/>
      <c r="V375" s="17"/>
      <c r="AC375" s="185"/>
      <c r="AD375" s="185"/>
      <c r="AE375" s="18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7" t="s">
        <v>20</v>
      </c>
      <c r="F379" s="187"/>
      <c r="G379" s="187"/>
      <c r="H379" s="187"/>
      <c r="V379" s="17"/>
      <c r="X379" s="23" t="s">
        <v>82</v>
      </c>
      <c r="Y379" s="20">
        <f>IF(B379="PAGADO",0,C384)</f>
        <v>0</v>
      </c>
      <c r="AA379" s="187" t="s">
        <v>564</v>
      </c>
      <c r="AB379" s="187"/>
      <c r="AC379" s="187"/>
      <c r="AD379" s="18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8" t="str">
        <f>IF(C384&lt;0,"NO PAGAR","COBRAR")</f>
        <v>COBRAR</v>
      </c>
      <c r="C385" s="18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COBRAR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6" t="s">
        <v>30</v>
      </c>
      <c r="I414" s="186"/>
      <c r="J414" s="186"/>
      <c r="V414" s="17"/>
      <c r="AA414" s="186" t="s">
        <v>31</v>
      </c>
      <c r="AB414" s="186"/>
      <c r="AC414" s="186"/>
    </row>
    <row r="415" spans="1:43">
      <c r="H415" s="186"/>
      <c r="I415" s="186"/>
      <c r="J415" s="186"/>
      <c r="V415" s="17"/>
      <c r="AA415" s="186"/>
      <c r="AB415" s="186"/>
      <c r="AC415" s="18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7" t="s">
        <v>20</v>
      </c>
      <c r="F419" s="187"/>
      <c r="G419" s="187"/>
      <c r="H419" s="187"/>
      <c r="V419" s="17"/>
      <c r="X419" s="23" t="s">
        <v>82</v>
      </c>
      <c r="Y419" s="20">
        <f>IF(B1195="PAGADO",0,C424)</f>
        <v>0</v>
      </c>
      <c r="AA419" s="187" t="s">
        <v>848</v>
      </c>
      <c r="AB419" s="187"/>
      <c r="AC419" s="187"/>
      <c r="AD419" s="18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9" t="str">
        <f>IF(Y424&lt;0,"NO PAGAR","COBRAR'")</f>
        <v>COBRAR'</v>
      </c>
      <c r="Y425" s="18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9" t="str">
        <f>IF(C424&lt;0,"NO PAGAR","COBRAR'")</f>
        <v>COBRAR'</v>
      </c>
      <c r="C426" s="18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5" t="s">
        <v>29</v>
      </c>
      <c r="AD458" s="185"/>
      <c r="AE458" s="185"/>
    </row>
    <row r="459" spans="2:31">
      <c r="H459" s="186" t="s">
        <v>28</v>
      </c>
      <c r="I459" s="186"/>
      <c r="J459" s="186"/>
      <c r="V459" s="17"/>
      <c r="AC459" s="185"/>
      <c r="AD459" s="185"/>
      <c r="AE459" s="185"/>
    </row>
    <row r="460" spans="2:31">
      <c r="H460" s="186"/>
      <c r="I460" s="186"/>
      <c r="J460" s="186"/>
      <c r="V460" s="17"/>
      <c r="AC460" s="185"/>
      <c r="AD460" s="185"/>
      <c r="AE460" s="18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7" t="s">
        <v>20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20</v>
      </c>
      <c r="AB464" s="187"/>
      <c r="AC464" s="187"/>
      <c r="AD464" s="18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8" t="str">
        <f>IF(C469&lt;0,"NO PAGAR","COBRAR")</f>
        <v>COBRAR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COBRAR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6" t="s">
        <v>30</v>
      </c>
      <c r="I504" s="186"/>
      <c r="J504" s="186"/>
      <c r="V504" s="17"/>
      <c r="AA504" s="186" t="s">
        <v>31</v>
      </c>
      <c r="AB504" s="186"/>
      <c r="AC504" s="186"/>
    </row>
    <row r="505" spans="1:43">
      <c r="H505" s="186"/>
      <c r="I505" s="186"/>
      <c r="J505" s="186"/>
      <c r="V505" s="17"/>
      <c r="AA505" s="186"/>
      <c r="AB505" s="186"/>
      <c r="AC505" s="18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7" t="s">
        <v>20</v>
      </c>
      <c r="F509" s="187"/>
      <c r="G509" s="187"/>
      <c r="H509" s="187"/>
      <c r="V509" s="17"/>
      <c r="X509" s="23" t="s">
        <v>82</v>
      </c>
      <c r="Y509" s="20">
        <f>IF(B1292="PAGADO",0,C514)</f>
        <v>0</v>
      </c>
      <c r="AA509" s="187" t="s">
        <v>848</v>
      </c>
      <c r="AB509" s="187"/>
      <c r="AC509" s="187"/>
      <c r="AD509" s="18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9" t="str">
        <f>IF(Y514&lt;0,"NO PAGAR","COBRAR'")</f>
        <v>COBRAR'</v>
      </c>
      <c r="Y515" s="18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9" t="str">
        <f>IF(C514&lt;0,"NO PAGAR","COBRAR'")</f>
        <v>COBRAR'</v>
      </c>
      <c r="C516" s="18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5" t="s">
        <v>29</v>
      </c>
      <c r="AD550" s="185"/>
      <c r="AE550" s="185"/>
    </row>
    <row r="551" spans="2:41">
      <c r="H551" s="186" t="s">
        <v>28</v>
      </c>
      <c r="I551" s="186"/>
      <c r="J551" s="186"/>
      <c r="V551" s="17"/>
      <c r="AC551" s="185"/>
      <c r="AD551" s="185"/>
      <c r="AE551" s="185"/>
    </row>
    <row r="552" spans="2:41">
      <c r="H552" s="186"/>
      <c r="I552" s="186"/>
      <c r="J552" s="186"/>
      <c r="V552" s="17"/>
      <c r="AC552" s="185"/>
      <c r="AD552" s="185"/>
      <c r="AE552" s="18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7" t="s">
        <v>1024</v>
      </c>
      <c r="F556" s="187"/>
      <c r="G556" s="187"/>
      <c r="H556" s="187"/>
      <c r="V556" s="17"/>
      <c r="X556" s="23" t="s">
        <v>32</v>
      </c>
      <c r="Y556" s="20">
        <f>IF(B556="PAGADO",0,C561)</f>
        <v>0</v>
      </c>
      <c r="AA556" s="187" t="s">
        <v>20</v>
      </c>
      <c r="AB556" s="187"/>
      <c r="AC556" s="187"/>
      <c r="AD556" s="18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8" t="str">
        <f>IF(C561&lt;0,"NO PAGAR","COBRAR")</f>
        <v>COBRAR</v>
      </c>
      <c r="C562" s="18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8" t="str">
        <f>IF(Y561&lt;0,"NO PAGAR","COBRAR")</f>
        <v>COBRAR</v>
      </c>
      <c r="Y562" s="18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6" t="s">
        <v>30</v>
      </c>
      <c r="I591" s="186"/>
      <c r="J591" s="186"/>
      <c r="V591" s="17"/>
      <c r="AA591" s="186" t="s">
        <v>31</v>
      </c>
      <c r="AB591" s="186"/>
      <c r="AC591" s="186"/>
    </row>
    <row r="592" spans="1:43">
      <c r="H592" s="186"/>
      <c r="I592" s="186"/>
      <c r="J592" s="186"/>
      <c r="V592" s="17"/>
      <c r="AA592" s="186"/>
      <c r="AB592" s="186"/>
      <c r="AC592" s="18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7" t="s">
        <v>20</v>
      </c>
      <c r="F596" s="187"/>
      <c r="G596" s="187"/>
      <c r="H596" s="187"/>
      <c r="V596" s="17"/>
      <c r="X596" s="23" t="s">
        <v>32</v>
      </c>
      <c r="Y596" s="20">
        <f>IF(B1391="PAGADO",0,C601)</f>
        <v>0</v>
      </c>
      <c r="AA596" s="187" t="s">
        <v>20</v>
      </c>
      <c r="AB596" s="187"/>
      <c r="AC596" s="187"/>
      <c r="AD596" s="18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9" t="str">
        <f>IF(Y601&lt;0,"NO PAGAR","COBRAR'")</f>
        <v>COBRAR'</v>
      </c>
      <c r="Y602" s="18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9" t="str">
        <f>IF(C601&lt;0,"NO PAGAR","COBRAR'")</f>
        <v>COBRAR'</v>
      </c>
      <c r="C603" s="18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5" t="s">
        <v>29</v>
      </c>
      <c r="AD638" s="185"/>
      <c r="AE638" s="185"/>
    </row>
    <row r="639" spans="5:31">
      <c r="H639" s="186" t="s">
        <v>28</v>
      </c>
      <c r="I639" s="186"/>
      <c r="J639" s="186"/>
      <c r="V639" s="17"/>
      <c r="AC639" s="185"/>
      <c r="AD639" s="185"/>
      <c r="AE639" s="185"/>
    </row>
    <row r="640" spans="5:31">
      <c r="H640" s="186"/>
      <c r="I640" s="186"/>
      <c r="J640" s="186"/>
      <c r="V640" s="17"/>
      <c r="AC640" s="185"/>
      <c r="AD640" s="185"/>
      <c r="AE640" s="18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7" t="s">
        <v>564</v>
      </c>
      <c r="F644" s="187"/>
      <c r="G644" s="187"/>
      <c r="H644" s="187"/>
      <c r="V644" s="17"/>
      <c r="X644" s="23" t="s">
        <v>156</v>
      </c>
      <c r="Y644" s="20">
        <f>IF(B644="PAGADO",0,C649)</f>
        <v>0</v>
      </c>
      <c r="AA644" s="187" t="s">
        <v>1110</v>
      </c>
      <c r="AB644" s="187"/>
      <c r="AC644" s="187"/>
      <c r="AD644" s="18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8" t="str">
        <f>IF(C649&lt;0,"NO PAGAR","COBRAR")</f>
        <v>COBRAR</v>
      </c>
      <c r="C650" s="18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8" t="str">
        <f>IF(Y649&lt;0,"NO PAGAR","COBRAR")</f>
        <v>COBRAR</v>
      </c>
      <c r="Y650" s="18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L639" zoomScale="70" zoomScaleNormal="70" workbookViewId="0">
      <selection activeCell="X671" sqref="X67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134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157</v>
      </c>
      <c r="AB8" s="187"/>
      <c r="AC8" s="187"/>
      <c r="AD8" s="18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ht="15" customHeight="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195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239</v>
      </c>
      <c r="AB53" s="187"/>
      <c r="AC53" s="187"/>
      <c r="AD53" s="18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5" t="s">
        <v>29</v>
      </c>
      <c r="AD93" s="185"/>
      <c r="AE93" s="185"/>
    </row>
    <row r="94" spans="2:31">
      <c r="H94" s="186" t="s">
        <v>28</v>
      </c>
      <c r="I94" s="186"/>
      <c r="J94" s="186"/>
      <c r="V94" s="17"/>
      <c r="AC94" s="185"/>
      <c r="AD94" s="185"/>
      <c r="AE94" s="185"/>
    </row>
    <row r="95" spans="2:31">
      <c r="H95" s="186"/>
      <c r="I95" s="186"/>
      <c r="J95" s="186"/>
      <c r="V95" s="17"/>
      <c r="AC95" s="185"/>
      <c r="AD95" s="185"/>
      <c r="AE95" s="18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7" t="s">
        <v>287</v>
      </c>
      <c r="F99" s="187"/>
      <c r="G99" s="187"/>
      <c r="H99" s="187"/>
      <c r="V99" s="17"/>
      <c r="X99" s="23" t="s">
        <v>282</v>
      </c>
      <c r="Y99" s="20">
        <f>IF(B99="PAGADO",0,C104)</f>
        <v>0</v>
      </c>
      <c r="AA99" s="187" t="s">
        <v>134</v>
      </c>
      <c r="AB99" s="187"/>
      <c r="AC99" s="187"/>
      <c r="AD99" s="18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8" t="str">
        <f>IF(C104&lt;0,"NO PAGAR","COBRAR")</f>
        <v>COBRAR</v>
      </c>
      <c r="C105" s="18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8" t="str">
        <f>IF(Y104&lt;0,"NO PAGAR","COBRAR")</f>
        <v>COBRAR</v>
      </c>
      <c r="Y105" s="18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7" t="s">
        <v>20</v>
      </c>
      <c r="F136" s="187"/>
      <c r="G136" s="187"/>
      <c r="H136" s="187"/>
      <c r="V136" s="17"/>
      <c r="X136" s="23" t="s">
        <v>82</v>
      </c>
      <c r="Y136" s="20">
        <f>IF(B136="PAGADO",0,C141)</f>
        <v>0</v>
      </c>
      <c r="AA136" s="187" t="s">
        <v>20</v>
      </c>
      <c r="AB136" s="187"/>
      <c r="AC136" s="187"/>
      <c r="AD136" s="18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COBRAR'</v>
      </c>
      <c r="Y142" s="18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COBRAR'</v>
      </c>
      <c r="C143" s="18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5" t="s">
        <v>29</v>
      </c>
      <c r="AD179" s="185"/>
      <c r="AE179" s="185"/>
    </row>
    <row r="180" spans="2:41">
      <c r="H180" s="186" t="s">
        <v>28</v>
      </c>
      <c r="I180" s="186"/>
      <c r="J180" s="186"/>
      <c r="V180" s="17"/>
      <c r="AC180" s="185"/>
      <c r="AD180" s="185"/>
      <c r="AE180" s="185"/>
    </row>
    <row r="181" spans="2:41">
      <c r="H181" s="186"/>
      <c r="I181" s="186"/>
      <c r="J181" s="186"/>
      <c r="V181" s="17"/>
      <c r="AC181" s="185"/>
      <c r="AD181" s="185"/>
      <c r="AE181" s="18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7" t="s">
        <v>20</v>
      </c>
      <c r="F185" s="187"/>
      <c r="G185" s="187"/>
      <c r="H185" s="187"/>
      <c r="V185" s="17"/>
      <c r="X185" s="23" t="s">
        <v>82</v>
      </c>
      <c r="Y185" s="20">
        <f>IF(B185="PAGADO",0,C190)</f>
        <v>0</v>
      </c>
      <c r="AA185" s="187" t="s">
        <v>20</v>
      </c>
      <c r="AB185" s="187"/>
      <c r="AC185" s="187"/>
      <c r="AD185" s="18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8" t="str">
        <f>IF(C190&lt;0,"NO PAGAR","COBRAR")</f>
        <v>COBRAR</v>
      </c>
      <c r="C191" s="18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8" t="str">
        <f>IF(Y190&lt;0,"NO PAGAR","COBRAR")</f>
        <v>COBRAR</v>
      </c>
      <c r="Y191" s="18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6" t="s">
        <v>30</v>
      </c>
      <c r="I225" s="186"/>
      <c r="J225" s="186"/>
      <c r="V225" s="17"/>
      <c r="AA225" s="186" t="s">
        <v>31</v>
      </c>
      <c r="AB225" s="186"/>
      <c r="AC225" s="186"/>
    </row>
    <row r="226" spans="2:41">
      <c r="H226" s="186"/>
      <c r="I226" s="186"/>
      <c r="J226" s="186"/>
      <c r="V226" s="17"/>
      <c r="AA226" s="186"/>
      <c r="AB226" s="186"/>
      <c r="AC226" s="18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7" t="s">
        <v>20</v>
      </c>
      <c r="F230" s="187"/>
      <c r="G230" s="187"/>
      <c r="H230" s="187"/>
      <c r="V230" s="17"/>
      <c r="X230" s="23" t="s">
        <v>32</v>
      </c>
      <c r="Y230" s="20">
        <f>IF(B1003="PAGADO",0,C235)</f>
        <v>0</v>
      </c>
      <c r="AA230" s="187" t="s">
        <v>20</v>
      </c>
      <c r="AB230" s="187"/>
      <c r="AC230" s="187"/>
      <c r="AD230" s="18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9" t="str">
        <f>IF(Y235&lt;0,"NO PAGAR","COBRAR'")</f>
        <v>COBRAR'</v>
      </c>
      <c r="Y236" s="18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9" t="str">
        <f>IF(C235&lt;0,"NO PAGAR","COBRAR'")</f>
        <v>COBRAR'</v>
      </c>
      <c r="C237" s="18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5" t="s">
        <v>29</v>
      </c>
      <c r="AD271" s="185"/>
      <c r="AE271" s="185"/>
    </row>
    <row r="272" spans="2:31">
      <c r="H272" s="186" t="s">
        <v>28</v>
      </c>
      <c r="I272" s="186"/>
      <c r="J272" s="186"/>
      <c r="V272" s="17"/>
      <c r="AC272" s="185"/>
      <c r="AD272" s="185"/>
      <c r="AE272" s="185"/>
    </row>
    <row r="273" spans="2:41">
      <c r="H273" s="186"/>
      <c r="I273" s="186"/>
      <c r="J273" s="186"/>
      <c r="V273" s="17"/>
      <c r="AC273" s="185"/>
      <c r="AD273" s="185"/>
      <c r="AE273" s="18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7" t="s">
        <v>20</v>
      </c>
      <c r="F277" s="187"/>
      <c r="G277" s="187"/>
      <c r="H277" s="187"/>
      <c r="V277" s="17"/>
      <c r="X277" s="23" t="s">
        <v>282</v>
      </c>
      <c r="Y277" s="20">
        <f>IF(B277="PAGADO",0,C282)</f>
        <v>0</v>
      </c>
      <c r="AA277" s="187" t="s">
        <v>134</v>
      </c>
      <c r="AB277" s="187"/>
      <c r="AC277" s="187"/>
      <c r="AD277" s="18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8" t="str">
        <f>IF(C282&lt;0,"NO PAGAR","COBRAR")</f>
        <v>COBRAR</v>
      </c>
      <c r="C283" s="18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8" t="str">
        <f>IF(Y282&lt;0,"NO PAGAR","COBRAR")</f>
        <v>COBRAR</v>
      </c>
      <c r="Y283" s="18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6" t="s">
        <v>30</v>
      </c>
      <c r="I317" s="186"/>
      <c r="J317" s="186"/>
      <c r="V317" s="17"/>
      <c r="AA317" s="186" t="s">
        <v>31</v>
      </c>
      <c r="AB317" s="186"/>
      <c r="AC317" s="186"/>
    </row>
    <row r="318" spans="1:43">
      <c r="H318" s="186"/>
      <c r="I318" s="186"/>
      <c r="J318" s="186"/>
      <c r="V318" s="17"/>
      <c r="AA318" s="186"/>
      <c r="AB318" s="186"/>
      <c r="AC318" s="18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7" t="s">
        <v>20</v>
      </c>
      <c r="F322" s="187"/>
      <c r="G322" s="187"/>
      <c r="H322" s="187"/>
      <c r="V322" s="17"/>
      <c r="X322" s="23" t="s">
        <v>32</v>
      </c>
      <c r="Y322" s="20">
        <f>IF(B1095="PAGADO",0,C327)</f>
        <v>0</v>
      </c>
      <c r="AA322" s="187" t="s">
        <v>20</v>
      </c>
      <c r="AB322" s="187"/>
      <c r="AC322" s="187"/>
      <c r="AD322" s="18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9" t="str">
        <f>IF(Y327&lt;0,"NO PAGAR","COBRAR'")</f>
        <v>COBRAR'</v>
      </c>
      <c r="Y328" s="18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9" t="str">
        <f>IF(C327&lt;0,"NO PAGAR","COBRAR'")</f>
        <v>COBRAR'</v>
      </c>
      <c r="C329" s="18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5" t="s">
        <v>29</v>
      </c>
      <c r="AD364" s="185"/>
      <c r="AE364" s="185"/>
    </row>
    <row r="365" spans="8:31">
      <c r="H365" s="186" t="s">
        <v>28</v>
      </c>
      <c r="I365" s="186"/>
      <c r="J365" s="186"/>
      <c r="V365" s="17"/>
      <c r="AC365" s="185"/>
      <c r="AD365" s="185"/>
      <c r="AE365" s="185"/>
    </row>
    <row r="366" spans="8:31">
      <c r="H366" s="186"/>
      <c r="I366" s="186"/>
      <c r="J366" s="186"/>
      <c r="V366" s="17"/>
      <c r="AC366" s="185"/>
      <c r="AD366" s="185"/>
      <c r="AE366" s="18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7" t="s">
        <v>20</v>
      </c>
      <c r="F370" s="187"/>
      <c r="G370" s="187"/>
      <c r="H370" s="187"/>
      <c r="V370" s="17"/>
      <c r="X370" s="23" t="s">
        <v>32</v>
      </c>
      <c r="Y370" s="20">
        <f>IF(B370="PAGADO",0,C375)</f>
        <v>0</v>
      </c>
      <c r="AA370" s="187" t="s">
        <v>20</v>
      </c>
      <c r="AB370" s="187"/>
      <c r="AC370" s="187"/>
      <c r="AD370" s="18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8" t="str">
        <f>IF(C375&lt;0,"NO PAGAR","COBRAR")</f>
        <v>COBRAR</v>
      </c>
      <c r="C376" s="18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8" t="str">
        <f>IF(Y375&lt;0,"NO PAGAR","COBRAR")</f>
        <v>COBRAR</v>
      </c>
      <c r="Y376" s="18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6" t="s">
        <v>30</v>
      </c>
      <c r="I410" s="186"/>
      <c r="J410" s="186"/>
      <c r="V410" s="17"/>
      <c r="AA410" s="186" t="s">
        <v>31</v>
      </c>
      <c r="AB410" s="186"/>
      <c r="AC410" s="186"/>
    </row>
    <row r="411" spans="1:43">
      <c r="H411" s="186"/>
      <c r="I411" s="186"/>
      <c r="J411" s="186"/>
      <c r="V411" s="17"/>
      <c r="AA411" s="186"/>
      <c r="AB411" s="186"/>
      <c r="AC411" s="18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7" t="s">
        <v>20</v>
      </c>
      <c r="F415" s="187"/>
      <c r="G415" s="187"/>
      <c r="H415" s="187"/>
      <c r="V415" s="17"/>
      <c r="X415" s="23" t="s">
        <v>156</v>
      </c>
      <c r="Y415" s="20">
        <f>IF(B1188="PAGADO",0,C420)</f>
        <v>0</v>
      </c>
      <c r="AA415" s="187" t="s">
        <v>860</v>
      </c>
      <c r="AB415" s="187"/>
      <c r="AC415" s="187"/>
      <c r="AD415" s="18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COBRAR'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5" t="s">
        <v>29</v>
      </c>
      <c r="AD454" s="185"/>
      <c r="AE454" s="185"/>
    </row>
    <row r="455" spans="2:41">
      <c r="H455" s="186" t="s">
        <v>28</v>
      </c>
      <c r="I455" s="186"/>
      <c r="J455" s="186"/>
      <c r="V455" s="17"/>
      <c r="AC455" s="185"/>
      <c r="AD455" s="185"/>
      <c r="AE455" s="185"/>
    </row>
    <row r="456" spans="2:41">
      <c r="H456" s="186"/>
      <c r="I456" s="186"/>
      <c r="J456" s="186"/>
      <c r="V456" s="17"/>
      <c r="AC456" s="185"/>
      <c r="AD456" s="185"/>
      <c r="AE456" s="18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7" t="s">
        <v>20</v>
      </c>
      <c r="F460" s="187"/>
      <c r="G460" s="187"/>
      <c r="H460" s="187"/>
      <c r="V460" s="17"/>
      <c r="X460" s="23" t="s">
        <v>32</v>
      </c>
      <c r="Y460" s="20">
        <f>IF(B460="PAGADO",0,C465)</f>
        <v>0</v>
      </c>
      <c r="AA460" s="187" t="s">
        <v>921</v>
      </c>
      <c r="AB460" s="187"/>
      <c r="AC460" s="187"/>
      <c r="AD460" s="18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8" t="str">
        <f>IF(C465&lt;0,"NO PAGAR","COBRAR")</f>
        <v>COBRAR</v>
      </c>
      <c r="C466" s="18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8" t="str">
        <f>IF(Y465&lt;0,"NO PAGAR","COBRAR")</f>
        <v>COBRAR</v>
      </c>
      <c r="Y466" s="18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6" t="s">
        <v>30</v>
      </c>
      <c r="I500" s="186"/>
      <c r="J500" s="186"/>
      <c r="V500" s="17"/>
      <c r="AA500" s="186" t="s">
        <v>31</v>
      </c>
      <c r="AB500" s="186"/>
      <c r="AC500" s="186"/>
    </row>
    <row r="501" spans="1:43">
      <c r="H501" s="186"/>
      <c r="I501" s="186"/>
      <c r="J501" s="186"/>
      <c r="V501" s="17"/>
      <c r="AA501" s="186"/>
      <c r="AB501" s="186"/>
      <c r="AC501" s="18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7" t="s">
        <v>991</v>
      </c>
      <c r="F505" s="187"/>
      <c r="G505" s="187"/>
      <c r="H505" s="187"/>
      <c r="V505" s="17"/>
      <c r="X505" s="23" t="s">
        <v>156</v>
      </c>
      <c r="Y505" s="20">
        <f>IF(B505="PAGADO",0,C510)</f>
        <v>0</v>
      </c>
      <c r="AA505" s="187" t="s">
        <v>20</v>
      </c>
      <c r="AB505" s="187"/>
      <c r="AC505" s="187"/>
      <c r="AD505" s="18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9" t="str">
        <f>IF(Y510&lt;0,"NO PAGAR","COBRAR'")</f>
        <v>COBRAR'</v>
      </c>
      <c r="Y511" s="18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9" t="s">
        <v>993</v>
      </c>
      <c r="C512" s="18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7" t="s">
        <v>20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6" t="s">
        <v>30</v>
      </c>
      <c r="I592" s="186"/>
      <c r="J592" s="186"/>
      <c r="V592" s="17"/>
      <c r="AA592" s="186" t="s">
        <v>31</v>
      </c>
      <c r="AB592" s="186"/>
      <c r="AC592" s="186"/>
    </row>
    <row r="593" spans="2:41">
      <c r="H593" s="186"/>
      <c r="I593" s="186"/>
      <c r="J593" s="186"/>
      <c r="V593" s="17"/>
      <c r="AA593" s="186"/>
      <c r="AB593" s="186"/>
      <c r="AC593" s="18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7" t="s">
        <v>20</v>
      </c>
      <c r="F597" s="187"/>
      <c r="G597" s="187"/>
      <c r="H597" s="187"/>
      <c r="V597" s="17"/>
      <c r="X597" s="23" t="s">
        <v>32</v>
      </c>
      <c r="Y597" s="20">
        <f>IF(B1384="PAGADO",0,C602)</f>
        <v>0</v>
      </c>
      <c r="AA597" s="187" t="s">
        <v>20</v>
      </c>
      <c r="AB597" s="187"/>
      <c r="AC597" s="187"/>
      <c r="AD597" s="18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9" t="str">
        <f>IF(Y602&lt;0,"NO PAGAR","COBRAR'")</f>
        <v>COBRAR'</v>
      </c>
      <c r="Y603" s="18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9" t="str">
        <f>IF(C602&lt;0,"NO PAGAR","COBRAR'")</f>
        <v>COBRAR'</v>
      </c>
      <c r="C604" s="18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5" t="s">
        <v>29</v>
      </c>
      <c r="AD639" s="185"/>
      <c r="AE639" s="185"/>
    </row>
    <row r="640" spans="2:31">
      <c r="H640" s="186" t="s">
        <v>28</v>
      </c>
      <c r="I640" s="186"/>
      <c r="J640" s="186"/>
      <c r="V640" s="17"/>
      <c r="AC640" s="185"/>
      <c r="AD640" s="185"/>
      <c r="AE640" s="185"/>
    </row>
    <row r="641" spans="2:41">
      <c r="H641" s="186"/>
      <c r="I641" s="186"/>
      <c r="J641" s="186"/>
      <c r="V641" s="17"/>
      <c r="AC641" s="185"/>
      <c r="AD641" s="185"/>
      <c r="AE641" s="18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7" t="s">
        <v>20</v>
      </c>
      <c r="F645" s="187"/>
      <c r="G645" s="187"/>
      <c r="H645" s="187"/>
      <c r="V645" s="17"/>
      <c r="X645" s="23" t="s">
        <v>32</v>
      </c>
      <c r="Y645" s="20">
        <f>IF(B645="PAGADO",0,C650)</f>
        <v>0</v>
      </c>
      <c r="AA645" s="187" t="s">
        <v>439</v>
      </c>
      <c r="AB645" s="187"/>
      <c r="AC645" s="187"/>
      <c r="AD645" s="18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1181</v>
      </c>
      <c r="AD647" s="5">
        <v>550</v>
      </c>
      <c r="AE647" t="s">
        <v>1182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8" t="str">
        <f>IF(C650&lt;0,"NO PAGAR","COBRAR")</f>
        <v>COBRAR</v>
      </c>
      <c r="C651" s="18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8" t="str">
        <f>IF(Y650&lt;0,"NO PAGAR","COBRAR")</f>
        <v>COBRAR</v>
      </c>
      <c r="Y651" s="18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87" t="s">
        <v>1195</v>
      </c>
      <c r="F684" s="187"/>
      <c r="G684" s="187"/>
      <c r="H684" s="187"/>
      <c r="V684" s="17"/>
      <c r="X684" s="23" t="s">
        <v>32</v>
      </c>
      <c r="Y684" s="20">
        <f>IF(B1477="PAGADO",0,C689)</f>
        <v>410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1194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410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410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5" t="s">
        <v>29</v>
      </c>
      <c r="AD719" s="185"/>
      <c r="AE719" s="185"/>
    </row>
    <row r="720" spans="2:31">
      <c r="H720" s="186" t="s">
        <v>28</v>
      </c>
      <c r="I720" s="186"/>
      <c r="J720" s="186"/>
      <c r="V720" s="17"/>
      <c r="AC720" s="185"/>
      <c r="AD720" s="185"/>
      <c r="AE720" s="185"/>
    </row>
    <row r="721" spans="2:41">
      <c r="H721" s="186"/>
      <c r="I721" s="186"/>
      <c r="J721" s="186"/>
      <c r="V721" s="17"/>
      <c r="AC721" s="185"/>
      <c r="AD721" s="185"/>
      <c r="AE721" s="185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410</v>
      </c>
      <c r="E725" s="187" t="s">
        <v>20</v>
      </c>
      <c r="F725" s="187"/>
      <c r="G725" s="187"/>
      <c r="H725" s="187"/>
      <c r="V725" s="17"/>
      <c r="X725" s="23" t="s">
        <v>32</v>
      </c>
      <c r="Y725" s="20">
        <f>IF(B725="PAGADO",0,C730)</f>
        <v>410</v>
      </c>
      <c r="AA725" s="187" t="s">
        <v>20</v>
      </c>
      <c r="AB725" s="187"/>
      <c r="AC725" s="187"/>
      <c r="AD725" s="187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410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410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410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8" t="str">
        <f>IF(C730&lt;0,"NO PAGAR","COBRAR")</f>
        <v>COBRAR</v>
      </c>
      <c r="C731" s="18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8" t="str">
        <f>IF(Y730&lt;0,"NO PAGAR","COBRAR")</f>
        <v>COBRAR</v>
      </c>
      <c r="Y731" s="18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0" t="s">
        <v>9</v>
      </c>
      <c r="C732" s="18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0" t="s">
        <v>9</v>
      </c>
      <c r="Y732" s="18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2" t="s">
        <v>7</v>
      </c>
      <c r="F741" s="183"/>
      <c r="G741" s="184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2" t="s">
        <v>7</v>
      </c>
      <c r="AB741" s="183"/>
      <c r="AC741" s="184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2" t="s">
        <v>7</v>
      </c>
      <c r="O743" s="183"/>
      <c r="P743" s="183"/>
      <c r="Q743" s="184"/>
      <c r="R743" s="18">
        <f>SUM(R727:R742)</f>
        <v>0</v>
      </c>
      <c r="S743" s="3"/>
      <c r="V743" s="17"/>
      <c r="X743" s="12"/>
      <c r="Y743" s="10"/>
      <c r="AJ743" s="182" t="s">
        <v>7</v>
      </c>
      <c r="AK743" s="183"/>
      <c r="AL743" s="183"/>
      <c r="AM743" s="184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86" t="s">
        <v>30</v>
      </c>
      <c r="I765" s="186"/>
      <c r="J765" s="186"/>
      <c r="V765" s="17"/>
      <c r="AA765" s="186" t="s">
        <v>31</v>
      </c>
      <c r="AB765" s="186"/>
      <c r="AC765" s="186"/>
    </row>
    <row r="766" spans="1:43">
      <c r="H766" s="186"/>
      <c r="I766" s="186"/>
      <c r="J766" s="186"/>
      <c r="V766" s="17"/>
      <c r="AA766" s="186"/>
      <c r="AB766" s="186"/>
      <c r="AC766" s="186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410</v>
      </c>
      <c r="E770" s="187" t="s">
        <v>20</v>
      </c>
      <c r="F770" s="187"/>
      <c r="G770" s="187"/>
      <c r="H770" s="187"/>
      <c r="V770" s="17"/>
      <c r="X770" s="23" t="s">
        <v>32</v>
      </c>
      <c r="Y770" s="20">
        <f>IF(B1570="PAGADO",0,C775)</f>
        <v>410</v>
      </c>
      <c r="AA770" s="187" t="s">
        <v>20</v>
      </c>
      <c r="AB770" s="187"/>
      <c r="AC770" s="187"/>
      <c r="AD770" s="187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410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410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410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410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9" t="str">
        <f>IF(Y775&lt;0,"NO PAGAR","COBRAR'")</f>
        <v>COBRAR'</v>
      </c>
      <c r="Y776" s="189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9" t="str">
        <f>IF(C775&lt;0,"NO PAGAR","COBRAR'")</f>
        <v>COBRAR'</v>
      </c>
      <c r="C777" s="189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0" t="s">
        <v>9</v>
      </c>
      <c r="C778" s="181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0" t="s">
        <v>9</v>
      </c>
      <c r="Y778" s="181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2" t="s">
        <v>7</v>
      </c>
      <c r="F786" s="183"/>
      <c r="G786" s="184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2" t="s">
        <v>7</v>
      </c>
      <c r="AB786" s="183"/>
      <c r="AC786" s="184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2" t="s">
        <v>7</v>
      </c>
      <c r="O788" s="183"/>
      <c r="P788" s="183"/>
      <c r="Q788" s="184"/>
      <c r="R788" s="18">
        <f>SUM(R772:R787)</f>
        <v>0</v>
      </c>
      <c r="S788" s="3"/>
      <c r="V788" s="17"/>
      <c r="X788" s="12"/>
      <c r="Y788" s="10"/>
      <c r="AJ788" s="182" t="s">
        <v>7</v>
      </c>
      <c r="AK788" s="183"/>
      <c r="AL788" s="183"/>
      <c r="AM788" s="184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5" t="s">
        <v>29</v>
      </c>
      <c r="AD812" s="185"/>
      <c r="AE812" s="185"/>
    </row>
    <row r="813" spans="8:31">
      <c r="H813" s="186" t="s">
        <v>28</v>
      </c>
      <c r="I813" s="186"/>
      <c r="J813" s="186"/>
      <c r="V813" s="17"/>
      <c r="AC813" s="185"/>
      <c r="AD813" s="185"/>
      <c r="AE813" s="185"/>
    </row>
    <row r="814" spans="8:31">
      <c r="H814" s="186"/>
      <c r="I814" s="186"/>
      <c r="J814" s="186"/>
      <c r="V814" s="17"/>
      <c r="AC814" s="185"/>
      <c r="AD814" s="185"/>
      <c r="AE814" s="185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410</v>
      </c>
      <c r="E818" s="187" t="s">
        <v>20</v>
      </c>
      <c r="F818" s="187"/>
      <c r="G818" s="187"/>
      <c r="H818" s="187"/>
      <c r="V818" s="17"/>
      <c r="X818" s="23" t="s">
        <v>32</v>
      </c>
      <c r="Y818" s="20">
        <f>IF(B818="PAGADO",0,C823)</f>
        <v>410</v>
      </c>
      <c r="AA818" s="187" t="s">
        <v>20</v>
      </c>
      <c r="AB818" s="187"/>
      <c r="AC818" s="187"/>
      <c r="AD818" s="187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410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410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410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410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8" t="str">
        <f>IF(C823&lt;0,"NO PAGAR","COBRAR")</f>
        <v>COBRAR</v>
      </c>
      <c r="C824" s="188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8" t="str">
        <f>IF(Y823&lt;0,"NO PAGAR","COBRAR")</f>
        <v>COBRAR</v>
      </c>
      <c r="Y824" s="18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0" t="s">
        <v>9</v>
      </c>
      <c r="C825" s="181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0" t="s">
        <v>9</v>
      </c>
      <c r="Y825" s="181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2" t="s">
        <v>7</v>
      </c>
      <c r="F834" s="183"/>
      <c r="G834" s="184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2" t="s">
        <v>7</v>
      </c>
      <c r="AB834" s="183"/>
      <c r="AC834" s="184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2" t="s">
        <v>7</v>
      </c>
      <c r="O836" s="183"/>
      <c r="P836" s="183"/>
      <c r="Q836" s="184"/>
      <c r="R836" s="18">
        <f>SUM(R820:R835)</f>
        <v>0</v>
      </c>
      <c r="S836" s="3"/>
      <c r="V836" s="17"/>
      <c r="X836" s="12"/>
      <c r="Y836" s="10"/>
      <c r="AJ836" s="182" t="s">
        <v>7</v>
      </c>
      <c r="AK836" s="183"/>
      <c r="AL836" s="183"/>
      <c r="AM836" s="184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86" t="s">
        <v>30</v>
      </c>
      <c r="I858" s="186"/>
      <c r="J858" s="186"/>
      <c r="V858" s="17"/>
      <c r="AA858" s="186" t="s">
        <v>31</v>
      </c>
      <c r="AB858" s="186"/>
      <c r="AC858" s="186"/>
    </row>
    <row r="859" spans="1:43">
      <c r="H859" s="186"/>
      <c r="I859" s="186"/>
      <c r="J859" s="186"/>
      <c r="V859" s="17"/>
      <c r="AA859" s="186"/>
      <c r="AB859" s="186"/>
      <c r="AC859" s="186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410</v>
      </c>
      <c r="E863" s="187" t="s">
        <v>20</v>
      </c>
      <c r="F863" s="187"/>
      <c r="G863" s="187"/>
      <c r="H863" s="187"/>
      <c r="V863" s="17"/>
      <c r="X863" s="23" t="s">
        <v>32</v>
      </c>
      <c r="Y863" s="20">
        <f>IF(B1663="PAGADO",0,C868)</f>
        <v>410</v>
      </c>
      <c r="AA863" s="187" t="s">
        <v>20</v>
      </c>
      <c r="AB863" s="187"/>
      <c r="AC863" s="187"/>
      <c r="AD863" s="187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410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410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410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410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9" t="str">
        <f>IF(Y868&lt;0,"NO PAGAR","COBRAR'")</f>
        <v>COBRAR'</v>
      </c>
      <c r="Y869" s="189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9" t="str">
        <f>IF(C868&lt;0,"NO PAGAR","COBRAR'")</f>
        <v>COBRAR'</v>
      </c>
      <c r="C870" s="189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0" t="s">
        <v>9</v>
      </c>
      <c r="C871" s="181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0" t="s">
        <v>9</v>
      </c>
      <c r="Y871" s="181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2" t="s">
        <v>7</v>
      </c>
      <c r="F879" s="183"/>
      <c r="G879" s="184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2" t="s">
        <v>7</v>
      </c>
      <c r="AB879" s="183"/>
      <c r="AC879" s="184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2" t="s">
        <v>7</v>
      </c>
      <c r="O881" s="183"/>
      <c r="P881" s="183"/>
      <c r="Q881" s="184"/>
      <c r="R881" s="18">
        <f>SUM(R865:R880)</f>
        <v>0</v>
      </c>
      <c r="S881" s="3"/>
      <c r="V881" s="17"/>
      <c r="X881" s="12"/>
      <c r="Y881" s="10"/>
      <c r="AJ881" s="182" t="s">
        <v>7</v>
      </c>
      <c r="AK881" s="183"/>
      <c r="AL881" s="183"/>
      <c r="AM881" s="184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5" t="s">
        <v>29</v>
      </c>
      <c r="AD906" s="185"/>
      <c r="AE906" s="185"/>
    </row>
    <row r="907" spans="2:31">
      <c r="H907" s="186" t="s">
        <v>28</v>
      </c>
      <c r="I907" s="186"/>
      <c r="J907" s="186"/>
      <c r="V907" s="17"/>
      <c r="AC907" s="185"/>
      <c r="AD907" s="185"/>
      <c r="AE907" s="185"/>
    </row>
    <row r="908" spans="2:31">
      <c r="H908" s="186"/>
      <c r="I908" s="186"/>
      <c r="J908" s="186"/>
      <c r="V908" s="17"/>
      <c r="AC908" s="185"/>
      <c r="AD908" s="185"/>
      <c r="AE908" s="185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410</v>
      </c>
      <c r="E912" s="187" t="s">
        <v>20</v>
      </c>
      <c r="F912" s="187"/>
      <c r="G912" s="187"/>
      <c r="H912" s="187"/>
      <c r="V912" s="17"/>
      <c r="X912" s="23" t="s">
        <v>32</v>
      </c>
      <c r="Y912" s="20">
        <f>IF(B912="PAGADO",0,C917)</f>
        <v>410</v>
      </c>
      <c r="AA912" s="187" t="s">
        <v>20</v>
      </c>
      <c r="AB912" s="187"/>
      <c r="AC912" s="187"/>
      <c r="AD912" s="187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410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410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410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410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8" t="str">
        <f>IF(C917&lt;0,"NO PAGAR","COBRAR")</f>
        <v>COBRAR</v>
      </c>
      <c r="C918" s="188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8" t="str">
        <f>IF(Y917&lt;0,"NO PAGAR","COBRAR")</f>
        <v>COBRAR</v>
      </c>
      <c r="Y918" s="18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0" t="s">
        <v>9</v>
      </c>
      <c r="C919" s="181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0" t="s">
        <v>9</v>
      </c>
      <c r="Y919" s="181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2" t="s">
        <v>7</v>
      </c>
      <c r="F928" s="183"/>
      <c r="G928" s="184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2" t="s">
        <v>7</v>
      </c>
      <c r="AB928" s="183"/>
      <c r="AC928" s="184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2" t="s">
        <v>7</v>
      </c>
      <c r="O930" s="183"/>
      <c r="P930" s="183"/>
      <c r="Q930" s="184"/>
      <c r="R930" s="18">
        <f>SUM(R914:R929)</f>
        <v>0</v>
      </c>
      <c r="S930" s="3"/>
      <c r="V930" s="17"/>
      <c r="X930" s="12"/>
      <c r="Y930" s="10"/>
      <c r="AJ930" s="182" t="s">
        <v>7</v>
      </c>
      <c r="AK930" s="183"/>
      <c r="AL930" s="183"/>
      <c r="AM930" s="184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86" t="s">
        <v>30</v>
      </c>
      <c r="I952" s="186"/>
      <c r="J952" s="186"/>
      <c r="V952" s="17"/>
      <c r="AA952" s="186" t="s">
        <v>31</v>
      </c>
      <c r="AB952" s="186"/>
      <c r="AC952" s="186"/>
    </row>
    <row r="953" spans="1:43">
      <c r="H953" s="186"/>
      <c r="I953" s="186"/>
      <c r="J953" s="186"/>
      <c r="V953" s="17"/>
      <c r="AA953" s="186"/>
      <c r="AB953" s="186"/>
      <c r="AC953" s="186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410</v>
      </c>
      <c r="E957" s="187" t="s">
        <v>20</v>
      </c>
      <c r="F957" s="187"/>
      <c r="G957" s="187"/>
      <c r="H957" s="187"/>
      <c r="V957" s="17"/>
      <c r="X957" s="23" t="s">
        <v>32</v>
      </c>
      <c r="Y957" s="20">
        <f>IF(B1757="PAGADO",0,C962)</f>
        <v>410</v>
      </c>
      <c r="AA957" s="187" t="s">
        <v>20</v>
      </c>
      <c r="AB957" s="187"/>
      <c r="AC957" s="187"/>
      <c r="AD957" s="187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410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410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410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410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9" t="str">
        <f>IF(Y962&lt;0,"NO PAGAR","COBRAR'")</f>
        <v>COBRAR'</v>
      </c>
      <c r="Y963" s="189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9" t="str">
        <f>IF(C962&lt;0,"NO PAGAR","COBRAR'")</f>
        <v>COBRAR'</v>
      </c>
      <c r="C964" s="18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0" t="s">
        <v>9</v>
      </c>
      <c r="C965" s="181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0" t="s">
        <v>9</v>
      </c>
      <c r="Y965" s="181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2" t="s">
        <v>7</v>
      </c>
      <c r="F973" s="183"/>
      <c r="G973" s="184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2" t="s">
        <v>7</v>
      </c>
      <c r="AB973" s="183"/>
      <c r="AC973" s="184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2" t="s">
        <v>7</v>
      </c>
      <c r="O975" s="183"/>
      <c r="P975" s="183"/>
      <c r="Q975" s="184"/>
      <c r="R975" s="18">
        <f>SUM(R959:R974)</f>
        <v>0</v>
      </c>
      <c r="S975" s="3"/>
      <c r="V975" s="17"/>
      <c r="X975" s="12"/>
      <c r="Y975" s="10"/>
      <c r="AJ975" s="182" t="s">
        <v>7</v>
      </c>
      <c r="AK975" s="183"/>
      <c r="AL975" s="183"/>
      <c r="AM975" s="184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5" t="s">
        <v>29</v>
      </c>
      <c r="AD999" s="185"/>
      <c r="AE999" s="185"/>
    </row>
    <row r="1000" spans="2:41">
      <c r="H1000" s="186" t="s">
        <v>28</v>
      </c>
      <c r="I1000" s="186"/>
      <c r="J1000" s="186"/>
      <c r="V1000" s="17"/>
      <c r="AC1000" s="185"/>
      <c r="AD1000" s="185"/>
      <c r="AE1000" s="185"/>
    </row>
    <row r="1001" spans="2:41">
      <c r="H1001" s="186"/>
      <c r="I1001" s="186"/>
      <c r="J1001" s="186"/>
      <c r="V1001" s="17"/>
      <c r="AC1001" s="185"/>
      <c r="AD1001" s="185"/>
      <c r="AE1001" s="185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410</v>
      </c>
      <c r="E1005" s="187" t="s">
        <v>20</v>
      </c>
      <c r="F1005" s="187"/>
      <c r="G1005" s="187"/>
      <c r="H1005" s="187"/>
      <c r="V1005" s="17"/>
      <c r="X1005" s="23" t="s">
        <v>32</v>
      </c>
      <c r="Y1005" s="20">
        <f>IF(B1005="PAGADO",0,C1010)</f>
        <v>410</v>
      </c>
      <c r="AA1005" s="187" t="s">
        <v>20</v>
      </c>
      <c r="AB1005" s="187"/>
      <c r="AC1005" s="187"/>
      <c r="AD1005" s="187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410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410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410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410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8" t="str">
        <f>IF(C1010&lt;0,"NO PAGAR","COBRAR")</f>
        <v>COBRAR</v>
      </c>
      <c r="C1011" s="18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8" t="str">
        <f>IF(Y1010&lt;0,"NO PAGAR","COBRAR")</f>
        <v>COBRAR</v>
      </c>
      <c r="Y1011" s="18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0" t="s">
        <v>9</v>
      </c>
      <c r="C1012" s="181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0" t="s">
        <v>9</v>
      </c>
      <c r="Y1012" s="181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2" t="s">
        <v>7</v>
      </c>
      <c r="F1021" s="183"/>
      <c r="G1021" s="184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2" t="s">
        <v>7</v>
      </c>
      <c r="AB1021" s="183"/>
      <c r="AC1021" s="184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2" t="s">
        <v>7</v>
      </c>
      <c r="O1023" s="183"/>
      <c r="P1023" s="183"/>
      <c r="Q1023" s="184"/>
      <c r="R1023" s="18">
        <f>SUM(R1007:R1022)</f>
        <v>0</v>
      </c>
      <c r="S1023" s="3"/>
      <c r="V1023" s="17"/>
      <c r="X1023" s="12"/>
      <c r="Y1023" s="10"/>
      <c r="AJ1023" s="182" t="s">
        <v>7</v>
      </c>
      <c r="AK1023" s="183"/>
      <c r="AL1023" s="183"/>
      <c r="AM1023" s="184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86" t="s">
        <v>30</v>
      </c>
      <c r="I1045" s="186"/>
      <c r="J1045" s="186"/>
      <c r="V1045" s="17"/>
      <c r="AA1045" s="186" t="s">
        <v>31</v>
      </c>
      <c r="AB1045" s="186"/>
      <c r="AC1045" s="186"/>
    </row>
    <row r="1046" spans="1:43">
      <c r="H1046" s="186"/>
      <c r="I1046" s="186"/>
      <c r="J1046" s="186"/>
      <c r="V1046" s="17"/>
      <c r="AA1046" s="186"/>
      <c r="AB1046" s="186"/>
      <c r="AC1046" s="186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410</v>
      </c>
      <c r="E1050" s="187" t="s">
        <v>20</v>
      </c>
      <c r="F1050" s="187"/>
      <c r="G1050" s="187"/>
      <c r="H1050" s="187"/>
      <c r="V1050" s="17"/>
      <c r="X1050" s="23" t="s">
        <v>32</v>
      </c>
      <c r="Y1050" s="20">
        <f>IF(B1850="PAGADO",0,C1055)</f>
        <v>410</v>
      </c>
      <c r="AA1050" s="187" t="s">
        <v>20</v>
      </c>
      <c r="AB1050" s="187"/>
      <c r="AC1050" s="187"/>
      <c r="AD1050" s="187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410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410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410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410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9" t="str">
        <f>IF(Y1055&lt;0,"NO PAGAR","COBRAR'")</f>
        <v>COBRAR'</v>
      </c>
      <c r="Y1056" s="189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9" t="str">
        <f>IF(C1055&lt;0,"NO PAGAR","COBRAR'")</f>
        <v>COBRAR'</v>
      </c>
      <c r="C1057" s="189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0" t="s">
        <v>9</v>
      </c>
      <c r="C1058" s="181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0" t="s">
        <v>9</v>
      </c>
      <c r="Y1058" s="181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2" t="s">
        <v>7</v>
      </c>
      <c r="F1066" s="183"/>
      <c r="G1066" s="184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2" t="s">
        <v>7</v>
      </c>
      <c r="AB1066" s="183"/>
      <c r="AC1066" s="184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2" t="s">
        <v>7</v>
      </c>
      <c r="O1068" s="183"/>
      <c r="P1068" s="183"/>
      <c r="Q1068" s="184"/>
      <c r="R1068" s="18">
        <f>SUM(R1052:R1067)</f>
        <v>0</v>
      </c>
      <c r="S1068" s="3"/>
      <c r="V1068" s="17"/>
      <c r="X1068" s="12"/>
      <c r="Y1068" s="10"/>
      <c r="AJ1068" s="182" t="s">
        <v>7</v>
      </c>
      <c r="AK1068" s="183"/>
      <c r="AL1068" s="183"/>
      <c r="AM1068" s="184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62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206</v>
      </c>
      <c r="F53" s="187"/>
      <c r="G53" s="187"/>
      <c r="H53" s="187"/>
      <c r="V53" s="17"/>
      <c r="X53" s="23" t="s">
        <v>32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7" t="s">
        <v>343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7" t="s">
        <v>309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82</v>
      </c>
      <c r="Y236" s="20">
        <f>IF(B1010="PAGADO",0,C241)</f>
        <v>0</v>
      </c>
      <c r="AA236" s="187" t="s">
        <v>253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7" t="s">
        <v>20</v>
      </c>
      <c r="F328" s="187"/>
      <c r="G328" s="187"/>
      <c r="H328" s="187"/>
      <c r="V328" s="17"/>
      <c r="X328" s="23" t="s">
        <v>82</v>
      </c>
      <c r="Y328" s="20">
        <f>IF(B1102="PAGADO",0,C333)</f>
        <v>0</v>
      </c>
      <c r="AA328" s="187" t="s">
        <v>699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5" t="s">
        <v>29</v>
      </c>
      <c r="AD363" s="185"/>
      <c r="AE363" s="185"/>
    </row>
    <row r="364" spans="2:31">
      <c r="H364" s="186" t="s">
        <v>28</v>
      </c>
      <c r="I364" s="186"/>
      <c r="J364" s="186"/>
      <c r="V364" s="17"/>
      <c r="AC364" s="185"/>
      <c r="AD364" s="185"/>
      <c r="AE364" s="185"/>
    </row>
    <row r="365" spans="2:31">
      <c r="H365" s="186"/>
      <c r="I365" s="186"/>
      <c r="J365" s="186"/>
      <c r="V365" s="17"/>
      <c r="AC365" s="185"/>
      <c r="AD365" s="185"/>
      <c r="AE365" s="18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7" t="s">
        <v>20</v>
      </c>
      <c r="F369" s="187"/>
      <c r="G369" s="187"/>
      <c r="H369" s="187"/>
      <c r="V369" s="17"/>
      <c r="X369" s="23" t="s">
        <v>32</v>
      </c>
      <c r="Y369" s="20">
        <f>IF(B369="PAGADO",0,C374)</f>
        <v>0</v>
      </c>
      <c r="AA369" s="187" t="s">
        <v>20</v>
      </c>
      <c r="AB369" s="187"/>
      <c r="AC369" s="187"/>
      <c r="AD369" s="18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8" t="str">
        <f>IF(C374&lt;0,"NO PAGAR","COBRAR")</f>
        <v>COBRAR</v>
      </c>
      <c r="C375" s="18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8" t="str">
        <f>IF(Y374&lt;0,"NO PAGAR","COBRAR")</f>
        <v>COBRAR</v>
      </c>
      <c r="Y375" s="18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6" t="s">
        <v>30</v>
      </c>
      <c r="I409" s="186"/>
      <c r="J409" s="186"/>
      <c r="V409" s="17"/>
      <c r="AA409" s="186" t="s">
        <v>31</v>
      </c>
      <c r="AB409" s="186"/>
      <c r="AC409" s="186"/>
    </row>
    <row r="410" spans="1:43">
      <c r="H410" s="186"/>
      <c r="I410" s="186"/>
      <c r="J410" s="186"/>
      <c r="V410" s="17"/>
      <c r="AA410" s="186"/>
      <c r="AB410" s="186"/>
      <c r="AC410" s="18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7" t="s">
        <v>309</v>
      </c>
      <c r="F414" s="187"/>
      <c r="G414" s="187"/>
      <c r="H414" s="187"/>
      <c r="V414" s="17"/>
      <c r="X414" s="23" t="s">
        <v>32</v>
      </c>
      <c r="Y414" s="20">
        <f>IF(B414="PAGADO",0,C419)</f>
        <v>0</v>
      </c>
      <c r="AA414" s="187" t="s">
        <v>20</v>
      </c>
      <c r="AB414" s="187"/>
      <c r="AC414" s="187"/>
      <c r="AD414" s="18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9" t="str">
        <f>IF(Y419&lt;0,"NO PAGAR","COBRAR'")</f>
        <v>COBRAR'</v>
      </c>
      <c r="Y420" s="18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9" t="str">
        <f>IF(C419&lt;0,"NO PAGAR","COBRAR'")</f>
        <v>COBRAR'</v>
      </c>
      <c r="C421" s="18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5" t="s">
        <v>29</v>
      </c>
      <c r="AD453" s="185"/>
      <c r="AE453" s="185"/>
    </row>
    <row r="454" spans="2:41">
      <c r="H454" s="186" t="s">
        <v>28</v>
      </c>
      <c r="I454" s="186"/>
      <c r="J454" s="186"/>
      <c r="V454" s="17"/>
      <c r="AC454" s="185"/>
      <c r="AD454" s="185"/>
      <c r="AE454" s="185"/>
    </row>
    <row r="455" spans="2:41">
      <c r="H455" s="186"/>
      <c r="I455" s="186"/>
      <c r="J455" s="186"/>
      <c r="V455" s="17"/>
      <c r="AC455" s="185"/>
      <c r="AD455" s="185"/>
      <c r="AE455" s="18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7" t="s">
        <v>20</v>
      </c>
      <c r="F459" s="187"/>
      <c r="G459" s="187"/>
      <c r="H459" s="187"/>
      <c r="V459" s="17"/>
      <c r="X459" s="23" t="s">
        <v>32</v>
      </c>
      <c r="Y459" s="20">
        <f>IF(B459="PAGADO",0,C464)</f>
        <v>0</v>
      </c>
      <c r="AA459" s="187" t="s">
        <v>20</v>
      </c>
      <c r="AB459" s="187"/>
      <c r="AC459" s="187"/>
      <c r="AD459" s="18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8" t="str">
        <f>IF(C464&lt;0,"NO PAGAR","COBRAR")</f>
        <v>COBRAR</v>
      </c>
      <c r="C465" s="18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8" t="str">
        <f>IF(Y464&lt;0,"NO PAGAR","COBRAR")</f>
        <v>COBRAR</v>
      </c>
      <c r="Y465" s="18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6" t="s">
        <v>30</v>
      </c>
      <c r="I499" s="186"/>
      <c r="J499" s="186"/>
      <c r="V499" s="17"/>
      <c r="AA499" s="186" t="s">
        <v>31</v>
      </c>
      <c r="AB499" s="186"/>
      <c r="AC499" s="186"/>
    </row>
    <row r="500" spans="1:43">
      <c r="H500" s="186"/>
      <c r="I500" s="186"/>
      <c r="J500" s="186"/>
      <c r="V500" s="17"/>
      <c r="AA500" s="186"/>
      <c r="AB500" s="186"/>
      <c r="AC500" s="18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7" t="s">
        <v>253</v>
      </c>
      <c r="F504" s="187"/>
      <c r="G504" s="187"/>
      <c r="H504" s="187"/>
      <c r="V504" s="17"/>
      <c r="X504" s="23" t="s">
        <v>32</v>
      </c>
      <c r="Y504" s="20">
        <f>IF(B504="PAGADO",0,C509)</f>
        <v>0</v>
      </c>
      <c r="AA504" s="187" t="s">
        <v>1005</v>
      </c>
      <c r="AB504" s="187"/>
      <c r="AC504" s="187"/>
      <c r="AD504" s="18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9" t="str">
        <f>IF(Y509&lt;0,"NO PAGAR","COBRAR'")</f>
        <v>COBRAR'</v>
      </c>
      <c r="Y510" s="18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9" t="str">
        <f>IF(C509&lt;0,"NO PAGAR","COBRAR'")</f>
        <v>COBRAR'</v>
      </c>
      <c r="C511" s="18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7" t="s">
        <v>253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6" t="s">
        <v>30</v>
      </c>
      <c r="I586" s="186"/>
      <c r="J586" s="186"/>
      <c r="V586" s="17"/>
      <c r="AA586" s="186" t="s">
        <v>31</v>
      </c>
      <c r="AB586" s="186"/>
      <c r="AC586" s="186"/>
    </row>
    <row r="587" spans="1:43">
      <c r="H587" s="186"/>
      <c r="I587" s="186"/>
      <c r="J587" s="186"/>
      <c r="V587" s="17"/>
      <c r="AA587" s="186"/>
      <c r="AB587" s="186"/>
      <c r="AC587" s="18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7" t="s">
        <v>20</v>
      </c>
      <c r="F591" s="187"/>
      <c r="G591" s="187"/>
      <c r="H591" s="187"/>
      <c r="V591" s="17"/>
      <c r="X591" s="23" t="s">
        <v>32</v>
      </c>
      <c r="Y591" s="20">
        <f>IF(B1391="PAGADO",0,C596)</f>
        <v>0</v>
      </c>
      <c r="AA591" s="187" t="s">
        <v>20</v>
      </c>
      <c r="AB591" s="187"/>
      <c r="AC591" s="187"/>
      <c r="AD591" s="18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9" t="str">
        <f>IF(Y596&lt;0,"NO PAGAR","COBRAR'")</f>
        <v>COBRAR'</v>
      </c>
      <c r="Y597" s="18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9" t="str">
        <f>IF(C596&lt;0,"NO PAGAR","COBRAR'")</f>
        <v>COBRAR'</v>
      </c>
      <c r="C598" s="18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5" t="s">
        <v>29</v>
      </c>
      <c r="AD633" s="185"/>
      <c r="AE633" s="185"/>
    </row>
    <row r="634" spans="2:41">
      <c r="H634" s="186" t="s">
        <v>28</v>
      </c>
      <c r="I634" s="186"/>
      <c r="J634" s="186"/>
      <c r="V634" s="17"/>
      <c r="AC634" s="185"/>
      <c r="AD634" s="185"/>
      <c r="AE634" s="185"/>
    </row>
    <row r="635" spans="2:41">
      <c r="H635" s="186"/>
      <c r="I635" s="186"/>
      <c r="J635" s="186"/>
      <c r="V635" s="17"/>
      <c r="AC635" s="185"/>
      <c r="AD635" s="185"/>
      <c r="AE635" s="18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7" t="s">
        <v>309</v>
      </c>
      <c r="F639" s="187"/>
      <c r="G639" s="187"/>
      <c r="H639" s="187"/>
      <c r="V639" s="17"/>
      <c r="X639" s="23" t="s">
        <v>32</v>
      </c>
      <c r="Y639" s="20">
        <f>IF(B639="PAGADO",0,C644)</f>
        <v>60</v>
      </c>
      <c r="AA639" s="187" t="s">
        <v>20</v>
      </c>
      <c r="AB639" s="187"/>
      <c r="AC639" s="187"/>
      <c r="AD639" s="187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8" t="str">
        <f>IF(C644&lt;0,"NO PAGAR","COBRAR")</f>
        <v>COBRAR</v>
      </c>
      <c r="C645" s="18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8" t="str">
        <f>IF(Y644&lt;0,"NO PAGAR","COBRAR")</f>
        <v>COBRAR</v>
      </c>
      <c r="Y645" s="18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60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60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60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60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60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60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60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60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60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31" workbookViewId="0">
      <selection activeCell="G32" sqref="G32"/>
    </sheetView>
  </sheetViews>
  <sheetFormatPr baseColWidth="10" defaultRowHeight="15"/>
  <cols>
    <col min="2" max="2" width="25.5703125" customWidth="1"/>
    <col min="3" max="3" width="22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06" t="s">
        <v>1142</v>
      </c>
      <c r="B2" s="207"/>
      <c r="C2" s="207"/>
      <c r="D2" s="207"/>
      <c r="E2" s="207"/>
      <c r="F2" s="207"/>
      <c r="G2" s="207"/>
      <c r="H2" s="208"/>
    </row>
    <row r="3" spans="1:8" ht="15.75">
      <c r="A3" s="177" t="s">
        <v>34</v>
      </c>
      <c r="B3" s="177" t="s">
        <v>1145</v>
      </c>
      <c r="C3" s="177" t="s">
        <v>1146</v>
      </c>
      <c r="D3" s="177" t="s">
        <v>1139</v>
      </c>
      <c r="E3" s="177" t="s">
        <v>1144</v>
      </c>
      <c r="F3" s="177" t="s">
        <v>110</v>
      </c>
      <c r="G3" s="177" t="s">
        <v>1140</v>
      </c>
      <c r="H3" s="177" t="s">
        <v>1141</v>
      </c>
    </row>
    <row r="4" spans="1:8">
      <c r="A4" s="25">
        <v>45139</v>
      </c>
      <c r="B4" s="3" t="s">
        <v>1143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49" si="0">F5+G5</f>
        <v>200</v>
      </c>
    </row>
    <row r="6" spans="1:8">
      <c r="A6" s="25">
        <v>45140</v>
      </c>
      <c r="B6" s="3" t="s">
        <v>1147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1148</v>
      </c>
      <c r="C7" s="3" t="s">
        <v>1149</v>
      </c>
      <c r="D7" s="3"/>
      <c r="E7" s="47" t="s">
        <v>1150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1151</v>
      </c>
      <c r="C8" s="3" t="s">
        <v>1151</v>
      </c>
      <c r="D8" s="3"/>
      <c r="E8" s="47" t="s">
        <v>1152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1155</v>
      </c>
      <c r="E9" s="47" t="s">
        <v>1153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1156</v>
      </c>
      <c r="C10" s="3" t="s">
        <v>1157</v>
      </c>
      <c r="D10" s="3" t="s">
        <v>1155</v>
      </c>
      <c r="E10" s="47" t="s">
        <v>1154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1158</v>
      </c>
      <c r="C11" s="3" t="s">
        <v>593</v>
      </c>
      <c r="D11" s="3" t="s">
        <v>1155</v>
      </c>
      <c r="E11" s="47" t="s">
        <v>1159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1155</v>
      </c>
      <c r="E12" s="47" t="s">
        <v>1160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1161</v>
      </c>
      <c r="C13" s="3" t="s">
        <v>1161</v>
      </c>
      <c r="D13" s="3"/>
      <c r="E13" s="47" t="s">
        <v>1162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1163</v>
      </c>
      <c r="D14" s="3" t="s">
        <v>1155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1155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1164</v>
      </c>
      <c r="D16" s="3" t="s">
        <v>1165</v>
      </c>
      <c r="E16" s="47" t="s">
        <v>1170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1166</v>
      </c>
      <c r="C17" s="3" t="s">
        <v>1167</v>
      </c>
      <c r="D17" s="3">
        <v>1254</v>
      </c>
      <c r="E17" s="47" t="s">
        <v>1171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1172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1168</v>
      </c>
      <c r="C19" s="3" t="s">
        <v>1169</v>
      </c>
      <c r="D19" s="3">
        <v>1040</v>
      </c>
      <c r="E19" s="47" t="s">
        <v>1173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1143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1143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1143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1197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1168</v>
      </c>
      <c r="C24" s="3" t="s">
        <v>238</v>
      </c>
      <c r="D24" s="3">
        <v>1015</v>
      </c>
      <c r="E24" s="47" t="s">
        <v>1196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1198</v>
      </c>
      <c r="D25" s="3" t="s">
        <v>1165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1203</v>
      </c>
      <c r="C26" s="3" t="s">
        <v>1204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1206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1143</v>
      </c>
      <c r="C28" s="3" t="s">
        <v>545</v>
      </c>
      <c r="D28" s="3">
        <v>17</v>
      </c>
      <c r="E28" s="47" t="s">
        <v>1207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1143</v>
      </c>
      <c r="C29" s="3" t="s">
        <v>1208</v>
      </c>
      <c r="D29" s="3" t="s">
        <v>1165</v>
      </c>
      <c r="E29" s="47" t="s">
        <v>1207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1212</v>
      </c>
      <c r="C30" s="3" t="s">
        <v>1212</v>
      </c>
      <c r="D30" s="3" t="s">
        <v>1213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1222</v>
      </c>
      <c r="C32" s="3" t="s">
        <v>309</v>
      </c>
      <c r="D32" s="3" t="s">
        <v>1223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1158</v>
      </c>
      <c r="C33" s="3" t="s">
        <v>593</v>
      </c>
      <c r="D33" s="3" t="s">
        <v>1155</v>
      </c>
      <c r="E33" s="3"/>
      <c r="F33" s="168">
        <v>125</v>
      </c>
      <c r="G33" s="168"/>
      <c r="H33" s="168">
        <f t="shared" si="0"/>
        <v>125</v>
      </c>
    </row>
    <row r="34" spans="1:8">
      <c r="A34" s="3"/>
      <c r="B34" s="3"/>
      <c r="C34" s="3"/>
      <c r="D34" s="3"/>
      <c r="E34" s="3"/>
      <c r="F34" s="168"/>
      <c r="G34" s="168"/>
      <c r="H34" s="168">
        <f t="shared" si="0"/>
        <v>0</v>
      </c>
    </row>
    <row r="35" spans="1:8">
      <c r="A35" s="3"/>
      <c r="B35" s="3"/>
      <c r="C35" s="3"/>
      <c r="D35" s="3"/>
      <c r="E35" s="3"/>
      <c r="F35" s="168"/>
      <c r="G35" s="168"/>
      <c r="H35" s="168">
        <f t="shared" si="0"/>
        <v>0</v>
      </c>
    </row>
    <row r="36" spans="1:8">
      <c r="A36" s="3"/>
      <c r="B36" s="3"/>
      <c r="C36" s="3"/>
      <c r="D36" s="3"/>
      <c r="E36" s="3"/>
      <c r="F36" s="168"/>
      <c r="G36" s="168"/>
      <c r="H36" s="168">
        <f t="shared" si="0"/>
        <v>0</v>
      </c>
    </row>
    <row r="37" spans="1:8">
      <c r="A37" s="3"/>
      <c r="B37" s="3"/>
      <c r="C37" s="3"/>
      <c r="D37" s="3"/>
      <c r="E37" s="3"/>
      <c r="F37" s="168"/>
      <c r="G37" s="168"/>
      <c r="H37" s="168">
        <f t="shared" si="0"/>
        <v>0</v>
      </c>
    </row>
    <row r="38" spans="1:8">
      <c r="A38" s="3"/>
      <c r="B38" s="3"/>
      <c r="C38" s="3"/>
      <c r="D38" s="3"/>
      <c r="E38" s="3"/>
      <c r="F38" s="168"/>
      <c r="G38" s="168"/>
      <c r="H38" s="168">
        <f t="shared" si="0"/>
        <v>0</v>
      </c>
    </row>
    <row r="39" spans="1:8">
      <c r="A39" s="3"/>
      <c r="B39" s="3"/>
      <c r="C39" s="3"/>
      <c r="D39" s="3"/>
      <c r="E39" s="3"/>
      <c r="F39" s="168"/>
      <c r="G39" s="168"/>
      <c r="H39" s="168">
        <f t="shared" si="0"/>
        <v>0</v>
      </c>
    </row>
    <row r="40" spans="1:8">
      <c r="A40" s="3"/>
      <c r="B40" s="3"/>
      <c r="C40" s="3"/>
      <c r="D40" s="3"/>
      <c r="E40" s="3"/>
      <c r="F40" s="168"/>
      <c r="G40" s="168"/>
      <c r="H40" s="168">
        <f t="shared" si="0"/>
        <v>0</v>
      </c>
    </row>
    <row r="41" spans="1:8">
      <c r="A41" s="3"/>
      <c r="B41" s="3"/>
      <c r="C41" s="3"/>
      <c r="D41" s="3"/>
      <c r="E41" s="3"/>
      <c r="F41" s="168"/>
      <c r="G41" s="168"/>
      <c r="H41" s="168">
        <f t="shared" si="0"/>
        <v>0</v>
      </c>
    </row>
    <row r="42" spans="1:8">
      <c r="A42" s="3"/>
      <c r="B42" s="3"/>
      <c r="C42" s="3"/>
      <c r="D42" s="3"/>
      <c r="E42" s="3"/>
      <c r="F42" s="168"/>
      <c r="G42" s="168"/>
      <c r="H42" s="168">
        <f t="shared" si="0"/>
        <v>0</v>
      </c>
    </row>
    <row r="43" spans="1:8">
      <c r="F43" s="178"/>
      <c r="G43" s="178"/>
      <c r="H43" s="168">
        <f t="shared" si="0"/>
        <v>0</v>
      </c>
    </row>
    <row r="44" spans="1:8">
      <c r="F44" s="178"/>
      <c r="G44" s="178"/>
      <c r="H44" s="168">
        <f t="shared" si="0"/>
        <v>0</v>
      </c>
    </row>
    <row r="45" spans="1:8">
      <c r="F45" s="178"/>
      <c r="G45" s="178"/>
      <c r="H45" s="168">
        <f t="shared" si="0"/>
        <v>0</v>
      </c>
    </row>
    <row r="46" spans="1:8">
      <c r="F46" s="178"/>
      <c r="G46" s="178"/>
      <c r="H46" s="168">
        <f t="shared" si="0"/>
        <v>0</v>
      </c>
    </row>
    <row r="47" spans="1:8">
      <c r="F47" s="178"/>
      <c r="G47" s="178"/>
      <c r="H47" s="168">
        <f t="shared" si="0"/>
        <v>0</v>
      </c>
    </row>
    <row r="48" spans="1:8">
      <c r="F48" s="178"/>
      <c r="G48" s="178"/>
      <c r="H48" s="168">
        <f t="shared" si="0"/>
        <v>0</v>
      </c>
    </row>
    <row r="49" spans="6:8">
      <c r="F49" s="178"/>
      <c r="G49" s="178"/>
      <c r="H49" s="168">
        <f t="shared" si="0"/>
        <v>0</v>
      </c>
    </row>
    <row r="50" spans="6:8">
      <c r="F50" s="178"/>
      <c r="G50" s="178"/>
      <c r="H50" s="178"/>
    </row>
    <row r="51" spans="6:8">
      <c r="F51" s="178"/>
      <c r="G51" s="178"/>
      <c r="H51" s="178"/>
    </row>
    <row r="52" spans="6:8">
      <c r="F52" s="178"/>
      <c r="G52" s="178"/>
      <c r="H52" s="178"/>
    </row>
    <row r="53" spans="6:8">
      <c r="F53" s="178"/>
      <c r="G53" s="178"/>
      <c r="H53" s="178"/>
    </row>
    <row r="54" spans="6:8">
      <c r="F54" s="178"/>
      <c r="G54" s="178"/>
      <c r="H54" s="178"/>
    </row>
    <row r="55" spans="6:8">
      <c r="F55" s="178"/>
      <c r="G55" s="178"/>
      <c r="H55" s="178"/>
    </row>
    <row r="56" spans="6:8">
      <c r="F56" s="178"/>
      <c r="G56" s="178"/>
      <c r="H56" s="178"/>
    </row>
    <row r="57" spans="6:8">
      <c r="F57" s="178"/>
      <c r="G57" s="178"/>
      <c r="H57" s="178"/>
    </row>
    <row r="58" spans="6:8">
      <c r="F58" s="178"/>
      <c r="G58" s="178"/>
      <c r="H58" s="178"/>
    </row>
    <row r="59" spans="6:8">
      <c r="F59" s="178"/>
      <c r="G59" s="178"/>
      <c r="H59" s="178"/>
    </row>
    <row r="60" spans="6:8">
      <c r="F60" s="178"/>
      <c r="G60" s="178"/>
      <c r="H60" s="178"/>
    </row>
    <row r="61" spans="6:8">
      <c r="F61" s="178"/>
      <c r="G61" s="178"/>
      <c r="H61" s="178"/>
    </row>
    <row r="62" spans="6:8">
      <c r="F62" s="178"/>
      <c r="G62" s="178"/>
      <c r="H62" s="178"/>
    </row>
    <row r="63" spans="6:8">
      <c r="F63" s="178"/>
      <c r="G63" s="178"/>
      <c r="H63" s="178"/>
    </row>
    <row r="64" spans="6:8">
      <c r="F64" s="178"/>
      <c r="G64" s="178"/>
      <c r="H64" s="178"/>
    </row>
    <row r="65" spans="6:8">
      <c r="F65" s="178"/>
      <c r="G65" s="178"/>
      <c r="H65" s="178"/>
    </row>
    <row r="66" spans="6:8">
      <c r="F66" s="178"/>
      <c r="G66" s="178"/>
      <c r="H66" s="178"/>
    </row>
    <row r="67" spans="6:8">
      <c r="F67" s="178"/>
      <c r="G67" s="178"/>
      <c r="H67" s="17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9" t="s">
        <v>76</v>
      </c>
      <c r="C1" s="209"/>
      <c r="D1" s="209"/>
      <c r="E1" s="209"/>
      <c r="F1" s="209"/>
      <c r="G1" s="20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4" t="s">
        <v>7</v>
      </c>
      <c r="C17" s="196"/>
      <c r="D17" s="26">
        <f>SUM(D3:D16)</f>
        <v>1178</v>
      </c>
      <c r="E17" s="27"/>
      <c r="F17" s="3"/>
      <c r="G17" s="3"/>
    </row>
    <row r="22" spans="2:7">
      <c r="B22" s="209" t="s">
        <v>23</v>
      </c>
      <c r="C22" s="209"/>
      <c r="D22" s="209"/>
      <c r="E22" s="209"/>
      <c r="F22" s="209"/>
      <c r="G22" s="20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4" t="s">
        <v>7</v>
      </c>
      <c r="C38" s="196"/>
      <c r="D38" s="26">
        <f>SUM(D24:D37)</f>
        <v>1123.0900000000001</v>
      </c>
      <c r="E38" s="27"/>
      <c r="F38" s="3"/>
      <c r="G38" s="3"/>
    </row>
    <row r="41" spans="2:7">
      <c r="B41" s="209" t="s">
        <v>23</v>
      </c>
      <c r="C41" s="209"/>
      <c r="D41" s="209"/>
      <c r="E41" s="209"/>
      <c r="F41" s="209"/>
      <c r="G41" s="20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4" t="s">
        <v>7</v>
      </c>
      <c r="C56" s="19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4" t="s">
        <v>7</v>
      </c>
      <c r="C79" s="19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4" t="s">
        <v>7</v>
      </c>
      <c r="C96" s="196"/>
      <c r="D96" s="26">
        <f>SUM(D83:D95)</f>
        <v>565</v>
      </c>
      <c r="E96" s="27"/>
      <c r="F96" s="3"/>
    </row>
    <row r="99" spans="2:9">
      <c r="B99" s="209" t="s">
        <v>758</v>
      </c>
      <c r="C99" s="209"/>
      <c r="D99" s="209"/>
      <c r="E99" s="209"/>
      <c r="F99" s="20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4" t="s">
        <v>7</v>
      </c>
      <c r="C114" s="19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4" t="s">
        <v>7</v>
      </c>
      <c r="C132" s="19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topLeftCell="A133" zoomScale="85" zoomScaleNormal="85" workbookViewId="0">
      <selection activeCell="S148" sqref="S148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8" t="s">
        <v>55</v>
      </c>
      <c r="B1" s="211"/>
      <c r="C1" s="211"/>
      <c r="D1" s="211"/>
      <c r="E1" s="211"/>
      <c r="F1" s="211"/>
      <c r="G1" s="211"/>
      <c r="H1" s="211"/>
      <c r="I1" s="219"/>
      <c r="J1" s="218" t="s">
        <v>55</v>
      </c>
      <c r="K1" s="211"/>
      <c r="L1" s="211"/>
      <c r="M1" s="211"/>
      <c r="N1" s="211"/>
      <c r="O1" s="211"/>
      <c r="P1" s="211"/>
      <c r="Q1" s="211"/>
      <c r="R1" s="21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6" t="s">
        <v>39</v>
      </c>
      <c r="B2" s="212"/>
      <c r="C2" s="212"/>
      <c r="D2" s="212"/>
      <c r="E2" s="212"/>
      <c r="F2" s="212"/>
      <c r="G2" s="212"/>
      <c r="H2" s="212"/>
      <c r="I2" s="217"/>
      <c r="J2" s="216" t="s">
        <v>39</v>
      </c>
      <c r="K2" s="212"/>
      <c r="L2" s="212"/>
      <c r="M2" s="212"/>
      <c r="N2" s="212"/>
      <c r="O2" s="212"/>
      <c r="P2" s="212"/>
      <c r="Q2" s="212"/>
      <c r="R2" s="21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0">
        <v>1724600125</v>
      </c>
      <c r="D5" s="21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0">
        <f>AF12-AJ12</f>
        <v>520.00621866666677</v>
      </c>
      <c r="AK13" s="30"/>
      <c r="AM13" s="29"/>
      <c r="AQ13" s="22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0"/>
      <c r="AK14" s="30"/>
      <c r="AM14" s="29"/>
      <c r="AQ14" s="220"/>
      <c r="AU14" s="30"/>
    </row>
    <row r="15" spans="1:47" ht="15" customHeight="1">
      <c r="A15" s="29"/>
      <c r="E15" s="220">
        <f>D14-H14</f>
        <v>536.97475599999996</v>
      </c>
      <c r="I15" s="30"/>
      <c r="J15" s="29"/>
      <c r="N15" s="22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0"/>
      <c r="I16" s="30"/>
      <c r="J16" s="29"/>
      <c r="N16" s="22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3"/>
      <c r="U22" s="223"/>
      <c r="V22" s="223"/>
      <c r="W22" s="223"/>
      <c r="X22" s="223"/>
      <c r="Y22" s="223"/>
      <c r="Z22" s="223"/>
      <c r="AA22" s="223"/>
      <c r="AB22" s="223"/>
      <c r="AC22" s="218" t="s">
        <v>55</v>
      </c>
      <c r="AD22" s="211"/>
      <c r="AE22" s="211"/>
      <c r="AF22" s="211"/>
      <c r="AG22" s="211"/>
      <c r="AH22" s="211"/>
      <c r="AI22" s="211"/>
      <c r="AJ22" s="211"/>
      <c r="AK22" s="219"/>
      <c r="AM22" s="218" t="s">
        <v>55</v>
      </c>
      <c r="AN22" s="211"/>
      <c r="AO22" s="211"/>
      <c r="AP22" s="211"/>
      <c r="AQ22" s="211"/>
      <c r="AR22" s="211"/>
      <c r="AS22" s="211"/>
      <c r="AT22" s="211"/>
      <c r="AU22" s="219"/>
    </row>
    <row r="23" spans="1:47" ht="26.25">
      <c r="A23" s="218" t="s">
        <v>55</v>
      </c>
      <c r="B23" s="211"/>
      <c r="C23" s="211"/>
      <c r="D23" s="211"/>
      <c r="E23" s="211"/>
      <c r="F23" s="211"/>
      <c r="G23" s="211"/>
      <c r="H23" s="211"/>
      <c r="I23" s="219"/>
      <c r="J23" s="218" t="s">
        <v>55</v>
      </c>
      <c r="K23" s="211"/>
      <c r="L23" s="211"/>
      <c r="M23" s="211"/>
      <c r="N23" s="211"/>
      <c r="O23" s="211"/>
      <c r="P23" s="211"/>
      <c r="Q23" s="211"/>
      <c r="R23" s="21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6" t="s">
        <v>39</v>
      </c>
      <c r="B24" s="212"/>
      <c r="C24" s="212"/>
      <c r="D24" s="212"/>
      <c r="E24" s="212"/>
      <c r="F24" s="212"/>
      <c r="G24" s="212"/>
      <c r="H24" s="212"/>
      <c r="I24" s="217"/>
      <c r="J24" s="216" t="s">
        <v>39</v>
      </c>
      <c r="K24" s="212"/>
      <c r="L24" s="212"/>
      <c r="M24" s="212"/>
      <c r="N24" s="212"/>
      <c r="O24" s="212"/>
      <c r="P24" s="212"/>
      <c r="Q24" s="212"/>
      <c r="R24" s="21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0">
        <v>1719901926</v>
      </c>
      <c r="D27" s="210"/>
      <c r="I27" s="28"/>
      <c r="J27" s="29"/>
      <c r="K27" s="1" t="s">
        <v>57</v>
      </c>
      <c r="L27">
        <v>2350864985</v>
      </c>
      <c r="R27" s="28"/>
      <c r="T27" s="91"/>
      <c r="U27" s="224"/>
      <c r="V27" s="224"/>
      <c r="W27" s="224"/>
      <c r="X27" s="91"/>
      <c r="Y27" s="224"/>
      <c r="Z27" s="224"/>
      <c r="AA27" s="224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5"/>
      <c r="Y34" s="91"/>
      <c r="Z34" s="91"/>
      <c r="AA34" s="91"/>
      <c r="AB34" s="91"/>
      <c r="AC34" s="29"/>
      <c r="AG34" s="220">
        <f>AF33-AJ33</f>
        <v>520.00288533333332</v>
      </c>
      <c r="AK34" s="30"/>
      <c r="AM34" s="29"/>
      <c r="AQ34" s="22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5"/>
      <c r="Y35" s="91"/>
      <c r="Z35" s="91"/>
      <c r="AA35" s="91"/>
      <c r="AB35" s="91"/>
      <c r="AC35" s="29"/>
      <c r="AG35" s="220"/>
      <c r="AK35" s="30"/>
      <c r="AM35" s="29"/>
      <c r="AQ35" s="22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0">
        <f>D36-H36</f>
        <v>260.00144333333338</v>
      </c>
      <c r="I37" s="30"/>
      <c r="J37" s="29"/>
      <c r="N37" s="22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0"/>
      <c r="I38" s="30"/>
      <c r="J38" s="29"/>
      <c r="N38" s="22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6"/>
      <c r="V40" s="226"/>
      <c r="W40" s="226"/>
      <c r="X40" s="91"/>
      <c r="Y40" s="226"/>
      <c r="Z40" s="226"/>
      <c r="AA40" s="226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8" t="s">
        <v>55</v>
      </c>
      <c r="B47" s="211"/>
      <c r="C47" s="211"/>
      <c r="D47" s="211"/>
      <c r="E47" s="211"/>
      <c r="F47" s="211"/>
      <c r="G47" s="211"/>
      <c r="H47" s="211"/>
      <c r="I47" s="219"/>
      <c r="J47" s="218" t="s">
        <v>55</v>
      </c>
      <c r="K47" s="211"/>
      <c r="L47" s="211"/>
      <c r="M47" s="211"/>
      <c r="N47" s="211"/>
      <c r="O47" s="211"/>
      <c r="P47" s="211"/>
      <c r="Q47" s="211"/>
      <c r="R47" s="219"/>
    </row>
    <row r="48" spans="1:47" ht="21">
      <c r="A48" s="216" t="s">
        <v>39</v>
      </c>
      <c r="B48" s="212"/>
      <c r="C48" s="212"/>
      <c r="D48" s="212"/>
      <c r="E48" s="212"/>
      <c r="F48" s="212"/>
      <c r="G48" s="212"/>
      <c r="H48" s="212"/>
      <c r="I48" s="217"/>
      <c r="J48" s="216" t="s">
        <v>39</v>
      </c>
      <c r="K48" s="212"/>
      <c r="L48" s="212"/>
      <c r="M48" s="212"/>
      <c r="N48" s="212"/>
      <c r="O48" s="212"/>
      <c r="P48" s="212"/>
      <c r="Q48" s="212"/>
      <c r="R48" s="21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0">
        <v>1720714904</v>
      </c>
      <c r="D51" s="210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0">
        <f>D60-H60</f>
        <v>260.00310933333338</v>
      </c>
      <c r="I61" s="30"/>
      <c r="J61" s="29"/>
      <c r="N61" s="220">
        <f>M60-Q60</f>
        <v>191.23750000000001</v>
      </c>
      <c r="R61" s="30"/>
    </row>
    <row r="62" spans="1:18">
      <c r="A62" s="29"/>
      <c r="E62" s="220"/>
      <c r="I62" s="30"/>
      <c r="J62" s="29"/>
      <c r="N62" s="22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8" t="s">
        <v>55</v>
      </c>
      <c r="B70" s="211"/>
      <c r="C70" s="211"/>
      <c r="D70" s="211"/>
      <c r="E70" s="211"/>
      <c r="F70" s="211"/>
      <c r="G70" s="211"/>
      <c r="H70" s="211"/>
      <c r="I70" s="219"/>
      <c r="J70" s="218" t="s">
        <v>55</v>
      </c>
      <c r="K70" s="211"/>
      <c r="L70" s="211"/>
      <c r="M70" s="211"/>
      <c r="N70" s="211"/>
      <c r="O70" s="211"/>
      <c r="P70" s="211"/>
      <c r="Q70" s="211"/>
      <c r="R70" s="219"/>
    </row>
    <row r="71" spans="1:18" ht="21">
      <c r="A71" s="216" t="s">
        <v>39</v>
      </c>
      <c r="B71" s="212"/>
      <c r="C71" s="212"/>
      <c r="D71" s="212"/>
      <c r="E71" s="212"/>
      <c r="F71" s="212"/>
      <c r="G71" s="212"/>
      <c r="H71" s="212"/>
      <c r="I71" s="217"/>
      <c r="J71" s="216" t="s">
        <v>39</v>
      </c>
      <c r="K71" s="212"/>
      <c r="L71" s="212"/>
      <c r="M71" s="212"/>
      <c r="N71" s="212"/>
      <c r="O71" s="212"/>
      <c r="P71" s="212"/>
      <c r="Q71" s="212"/>
      <c r="R71" s="21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0">
        <v>1704695558</v>
      </c>
      <c r="D74" s="210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0">
        <f>D83-H83</f>
        <v>241.23750000000001</v>
      </c>
      <c r="I84" s="30"/>
      <c r="J84" s="29"/>
      <c r="N84" s="220">
        <f>M83-Q83</f>
        <v>241.23750000000001</v>
      </c>
      <c r="R84" s="30"/>
    </row>
    <row r="85" spans="1:18">
      <c r="A85" s="29"/>
      <c r="E85" s="220"/>
      <c r="I85" s="30"/>
      <c r="J85" s="29"/>
      <c r="N85" s="22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8" t="s">
        <v>55</v>
      </c>
      <c r="B94" s="211"/>
      <c r="C94" s="211"/>
      <c r="D94" s="211"/>
      <c r="E94" s="211"/>
      <c r="F94" s="211"/>
      <c r="G94" s="211"/>
      <c r="H94" s="211"/>
      <c r="I94" s="219"/>
      <c r="J94" s="218" t="s">
        <v>55</v>
      </c>
      <c r="K94" s="211"/>
      <c r="L94" s="211"/>
      <c r="M94" s="211"/>
      <c r="N94" s="211"/>
      <c r="O94" s="211"/>
      <c r="P94" s="211"/>
      <c r="Q94" s="211"/>
      <c r="R94" s="219"/>
    </row>
    <row r="95" spans="1:18" ht="21">
      <c r="A95" s="216" t="s">
        <v>39</v>
      </c>
      <c r="B95" s="212"/>
      <c r="C95" s="212"/>
      <c r="D95" s="212"/>
      <c r="E95" s="212"/>
      <c r="F95" s="212"/>
      <c r="G95" s="212"/>
      <c r="H95" s="212"/>
      <c r="I95" s="217"/>
      <c r="J95" s="216" t="s">
        <v>39</v>
      </c>
      <c r="K95" s="212"/>
      <c r="L95" s="212"/>
      <c r="M95" s="212"/>
      <c r="N95" s="212"/>
      <c r="O95" s="212"/>
      <c r="P95" s="212"/>
      <c r="Q95" s="212"/>
      <c r="R95" s="21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0">
        <v>1753640125</v>
      </c>
      <c r="D98" s="210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0">
        <f>D107-H107</f>
        <v>241.23750000000001</v>
      </c>
      <c r="I108" s="30"/>
      <c r="J108" s="29"/>
      <c r="N108" s="220">
        <f>M107-Q107</f>
        <v>241.23750000000001</v>
      </c>
      <c r="R108" s="30"/>
    </row>
    <row r="109" spans="1:18">
      <c r="A109" s="29"/>
      <c r="E109" s="220"/>
      <c r="I109" s="30"/>
      <c r="J109" s="29"/>
      <c r="N109" s="22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8" t="s">
        <v>55</v>
      </c>
      <c r="B117" s="211"/>
      <c r="C117" s="211"/>
      <c r="D117" s="211"/>
      <c r="E117" s="211"/>
      <c r="F117" s="211"/>
      <c r="G117" s="211"/>
      <c r="H117" s="211"/>
      <c r="I117" s="219"/>
      <c r="J117" s="218" t="s">
        <v>55</v>
      </c>
      <c r="K117" s="211"/>
      <c r="L117" s="211"/>
      <c r="M117" s="211"/>
      <c r="N117" s="211"/>
      <c r="O117" s="211"/>
      <c r="P117" s="211"/>
      <c r="Q117" s="211"/>
      <c r="R117" s="219"/>
    </row>
    <row r="118" spans="1:18" ht="21">
      <c r="A118" s="216" t="s">
        <v>39</v>
      </c>
      <c r="B118" s="212"/>
      <c r="C118" s="212"/>
      <c r="D118" s="212"/>
      <c r="E118" s="212"/>
      <c r="F118" s="212"/>
      <c r="G118" s="212"/>
      <c r="H118" s="212"/>
      <c r="I118" s="217"/>
      <c r="J118" s="216" t="s">
        <v>39</v>
      </c>
      <c r="K118" s="212"/>
      <c r="L118" s="212"/>
      <c r="M118" s="212"/>
      <c r="N118" s="212"/>
      <c r="O118" s="212"/>
      <c r="P118" s="212"/>
      <c r="Q118" s="212"/>
      <c r="R118" s="21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0">
        <v>1720145711</v>
      </c>
      <c r="D121" s="210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0">
        <f>D130-H130</f>
        <v>241.23750000000001</v>
      </c>
      <c r="I131" s="30"/>
      <c r="J131" s="29"/>
      <c r="N131" s="220">
        <f>M130-Q130</f>
        <v>519.96</v>
      </c>
      <c r="R131" s="30"/>
    </row>
    <row r="132" spans="1:18">
      <c r="A132" s="29"/>
      <c r="E132" s="220"/>
      <c r="I132" s="30"/>
      <c r="J132" s="29"/>
      <c r="N132" s="22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1" t="s">
        <v>55</v>
      </c>
      <c r="E139" s="211"/>
      <c r="F139" s="211"/>
      <c r="G139" s="84"/>
      <c r="H139" s="84"/>
      <c r="I139" s="85"/>
      <c r="K139" s="84"/>
      <c r="L139" s="84"/>
      <c r="M139" s="211" t="s">
        <v>55</v>
      </c>
      <c r="N139" s="211"/>
      <c r="O139" s="211"/>
      <c r="P139" s="84"/>
      <c r="Q139" s="84"/>
      <c r="R139" s="85"/>
    </row>
    <row r="140" spans="1:18" ht="21">
      <c r="B140" s="43"/>
      <c r="C140" s="43"/>
      <c r="D140" s="212" t="s">
        <v>39</v>
      </c>
      <c r="E140" s="212"/>
      <c r="F140" s="212"/>
      <c r="G140" s="43"/>
      <c r="H140" s="43"/>
      <c r="I140" s="44"/>
      <c r="K140" s="43"/>
      <c r="L140" s="43"/>
      <c r="M140" s="212" t="s">
        <v>39</v>
      </c>
      <c r="N140" s="212"/>
      <c r="O140" s="212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3" t="s">
        <v>718</v>
      </c>
      <c r="H142" s="213"/>
      <c r="I142" s="28"/>
      <c r="J142" s="29"/>
      <c r="K142" s="1" t="s">
        <v>56</v>
      </c>
      <c r="L142" t="s">
        <v>1011</v>
      </c>
      <c r="O142" t="s">
        <v>59</v>
      </c>
      <c r="P142" s="213" t="s">
        <v>718</v>
      </c>
      <c r="Q142" s="213"/>
      <c r="R142" s="28"/>
    </row>
    <row r="143" spans="1:18" ht="15.75">
      <c r="A143" s="29"/>
      <c r="B143" s="1" t="s">
        <v>57</v>
      </c>
      <c r="C143" s="210">
        <v>1721244075</v>
      </c>
      <c r="D143" s="210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125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2" t="s">
        <v>50</v>
      </c>
      <c r="C152" s="222"/>
      <c r="D152" s="42">
        <f>SUM(D147:D151)</f>
        <v>262.52333333333337</v>
      </c>
      <c r="F152" s="222" t="s">
        <v>51</v>
      </c>
      <c r="G152" s="222"/>
      <c r="H152" s="42">
        <f>SUM(H147:H151)</f>
        <v>146.26438999999999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22" t="s">
        <v>51</v>
      </c>
      <c r="P152" s="222"/>
      <c r="Q152" s="42">
        <f>SUM(Q147:Q151)</f>
        <v>21.262499999999999</v>
      </c>
      <c r="R152" s="35"/>
    </row>
    <row r="153" spans="1:18" ht="18.75">
      <c r="A153" s="29"/>
      <c r="E153" s="86">
        <f>D152-H152</f>
        <v>116.25894333333338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1" t="s">
        <v>55</v>
      </c>
      <c r="E162" s="211"/>
      <c r="F162" s="211"/>
      <c r="G162" s="84"/>
      <c r="H162" s="84"/>
      <c r="I162" s="85"/>
      <c r="K162" s="84"/>
      <c r="L162" s="84"/>
      <c r="M162" s="211" t="s">
        <v>55</v>
      </c>
      <c r="N162" s="211"/>
      <c r="O162" s="211"/>
      <c r="P162" s="84"/>
      <c r="Q162" s="84"/>
      <c r="R162" s="85"/>
    </row>
    <row r="163" spans="2:18" ht="21">
      <c r="B163" s="43"/>
      <c r="C163" s="43"/>
      <c r="D163" s="212" t="s">
        <v>39</v>
      </c>
      <c r="E163" s="212"/>
      <c r="F163" s="212"/>
      <c r="G163" s="43"/>
      <c r="H163" s="43"/>
      <c r="I163" s="44"/>
      <c r="K163" s="43"/>
      <c r="L163" s="43"/>
      <c r="M163" s="212" t="s">
        <v>39</v>
      </c>
      <c r="N163" s="212"/>
      <c r="O163" s="212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3" t="s">
        <v>718</v>
      </c>
      <c r="H165" s="213"/>
      <c r="I165" s="28"/>
      <c r="K165" s="1" t="s">
        <v>56</v>
      </c>
      <c r="L165" t="s">
        <v>1132</v>
      </c>
      <c r="O165" t="s">
        <v>59</v>
      </c>
      <c r="P165" s="213" t="s">
        <v>718</v>
      </c>
      <c r="Q165" s="213"/>
      <c r="R165" s="28"/>
    </row>
    <row r="166" spans="2:18" ht="15.75">
      <c r="B166" s="1" t="s">
        <v>57</v>
      </c>
      <c r="C166" s="210">
        <v>1716325822</v>
      </c>
      <c r="D166" s="210"/>
      <c r="F166" s="214" t="s">
        <v>731</v>
      </c>
      <c r="G166" s="214"/>
      <c r="H166">
        <v>450.04</v>
      </c>
      <c r="I166" s="28"/>
      <c r="K166" s="1" t="s">
        <v>57</v>
      </c>
      <c r="L166" s="210">
        <v>1716325822</v>
      </c>
      <c r="M166" s="210"/>
      <c r="O166" s="214" t="s">
        <v>731</v>
      </c>
      <c r="P166" s="214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2" t="s">
        <v>50</v>
      </c>
      <c r="C175" s="222"/>
      <c r="D175" s="42">
        <f>SUM(D170:D174)</f>
        <v>562.53499866666675</v>
      </c>
      <c r="F175" s="222" t="s">
        <v>51</v>
      </c>
      <c r="G175" s="222"/>
      <c r="H175" s="42">
        <f>SUM(H170:H174)</f>
        <v>42.528779999999998</v>
      </c>
      <c r="I175" s="35"/>
      <c r="K175" s="222" t="s">
        <v>50</v>
      </c>
      <c r="L175" s="222"/>
      <c r="M175" s="42">
        <f>SUM(M170:M174)</f>
        <v>262.52333333333337</v>
      </c>
      <c r="O175" s="222" t="s">
        <v>51</v>
      </c>
      <c r="P175" s="222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0" t="s">
        <v>112</v>
      </c>
      <c r="E1" s="210"/>
      <c r="F1" s="210"/>
      <c r="N1" s="210" t="s">
        <v>112</v>
      </c>
      <c r="O1" s="210"/>
      <c r="P1" s="21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1" t="s">
        <v>124</v>
      </c>
      <c r="E17" s="191"/>
      <c r="F17" s="191"/>
      <c r="G17" s="3"/>
      <c r="H17" s="3"/>
      <c r="L17" s="3"/>
      <c r="M17" s="3"/>
      <c r="N17" s="191" t="s">
        <v>124</v>
      </c>
      <c r="O17" s="191"/>
      <c r="P17" s="19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2023-08-10T21:48:07Z</cp:lastPrinted>
  <dcterms:created xsi:type="dcterms:W3CDTF">2022-12-25T20:52:30Z</dcterms:created>
  <dcterms:modified xsi:type="dcterms:W3CDTF">2023-08-17T14:53:02Z</dcterms:modified>
</cp:coreProperties>
</file>