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0EA4703-689F-4C8E-8315-DDA1BDF13AC7}" xr6:coauthVersionLast="47" xr6:coauthVersionMax="47" xr10:uidLastSave="{00000000-0000-0000-0000-000000000000}"/>
  <bookViews>
    <workbookView xWindow="-120" yWindow="-120" windowWidth="20730" windowHeight="11040" tabRatio="647" firstSheet="2" activeTab="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4" i="7" l="1"/>
  <c r="I215" i="7"/>
  <c r="I216" i="7"/>
  <c r="I217" i="7"/>
  <c r="I211" i="7"/>
  <c r="I212" i="7"/>
  <c r="I213" i="7"/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<sst xmlns="http://schemas.openxmlformats.org/spreadsheetml/2006/main" count="8769" uniqueCount="696">
  <si>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</si>
  <si>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</si>
  <si>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</si>
  <si>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</si>
  <si>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</si>
  <si>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</si>
  <si>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</si>
  <si>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</si>
  <si>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</si>
  <si>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</si>
  <si>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</si>
  <si>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</si>
  <si>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</si>
  <si>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</si>
  <si>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</si>
  <si>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</si>
  <si>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</si>
  <si>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</si>
  <si>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</si>
  <si>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</si>
  <si>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</si>
  <si>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</si>
  <si>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</si>
  <si>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</si>
  <si>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</si>
  <si>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</si>
  <si>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</si>
  <si>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</si>
  <si>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</si>
  <si>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</si>
  <si>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</si>
  <si>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</si>
  <si>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</si>
  <si>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</si>
  <si>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</si>
  <si>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</si>
  <si>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</si>
  <si>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</si>
  <si>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</si>
  <si>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</si>
  <si>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</si>
  <si>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</si>
  <si>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</si>
  <si>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</si>
  <si>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</si>
  <si>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</si>
  <si>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</si>
  <si>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</si>
  <si>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</si>
  <si>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</si>
  <si>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</si>
  <si>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</si>
  <si>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</si>
  <si>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</si>
  <si>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</si>
  <si>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</si>
  <si>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</si>
  <si>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</si>
  <si>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</si>
  <si>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</si>
  <si>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</si>
  <si>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</si>
  <si>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</si>
  <si>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</si>
  <si>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</si>
  <si>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</si>
  <si>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</si>
  <si>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</si>
  <si>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</si>
  <si>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</si>
  <si>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</si>
  <si>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</si>
  <si>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</si>
  <si>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</si>
  <si>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</si>
  <si>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</si>
  <si>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</si>
  <si>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</si>
  <si>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</si>
  <si>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</si>
  <si>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</si>
  <si>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</si>
  <si>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</si>
  <si>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</si>
  <si>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</si>
  <si>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</si>
  <si>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</si>
  <si>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</si>
  <si>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</si>
  <si>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</si>
  <si>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</si>
  <si>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</si>
  <si>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</si>
  <si>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</si>
  <si>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</si>
  <si>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</si>
  <si>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</si>
  <si>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</si>
  <si>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</si>
  <si>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</si>
  <si>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</si>
  <si>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</si>
  <si>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</si>
  <si>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</si>
  <si>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</si>
  <si>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</si>
  <si>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</si>
  <si>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</si>
  <si>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</si>
  <si>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</si>
  <si>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</si>
  <si>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</si>
  <si>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</si>
  <si>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</si>
  <si>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</si>
  <si>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</si>
  <si>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</si>
  <si>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</si>
  <si>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</si>
  <si>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</si>
  <si>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</si>
  <si>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</si>
  <si>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</si>
  <si>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</si>
  <si>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</si>
  <si>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</si>
  <si>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</si>
  <si>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</si>
  <si>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</si>
  <si>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</si>
  <si>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</si>
  <si>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</si>
  <si>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</si>
  <si>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</si>
  <si>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</si>
  <si>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</si>
  <si>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</si>
  <si>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</si>
  <si>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</si>
  <si>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</si>
  <si>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</si>
  <si>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</si>
  <si>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</si>
  <si>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</si>
  <si>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</si>
  <si>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</si>
  <si>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</si>
  <si>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</si>
  <si>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</si>
  <si>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</si>
  <si>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</si>
  <si>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</si>
  <si>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</si>
  <si>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</si>
  <si>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</si>
  <si>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</si>
  <si>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</si>
  <si>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</si>
  <si>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</si>
  <si>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</si>
  <si>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</si>
  <si>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</si>
  <si>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</si>
  <si>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</si>
  <si>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</si>
  <si>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</si>
  <si>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</si>
  <si>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</si>
  <si>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</si>
  <si>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</si>
  <si>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</si>
  <si>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</si>
  <si>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</si>
  <si>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</si>
  <si>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</si>
  <si>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</si>
  <si>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</si>
  <si>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</si>
  <si>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</si>
  <si>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</si>
  <si>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</si>
  <si>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</si>
  <si>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</si>
  <si>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</si>
  <si>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</si>
  <si>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</si>
  <si>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</si>
  <si>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</si>
  <si>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</si>
  <si>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</si>
  <si>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</si>
  <si>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</si>
  <si>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</si>
  <si>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</si>
  <si>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</si>
  <si>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</si>
  <si>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</si>
  <si>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</si>
  <si>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</si>
  <si>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</si>
  <si>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</si>
  <si>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</si>
  <si>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</si>
  <si>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</si>
  <si>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</si>
  <si>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</si>
  <si>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</si>
  <si>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</si>
  <si>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</si>
  <si>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</si>
  <si>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</si>
  <si>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</si>
  <si>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</si>
  <si>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</si>
  <si>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</si>
  <si>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</si>
  <si>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</si>
  <si>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</si>
  <si>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</si>
  <si>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</si>
  <si>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</si>
  <si>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</si>
  <si>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</si>
  <si>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</si>
  <si>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</si>
  <si>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</si>
  <si>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</si>
  <si>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</si>
  <si>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</si>
  <si>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</si>
  <si>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</si>
  <si>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</si>
  <si>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</si>
  <si>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</si>
  <si>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</si>
  <si>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</si>
  <si>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</si>
  <si>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</si>
  <si>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</si>
  <si>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</si>
  <si>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</si>
  <si>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</si>
  <si>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</si>
  <si>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</si>
  <si>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</si>
  <si>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</si>
  <si>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</si>
  <si>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</si>
  <si>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</si>
  <si>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</si>
  <si>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</si>
  <si>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</si>
  <si>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</si>
  <si>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</si>
  <si>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</si>
  <si>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</si>
  <si>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</si>
  <si>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</si>
  <si>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</si>
  <si>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</si>
  <si>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</si>
  <si>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</si>
  <si>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</si>
  <si>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</si>
  <si>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</si>
  <si>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</si>
  <si>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</si>
  <si>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</si>
  <si>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</si>
  <si>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</si>
  <si>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</si>
  <si>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</si>
  <si>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</si>
  <si>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</si>
  <si>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</si>
  <si>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</si>
  <si>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</si>
  <si>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</si>
  <si>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</si>
  <si>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</si>
  <si>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</si>
  <si>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</si>
  <si>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</si>
  <si>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</si>
  <si>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</si>
  <si>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</si>
  <si>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</si>
  <si>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</si>
  <si>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</si>
  <si>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</si>
  <si>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</si>
  <si>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</si>
  <si>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</si>
  <si>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</si>
  <si>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</si>
  <si>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</si>
  <si>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</si>
  <si>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</si>
  <si>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</si>
  <si>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</si>
  <si>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</si>
  <si>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</si>
  <si>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</si>
  <si>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</si>
  <si>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</si>
  <si>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</si>
  <si>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</si>
  <si>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</si>
  <si>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</si>
  <si>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</si>
  <si>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</si>
  <si>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</si>
  <si>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</si>
  <si>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</si>
  <si>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</si>
  <si>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</si>
  <si>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</si>
  <si>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</si>
  <si>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</si>
  <si>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</si>
  <si>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</si>
  <si>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</si>
  <si>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</si>
  <si>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</si>
  <si>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</si>
  <si>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</si>
  <si>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</si>
  <si>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</si>
  <si>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</si>
  <si>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</si>
  <si>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</si>
  <si>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</si>
  <si>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</si>
  <si>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</si>
  <si>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</si>
  <si>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</si>
  <si>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</si>
  <si>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</si>
  <si>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</si>
  <si>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</si>
  <si>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</si>
  <si>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</si>
  <si>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</si>
  <si>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</si>
  <si>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</si>
  <si>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</si>
  <si>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</si>
  <si>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</si>
  <si>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</si>
  <si>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</si>
  <si>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</si>
  <si>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</si>
  <si>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</si>
  <si>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</si>
  <si>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</si>
  <si>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</si>
  <si>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</si>
  <si>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</si>
  <si>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</si>
  <si>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</si>
  <si>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</si>
  <si>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</si>
  <si>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</si>
  <si>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</si>
  <si>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</si>
  <si>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</si>
  <si>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</si>
  <si>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</si>
  <si>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</si>
  <si>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</si>
  <si>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</si>
  <si>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</si>
  <si>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</si>
  <si>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</si>
  <si>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</si>
  <si>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</si>
  <si>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</si>
  <si>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</si>
  <si>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</si>
  <si>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</si>
  <si>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</si>
  <si>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</si>
  <si>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</si>
  <si>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</si>
  <si>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</si>
  <si>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</si>
  <si>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</si>
  <si>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</si>
  <si>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</si>
  <si>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</si>
  <si>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</si>
  <si>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</si>
  <si>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</si>
  <si>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</si>
  <si>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</si>
  <si>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</si>
  <si>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</si>
  <si>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</si>
  <si>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</si>
  <si>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</si>
  <si>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</si>
  <si>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</si>
  <si>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</si>
  <si>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</si>
  <si>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</si>
  <si>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</si>
  <si>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</si>
  <si>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</si>
  <si>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</si>
  <si>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</si>
  <si>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</si>
  <si>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</si>
  <si>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</si>
  <si>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</si>
  <si>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</si>
  <si>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</si>
  <si>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</si>
  <si>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</si>
  <si>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</si>
  <si>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</si>
  <si>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</si>
  <si>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</si>
  <si>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</si>
  <si>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</si>
  <si>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</si>
  <si>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</si>
  <si>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</si>
  <si>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</si>
  <si>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</si>
  <si>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</si>
  <si>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</si>
  <si>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</si>
  <si>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</si>
  <si>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</si>
  <si>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</si>
  <si>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</si>
  <si>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</si>
  <si>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</si>
  <si>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</si>
  <si>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</si>
  <si>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</si>
  <si>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</si>
  <si>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</si>
  <si>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</si>
  <si>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</si>
  <si>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</si>
  <si>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</si>
  <si>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</si>
  <si>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</si>
  <si>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</si>
  <si>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</si>
  <si>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</si>
  <si>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</si>
  <si>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</si>
  <si>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</si>
  <si>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</si>
  <si>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</si>
  <si>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</si>
  <si>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</si>
  <si>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</si>
  <si>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</si>
  <si>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</si>
  <si>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</si>
  <si>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</si>
  <si>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</si>
  <si>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</si>
  <si>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</si>
  <si>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</si>
  <si>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</si>
  <si>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</si>
  <si>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</si>
  <si>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</si>
  <si>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</si>
  <si>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</si>
  <si>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</si>
  <si>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</si>
  <si>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</si>
  <si>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</si>
  <si>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</si>
  <si>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</si>
  <si>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</si>
  <si>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</si>
  <si>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</si>
  <si>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</si>
  <si>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</si>
  <si>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</si>
  <si>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</si>
  <si>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</si>
  <si>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</si>
  <si>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</si>
  <si>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</si>
  <si>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</si>
  <si>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</si>
  <si>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</si>
  <si>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</si>
  <si>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</si>
  <si>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</si>
  <si>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</si>
  <si>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</si>
  <si>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</si>
  <si>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</si>
  <si>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</si>
  <si>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</si>
  <si>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</si>
  <si>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</si>
  <si>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</si>
  <si>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</si>
  <si>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</si>
  <si>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</si>
  <si>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</si>
  <si>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</si>
  <si>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</si>
  <si>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</si>
  <si>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</si>
  <si>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</si>
  <si>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</si>
  <si>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</si>
  <si>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</si>
  <si>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</si>
  <si>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</si>
  <si>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</si>
  <si>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</si>
  <si>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</si>
  <si>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</si>
  <si>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</si>
  <si>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</si>
  <si>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</si>
  <si>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</si>
  <si>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</si>
  <si>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</si>
  <si>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</si>
  <si>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</si>
  <si>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</si>
  <si>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</si>
  <si>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</si>
  <si>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</si>
  <si>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</si>
  <si>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</si>
  <si>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</si>
  <si>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</si>
  <si>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</si>
  <si>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</si>
  <si>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</si>
  <si>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</si>
  <si>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</si>
  <si>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</si>
  <si>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</si>
  <si>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</si>
  <si>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</si>
  <si>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</si>
  <si>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</si>
  <si>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</si>
  <si>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</si>
  <si>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</si>
  <si>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</si>
  <si>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</si>
  <si>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</si>
  <si>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</si>
  <si>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</si>
  <si>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</si>
  <si>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</si>
  <si>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</si>
  <si>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</si>
  <si>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</si>
  <si>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</si>
  <si>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</si>
  <si>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</si>
  <si>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</si>
  <si>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</si>
  <si>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</si>
  <si>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</si>
  <si>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</si>
  <si>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</si>
  <si>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</si>
  <si>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</si>
  <si>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</si>
  <si>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</si>
  <si>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</si>
  <si>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</si>
  <si>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</si>
  <si>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</si>
  <si>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</si>
  <si>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</si>
  <si>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</si>
  <si>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</si>
  <si>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</si>
  <si>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</si>
  <si>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</si>
  <si>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</si>
  <si>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</si>
  <si>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</si>
  <si>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</si>
  <si>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</si>
  <si>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</si>
  <si>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</si>
  <si>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</si>
  <si>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</si>
  <si>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</si>
  <si>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</si>
  <si>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</si>
  <si>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</si>
  <si>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</si>
  <si>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</si>
  <si>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</si>
  <si>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</si>
  <si>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</si>
  <si>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</si>
  <si>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</si>
  <si>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</si>
  <si>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</si>
  <si>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</si>
  <si>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</si>
  <si>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</si>
  <si>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</si>
  <si>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</si>
  <si>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</si>
  <si>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</si>
  <si>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</si>
  <si>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</si>
  <si>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</si>
  <si>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</si>
  <si>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</si>
  <si>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</si>
  <si>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</si>
  <si>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</si>
  <si>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</si>
  <si>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</si>
  <si>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</si>
  <si>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</si>
  <si>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</si>
  <si>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</si>
  <si>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</si>
  <si>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</si>
  <si>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</si>
  <si>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</si>
  <si>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</si>
  <si>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</si>
  <si>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</si>
  <si>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</si>
  <si>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</si>
  <si>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</si>
  <si>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</si>
  <si>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</si>
  <si>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</si>
  <si>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</si>
  <si>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</si>
  <si>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</si>
  <si>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</si>
  <si>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</si>
  <si>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</si>
  <si>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</si>
  <si>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</si>
  <si>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</si>
  <si>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</si>
  <si>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</si>
  <si>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</si>
  <si>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</si>
  <si>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</si>
  <si>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</si>
  <si>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</si>
  <si>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</si>
  <si>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</si>
  <si>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</si>
  <si>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</si>
  <si>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</si>
  <si>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</si>
  <si>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</si>
  <si>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</si>
  <si>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</si>
  <si>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</si>
  <si>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</si>
  <si>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</si>
  <si>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</si>
  <si>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</si>
  <si>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</si>
  <si>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</si>
  <si>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</si>
  <si>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</si>
  <si>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</si>
  <si>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</si>
  <si>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</si>
  <si>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</si>
  <si>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</si>
  <si>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</si>
  <si>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</si>
  <si>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</si>
  <si>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</si>
  <si>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</si>
  <si>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</si>
  <si>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</si>
  <si>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</si>
  <si>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</si>
  <si>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</si>
  <si>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</si>
  <si>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 xml:space="preserve">Gerardo Muños </t>
  </si>
  <si>
    <t>xaa3611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</si>
</sst>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39</xdr:row>
      <xdr:rowOff>0</xdr:rowOff>
    </xdr:from>
    <xdr:to>
      <xdr:col>25</xdr:col>
      <xdr:colOff>591483</xdr:colOff>
      <xdr:row>48</xdr:row>
      <xdr:rowOff>47871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6770E0-83D1-4114-858D-5213F5B4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7467600"/>
          <a:ext cx="6687483" cy="176237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25</xdr:col>
      <xdr:colOff>648641</xdr:colOff>
      <xdr:row>49</xdr:row>
      <xdr:rowOff>19319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08041F-8968-4264-B473-D4EFBF74B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7467600"/>
          <a:ext cx="6744641" cy="1924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35" zoomScaleNormal="100" workbookViewId="0">
      <selection activeCell="X152" sqref="X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2" t="s">
        <v>24</v>
      </c>
      <c r="E1" s="232"/>
      <c r="F1" s="232"/>
      <c r="G1" s="232"/>
      <c r="H1" s="2"/>
      <c r="I1" s="2"/>
      <c r="M1" s="1"/>
      <c r="N1" s="2"/>
      <c r="O1" s="2"/>
      <c r="P1" s="232" t="s">
        <v>87</v>
      </c>
      <c r="Q1" s="232"/>
      <c r="R1" s="232"/>
      <c r="S1" s="23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3" t="s">
        <v>18</v>
      </c>
      <c r="G55" s="233"/>
      <c r="H55" s="233"/>
      <c r="I55" s="233"/>
      <c r="J55" s="23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5"/>
      <c r="K56" s="8"/>
      <c r="M56" s="8"/>
      <c r="N56" s="8"/>
      <c r="O56" s="8"/>
      <c r="P56" s="8"/>
      <c r="Q56" s="8"/>
      <c r="R56" s="233" t="s">
        <v>18</v>
      </c>
      <c r="S56" s="233"/>
      <c r="T56" s="233"/>
      <c r="U56" s="233"/>
      <c r="V56" s="23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5"/>
      <c r="W57" s="8"/>
    </row>
    <row r="63" spans="1:23" ht="28.9" x14ac:dyDescent="0.55000000000000004">
      <c r="A63" s="1"/>
      <c r="B63" s="2"/>
      <c r="C63" s="2"/>
      <c r="D63" s="232" t="s">
        <v>88</v>
      </c>
      <c r="E63" s="232"/>
      <c r="F63" s="232"/>
      <c r="G63" s="23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2" t="s">
        <v>89</v>
      </c>
      <c r="Q64" s="232"/>
      <c r="R64" s="232"/>
      <c r="S64" s="23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3" t="s">
        <v>18</v>
      </c>
      <c r="G117" s="233"/>
      <c r="H117" s="233"/>
      <c r="I117" s="233"/>
      <c r="J117" s="23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5"/>
      <c r="K118" s="8"/>
      <c r="M118" s="8"/>
      <c r="N118" s="8"/>
      <c r="O118" s="8"/>
      <c r="P118" s="8"/>
      <c r="Q118" s="8"/>
      <c r="R118" s="233" t="s">
        <v>18</v>
      </c>
      <c r="S118" s="233"/>
      <c r="T118" s="233"/>
      <c r="U118" s="233"/>
      <c r="V118" s="23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5"/>
      <c r="W119" s="8"/>
    </row>
    <row r="122" spans="1:36" ht="28.5" x14ac:dyDescent="0.45">
      <c r="A122" s="1"/>
      <c r="B122" s="2"/>
      <c r="C122" s="2"/>
      <c r="D122" s="232" t="s">
        <v>90</v>
      </c>
      <c r="E122" s="232"/>
      <c r="F122" s="232"/>
      <c r="G122" s="232"/>
      <c r="H122" s="2"/>
      <c r="I122" s="2"/>
      <c r="M122" s="1"/>
      <c r="N122" s="2"/>
      <c r="O122" s="2"/>
      <c r="P122" s="232" t="s">
        <v>91</v>
      </c>
      <c r="Q122" s="232"/>
      <c r="R122" s="232"/>
      <c r="S122" s="23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670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211">
        <v>613</v>
      </c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211">
        <v>613</v>
      </c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3" t="s">
        <v>18</v>
      </c>
      <c r="G175" s="233"/>
      <c r="H175" s="233"/>
      <c r="I175" s="233"/>
      <c r="J175" s="234">
        <f>I173-K172</f>
        <v>444.51000000000022</v>
      </c>
      <c r="K175" s="8"/>
      <c r="M175" s="8"/>
      <c r="N175" s="8"/>
      <c r="O175" s="8"/>
      <c r="P175" s="8"/>
      <c r="Q175" s="8"/>
      <c r="R175" s="233" t="s">
        <v>18</v>
      </c>
      <c r="S175" s="233"/>
      <c r="T175" s="233"/>
      <c r="U175" s="233"/>
      <c r="V175" s="234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5"/>
      <c r="W176" s="8"/>
    </row>
    <row r="180" spans="1:23" ht="28.5" x14ac:dyDescent="0.45">
      <c r="A180" s="1"/>
      <c r="B180" s="2"/>
      <c r="C180" s="2"/>
      <c r="D180" s="232" t="s">
        <v>92</v>
      </c>
      <c r="E180" s="232"/>
      <c r="F180" s="232"/>
      <c r="G180" s="232"/>
      <c r="H180" s="2"/>
      <c r="I180" s="2"/>
      <c r="M180" s="1"/>
      <c r="N180" s="2"/>
      <c r="O180" s="2"/>
      <c r="P180" s="232" t="s">
        <v>93</v>
      </c>
      <c r="Q180" s="232"/>
      <c r="R180" s="232"/>
      <c r="S180" s="23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677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693</v>
      </c>
      <c r="C183" s="8" t="s">
        <v>213</v>
      </c>
      <c r="D183" s="8" t="s">
        <v>110</v>
      </c>
      <c r="E183" s="8" t="s">
        <v>131</v>
      </c>
      <c r="F183" s="8"/>
      <c r="G183" s="8">
        <v>180</v>
      </c>
      <c r="H183" s="8"/>
      <c r="I183" s="8"/>
      <c r="J183" s="8"/>
      <c r="K183" s="8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3" t="s">
        <v>18</v>
      </c>
      <c r="G234" s="233"/>
      <c r="H234" s="233"/>
      <c r="I234" s="233"/>
      <c r="J234" s="234">
        <f>I232-K231</f>
        <v>50.100000000000023</v>
      </c>
      <c r="K234" s="8"/>
      <c r="M234" s="8"/>
      <c r="N234" s="8"/>
      <c r="O234" s="8"/>
      <c r="P234" s="8"/>
      <c r="Q234" s="8"/>
      <c r="R234" s="233" t="s">
        <v>18</v>
      </c>
      <c r="S234" s="233"/>
      <c r="T234" s="233"/>
      <c r="U234" s="233"/>
      <c r="V234" s="23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5"/>
      <c r="W235" s="8"/>
    </row>
    <row r="241" spans="1:23" ht="28.5" x14ac:dyDescent="0.45">
      <c r="A241" s="1"/>
      <c r="B241" s="2"/>
      <c r="C241" s="2"/>
      <c r="D241" s="232" t="s">
        <v>94</v>
      </c>
      <c r="E241" s="232"/>
      <c r="F241" s="232"/>
      <c r="G241" s="232"/>
      <c r="H241" s="2"/>
      <c r="I241" s="2"/>
      <c r="M241" s="1"/>
      <c r="N241" s="2"/>
      <c r="O241" s="2"/>
      <c r="P241" s="232" t="s">
        <v>95</v>
      </c>
      <c r="Q241" s="232"/>
      <c r="R241" s="232"/>
      <c r="S241" s="23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3" t="s">
        <v>18</v>
      </c>
      <c r="G295" s="233"/>
      <c r="H295" s="233"/>
      <c r="I295" s="233"/>
      <c r="J295" s="234">
        <f>I293-K292</f>
        <v>0</v>
      </c>
      <c r="K295" s="8"/>
      <c r="M295" s="8"/>
      <c r="N295" s="8"/>
      <c r="O295" s="8"/>
      <c r="P295" s="8"/>
      <c r="Q295" s="8"/>
      <c r="R295" s="233" t="s">
        <v>18</v>
      </c>
      <c r="S295" s="233"/>
      <c r="T295" s="233"/>
      <c r="U295" s="233"/>
      <c r="V295" s="23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5"/>
      <c r="W296" s="8"/>
    </row>
    <row r="301" spans="1:23" ht="28.5" x14ac:dyDescent="0.45">
      <c r="A301" s="1"/>
      <c r="B301" s="2"/>
      <c r="C301" s="2"/>
      <c r="D301" s="232" t="s">
        <v>96</v>
      </c>
      <c r="E301" s="232"/>
      <c r="F301" s="232"/>
      <c r="G301" s="232"/>
      <c r="H301" s="2"/>
      <c r="I301" s="2"/>
      <c r="M301" s="1"/>
      <c r="N301" s="2"/>
      <c r="O301" s="2"/>
      <c r="P301" s="232" t="s">
        <v>30</v>
      </c>
      <c r="Q301" s="232"/>
      <c r="R301" s="232"/>
      <c r="S301" s="23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3" t="s">
        <v>18</v>
      </c>
      <c r="G355" s="233"/>
      <c r="H355" s="233"/>
      <c r="I355" s="233"/>
      <c r="J355" s="234">
        <f>I353-K352</f>
        <v>0</v>
      </c>
      <c r="K355" s="8"/>
      <c r="M355" s="8"/>
      <c r="N355" s="8"/>
      <c r="O355" s="8"/>
      <c r="P355" s="8"/>
      <c r="Q355" s="8"/>
      <c r="R355" s="233" t="s">
        <v>18</v>
      </c>
      <c r="S355" s="233"/>
      <c r="T355" s="233"/>
      <c r="U355" s="233"/>
      <c r="V355" s="23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62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2"/>
      <c r="E2" s="232"/>
      <c r="F2" s="232"/>
      <c r="G2" s="232"/>
      <c r="O2" s="232"/>
      <c r="P2" s="232"/>
      <c r="Q2" s="232"/>
      <c r="R2" s="23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6" t="s">
        <v>18</v>
      </c>
      <c r="G19" s="247"/>
      <c r="H19" s="248"/>
      <c r="I19" s="42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2"/>
      <c r="E24" s="232"/>
      <c r="F24" s="232"/>
      <c r="G24" s="232"/>
      <c r="O24" s="232"/>
      <c r="P24" s="232"/>
      <c r="Q24" s="232"/>
      <c r="R24" s="23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6" t="s">
        <v>18</v>
      </c>
      <c r="G41" s="247"/>
      <c r="H41" s="248"/>
      <c r="I41" s="42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2"/>
      <c r="E46" s="232"/>
      <c r="F46" s="232"/>
      <c r="G46" s="232"/>
      <c r="O46" s="232"/>
      <c r="P46" s="232"/>
      <c r="Q46" s="232"/>
      <c r="R46" s="23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42">
        <f>G62-J61</f>
        <v>8.5999999999999943</v>
      </c>
      <c r="L63" s="8"/>
      <c r="M63" s="8"/>
      <c r="N63" s="8"/>
      <c r="O63" s="8"/>
      <c r="P63" s="8"/>
      <c r="Q63" s="246" t="s">
        <v>18</v>
      </c>
      <c r="R63" s="247"/>
      <c r="S63" s="248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2"/>
      <c r="E70" s="232"/>
      <c r="F70" s="232"/>
      <c r="G70" s="232"/>
      <c r="O70" s="232"/>
      <c r="P70" s="232"/>
      <c r="Q70" s="232"/>
      <c r="R70" s="23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42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2"/>
      <c r="E93" s="232"/>
      <c r="F93" s="232"/>
      <c r="G93" s="232"/>
      <c r="O93" s="232"/>
      <c r="P93" s="232"/>
      <c r="Q93" s="232"/>
      <c r="R93" s="23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42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2"/>
      <c r="E116" s="232"/>
      <c r="F116" s="232"/>
      <c r="G116" s="232"/>
      <c r="O116" s="232"/>
      <c r="P116" s="232"/>
      <c r="Q116" s="232"/>
      <c r="R116" s="23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42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2" zoomScale="84" zoomScaleNormal="84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5" t="s">
        <v>24</v>
      </c>
      <c r="C1" s="245"/>
      <c r="D1" s="245"/>
      <c r="E1" s="245"/>
      <c r="F1" s="24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6" t="s">
        <v>18</v>
      </c>
      <c r="H25" s="247"/>
      <c r="I25" s="247"/>
      <c r="J25" s="24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6" t="s">
        <v>18</v>
      </c>
      <c r="W26" s="247"/>
      <c r="X26" s="247"/>
      <c r="Y26" s="248"/>
      <c r="Z26" s="55"/>
      <c r="AA26" s="42">
        <f>W25-Z24</f>
        <v>23.314499999999953</v>
      </c>
      <c r="AB26" s="61"/>
      <c r="AC26" s="17"/>
    </row>
    <row r="30" spans="1:42" ht="25.9" x14ac:dyDescent="0.5">
      <c r="B30" s="245" t="s">
        <v>88</v>
      </c>
      <c r="C30" s="245"/>
      <c r="D30" s="245"/>
      <c r="E30" s="245"/>
      <c r="F30" s="24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6" t="s">
        <v>18</v>
      </c>
      <c r="H54" s="247"/>
      <c r="I54" s="247"/>
      <c r="J54" s="24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6" t="s">
        <v>18</v>
      </c>
      <c r="W55" s="247"/>
      <c r="X55" s="247"/>
      <c r="Y55" s="248"/>
      <c r="Z55" s="55"/>
      <c r="AA55" s="42">
        <f>W54-Z53</f>
        <v>38.263499999999112</v>
      </c>
      <c r="AB55" s="61"/>
      <c r="AC55" s="17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6" t="s">
        <v>18</v>
      </c>
      <c r="H84" s="247"/>
      <c r="I84" s="247"/>
      <c r="J84" s="24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6" t="s">
        <v>18</v>
      </c>
      <c r="W85" s="247"/>
      <c r="X85" s="247"/>
      <c r="Y85" s="248"/>
      <c r="Z85" s="55"/>
      <c r="AA85" s="42">
        <f>W84-Z83</f>
        <v>19.007999999999811</v>
      </c>
      <c r="AB85" s="61"/>
      <c r="AC85" s="17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6" t="s">
        <v>18</v>
      </c>
      <c r="H115" s="247"/>
      <c r="I115" s="247"/>
      <c r="J115" s="24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6" t="s">
        <v>18</v>
      </c>
      <c r="W116" s="247"/>
      <c r="X116" s="247"/>
      <c r="Y116" s="248"/>
      <c r="Z116" s="55"/>
      <c r="AA116" s="42">
        <f>W115-Z114</f>
        <v>0</v>
      </c>
      <c r="AB116" s="61"/>
      <c r="AC116" s="17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6" t="s">
        <v>18</v>
      </c>
      <c r="H147" s="247"/>
      <c r="I147" s="247"/>
      <c r="J147" s="24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6" t="s">
        <v>18</v>
      </c>
      <c r="W148" s="247"/>
      <c r="X148" s="247"/>
      <c r="Y148" s="248"/>
      <c r="Z148" s="55"/>
      <c r="AA148" s="42">
        <f>W147-Z146</f>
        <v>0</v>
      </c>
      <c r="AB148" s="61"/>
      <c r="AC148" s="17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6" t="s">
        <v>18</v>
      </c>
      <c r="H177" s="247"/>
      <c r="I177" s="247"/>
      <c r="J177" s="24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6" t="s">
        <v>18</v>
      </c>
      <c r="W178" s="247"/>
      <c r="X178" s="247"/>
      <c r="Y178" s="24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F107" sqref="F10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9" t="s">
        <v>18</v>
      </c>
      <c r="G28" s="240"/>
      <c r="H28" s="241"/>
      <c r="I28" s="42">
        <f>G27-I26</f>
        <v>97.199999999999818</v>
      </c>
      <c r="P28" s="239" t="s">
        <v>18</v>
      </c>
      <c r="Q28" s="240"/>
      <c r="R28" s="241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9" t="s">
        <v>18</v>
      </c>
      <c r="G66" s="240"/>
      <c r="H66" s="241"/>
      <c r="I66" s="42">
        <f>G65-I64</f>
        <v>341</v>
      </c>
      <c r="P66" s="239" t="s">
        <v>18</v>
      </c>
      <c r="Q66" s="240"/>
      <c r="R66" s="241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9" t="s">
        <v>18</v>
      </c>
      <c r="Q97" s="240"/>
      <c r="R97" s="241"/>
      <c r="S97" s="42">
        <f>Q96-S95</f>
        <v>184.30000000000018</v>
      </c>
    </row>
    <row r="98" spans="1:19" ht="15.75" x14ac:dyDescent="0.25">
      <c r="F98" s="239" t="s">
        <v>18</v>
      </c>
      <c r="G98" s="240"/>
      <c r="H98" s="241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680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680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116</v>
      </c>
      <c r="C107" s="38" t="s">
        <v>283</v>
      </c>
      <c r="D107" s="38" t="s">
        <v>680</v>
      </c>
      <c r="E107" s="38" t="s">
        <v>192</v>
      </c>
      <c r="F107" s="38">
        <v>7598</v>
      </c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9" t="s">
        <v>18</v>
      </c>
      <c r="Q129" s="240"/>
      <c r="R129" s="241"/>
      <c r="S129" s="42">
        <f>Q128-S127</f>
        <v>0</v>
      </c>
    </row>
    <row r="130" spans="1:19" ht="15.75" x14ac:dyDescent="0.25">
      <c r="F130" s="239" t="s">
        <v>18</v>
      </c>
      <c r="G130" s="240"/>
      <c r="H130" s="241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9" t="s">
        <v>18</v>
      </c>
      <c r="Q161" s="240"/>
      <c r="R161" s="241"/>
      <c r="S161" s="42">
        <f>Q160-S159</f>
        <v>0</v>
      </c>
    </row>
    <row r="162" spans="1:19" ht="15.75" x14ac:dyDescent="0.25">
      <c r="F162" s="239" t="s">
        <v>18</v>
      </c>
      <c r="G162" s="240"/>
      <c r="H162" s="241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9" t="s">
        <v>18</v>
      </c>
      <c r="Q194" s="240"/>
      <c r="R194" s="241"/>
      <c r="S194" s="42">
        <f>Q193-S192</f>
        <v>0</v>
      </c>
    </row>
    <row r="195" spans="1:19" ht="15.75" x14ac:dyDescent="0.25">
      <c r="F195" s="239" t="s">
        <v>18</v>
      </c>
      <c r="G195" s="240"/>
      <c r="H195" s="241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58" zoomScale="112" zoomScaleNormal="112" workbookViewId="0">
      <selection activeCell="L73" sqref="L7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37.899999999999977</v>
      </c>
      <c r="Q26" s="239" t="s">
        <v>18</v>
      </c>
      <c r="R26" s="240"/>
      <c r="S26" s="241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79.799999999999955</v>
      </c>
      <c r="Q55" s="239" t="s">
        <v>18</v>
      </c>
      <c r="R55" s="240"/>
      <c r="S55" s="241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 t="s">
        <v>141</v>
      </c>
      <c r="O61" s="8" t="s">
        <v>681</v>
      </c>
      <c r="P61" s="8" t="s">
        <v>217</v>
      </c>
      <c r="Q61" s="8"/>
      <c r="R61" s="49">
        <v>80</v>
      </c>
      <c r="S61" s="49"/>
      <c r="T61" s="8">
        <v>615</v>
      </c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 t="s">
        <v>141</v>
      </c>
      <c r="N62" s="8" t="s">
        <v>181</v>
      </c>
      <c r="O62" s="8" t="s">
        <v>355</v>
      </c>
      <c r="P62" s="8" t="s">
        <v>217</v>
      </c>
      <c r="Q62" s="8"/>
      <c r="R62" s="49">
        <v>160</v>
      </c>
      <c r="S62" s="49"/>
      <c r="T62" s="8">
        <v>615</v>
      </c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 t="s">
        <v>117</v>
      </c>
      <c r="O63" s="8" t="s">
        <v>681</v>
      </c>
      <c r="P63" s="8" t="s">
        <v>217</v>
      </c>
      <c r="Q63" s="8"/>
      <c r="R63" s="49">
        <v>80</v>
      </c>
      <c r="S63" s="49"/>
      <c r="T63" s="8">
        <v>615</v>
      </c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 t="s">
        <v>117</v>
      </c>
      <c r="O64" s="8" t="s">
        <v>681</v>
      </c>
      <c r="P64" s="8" t="s">
        <v>217</v>
      </c>
      <c r="Q64" s="8"/>
      <c r="R64" s="49">
        <v>80</v>
      </c>
      <c r="S64" s="49"/>
      <c r="T64" s="8">
        <v>615</v>
      </c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 t="s">
        <v>139</v>
      </c>
      <c r="O65" s="8" t="s">
        <v>681</v>
      </c>
      <c r="P65" s="8" t="s">
        <v>217</v>
      </c>
      <c r="Q65" s="8"/>
      <c r="R65" s="49">
        <v>80</v>
      </c>
      <c r="S65" s="49"/>
      <c r="T65" s="8">
        <v>615</v>
      </c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 t="s">
        <v>141</v>
      </c>
      <c r="N66" s="8" t="s">
        <v>117</v>
      </c>
      <c r="O66" s="8" t="s">
        <v>681</v>
      </c>
      <c r="P66" s="8" t="s">
        <v>217</v>
      </c>
      <c r="Q66" s="8"/>
      <c r="R66" s="49">
        <v>160</v>
      </c>
      <c r="S66" s="49"/>
      <c r="T66" s="8">
        <v>615</v>
      </c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 t="s">
        <v>141</v>
      </c>
      <c r="O67" s="8" t="s">
        <v>681</v>
      </c>
      <c r="P67" s="8" t="s">
        <v>217</v>
      </c>
      <c r="Q67" s="8"/>
      <c r="R67" s="49">
        <v>80</v>
      </c>
      <c r="S67" s="49"/>
      <c r="T67" s="8">
        <v>615</v>
      </c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 t="s">
        <v>213</v>
      </c>
      <c r="O68" s="8" t="s">
        <v>681</v>
      </c>
      <c r="P68" s="8" t="s">
        <v>217</v>
      </c>
      <c r="Q68" s="8"/>
      <c r="R68" s="49">
        <v>80</v>
      </c>
      <c r="S68" s="49"/>
      <c r="T68" s="8">
        <v>615</v>
      </c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 t="s">
        <v>213</v>
      </c>
      <c r="N69" s="8" t="s">
        <v>117</v>
      </c>
      <c r="O69" s="8" t="s">
        <v>681</v>
      </c>
      <c r="P69" s="8" t="s">
        <v>217</v>
      </c>
      <c r="Q69" s="8"/>
      <c r="R69" s="49">
        <v>160</v>
      </c>
      <c r="S69" s="49"/>
      <c r="T69" s="8">
        <v>615</v>
      </c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 t="s">
        <v>213</v>
      </c>
      <c r="O70" s="8" t="s">
        <v>681</v>
      </c>
      <c r="P70" s="8" t="s">
        <v>217</v>
      </c>
      <c r="Q70" s="8"/>
      <c r="R70" s="49">
        <v>80</v>
      </c>
      <c r="S70" s="49"/>
      <c r="T70" s="8">
        <v>615</v>
      </c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79.799999999999955</v>
      </c>
      <c r="Q84" s="239" t="s">
        <v>18</v>
      </c>
      <c r="R84" s="240"/>
      <c r="S84" s="241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8" zoomScale="145" zoomScaleNormal="145" workbookViewId="0">
      <selection activeCell="F90" sqref="F9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9" t="s">
        <v>18</v>
      </c>
      <c r="G26" s="240"/>
      <c r="H26" s="241"/>
      <c r="I26" s="51"/>
      <c r="J26" s="42">
        <f>G25-J24</f>
        <v>143.5</v>
      </c>
      <c r="Q26" s="239" t="s">
        <v>18</v>
      </c>
      <c r="R26" s="240"/>
      <c r="S26" s="241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84.800000000000182</v>
      </c>
      <c r="Q55" s="239" t="s">
        <v>18</v>
      </c>
      <c r="R55" s="240"/>
      <c r="S55" s="241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9" t="s">
        <v>18</v>
      </c>
      <c r="R83" s="240"/>
      <c r="S83" s="241"/>
      <c r="T83" s="51"/>
      <c r="U83" s="42">
        <f>R82-U81</f>
        <v>234.90000000000009</v>
      </c>
    </row>
    <row r="84" spans="1:21" ht="15.75" x14ac:dyDescent="0.25">
      <c r="F84" s="239" t="s">
        <v>18</v>
      </c>
      <c r="G84" s="240"/>
      <c r="H84" s="241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683</v>
      </c>
      <c r="E89" s="8" t="s">
        <v>685</v>
      </c>
      <c r="F89" s="8"/>
      <c r="G89" s="9">
        <v>345</v>
      </c>
      <c r="H89" s="8">
        <v>617</v>
      </c>
      <c r="I89" s="10" t="s">
        <v>686</v>
      </c>
      <c r="J89" s="8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682</v>
      </c>
      <c r="C90" s="8" t="s">
        <v>213</v>
      </c>
      <c r="D90" s="8" t="s">
        <v>174</v>
      </c>
      <c r="E90" s="8" t="s">
        <v>683</v>
      </c>
      <c r="F90" s="8"/>
      <c r="G90" s="9">
        <v>200</v>
      </c>
      <c r="H90" s="8"/>
      <c r="I90" s="10" t="s">
        <v>684</v>
      </c>
      <c r="J90" s="8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545</v>
      </c>
      <c r="H110" s="13">
        <f>SUM(H103:H109)</f>
        <v>0</v>
      </c>
      <c r="I110" s="13"/>
      <c r="J110" s="13">
        <f>SUM(J89:J109)</f>
        <v>510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539.54999999999995</v>
      </c>
      <c r="H111" s="10"/>
      <c r="I111" s="10"/>
      <c r="J111" s="10"/>
      <c r="Q111" s="239" t="s">
        <v>18</v>
      </c>
      <c r="R111" s="240"/>
      <c r="S111" s="241"/>
      <c r="T111" s="51"/>
      <c r="U111" s="42">
        <f>R110-U109</f>
        <v>0</v>
      </c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29.549999999999955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9" t="s">
        <v>18</v>
      </c>
      <c r="R139" s="240"/>
      <c r="S139" s="241"/>
      <c r="T139" s="51"/>
      <c r="U139" s="42">
        <f>R138-U137</f>
        <v>0</v>
      </c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9" t="s">
        <v>18</v>
      </c>
      <c r="R167" s="240"/>
      <c r="S167" s="241"/>
      <c r="T167" s="51"/>
      <c r="U167" s="42">
        <f>R166-U165</f>
        <v>0</v>
      </c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8" workbookViewId="0">
      <selection activeCell="J67" sqref="J67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9" t="s">
        <v>18</v>
      </c>
      <c r="G26" s="240"/>
      <c r="H26" s="241"/>
      <c r="I26" s="51"/>
      <c r="J26" s="42">
        <f>G25-J24</f>
        <v>18</v>
      </c>
      <c r="Q26" s="239" t="s">
        <v>18</v>
      </c>
      <c r="R26" s="240"/>
      <c r="S26" s="241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28.5</v>
      </c>
      <c r="Q55" s="239" t="s">
        <v>18</v>
      </c>
      <c r="R55" s="240"/>
      <c r="S55" s="241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170</v>
      </c>
      <c r="H65" s="49"/>
      <c r="I65" s="49"/>
      <c r="J65" s="49">
        <v>155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49"/>
      <c r="J66" s="49">
        <v>275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970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46.5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58.549999999999955</v>
      </c>
      <c r="Q26" s="239" t="s">
        <v>18</v>
      </c>
      <c r="R26" s="240"/>
      <c r="S26" s="241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0</v>
      </c>
      <c r="Q55" s="239" t="s">
        <v>18</v>
      </c>
      <c r="R55" s="240"/>
      <c r="S55" s="241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0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1" t="s">
        <v>24</v>
      </c>
      <c r="D1" s="261"/>
      <c r="E1" s="261"/>
      <c r="F1" s="54"/>
      <c r="L1" s="261" t="s">
        <v>87</v>
      </c>
      <c r="M1" s="261"/>
      <c r="N1" s="261"/>
      <c r="O1" s="54"/>
    </row>
    <row r="2" spans="2:17" ht="27" x14ac:dyDescent="0.35">
      <c r="C2" s="261"/>
      <c r="D2" s="261"/>
      <c r="E2" s="261"/>
      <c r="F2" s="54"/>
      <c r="L2" s="261"/>
      <c r="M2" s="261"/>
      <c r="N2" s="26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510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61" t="s">
        <v>88</v>
      </c>
      <c r="D28" s="261"/>
      <c r="E28" s="261"/>
      <c r="F28" s="54"/>
      <c r="L28" s="261" t="s">
        <v>89</v>
      </c>
      <c r="M28" s="261"/>
      <c r="N28" s="261"/>
      <c r="O28" s="54"/>
    </row>
    <row r="29" spans="2:17" ht="27" x14ac:dyDescent="0.35">
      <c r="C29" s="261"/>
      <c r="D29" s="261"/>
      <c r="E29" s="261"/>
      <c r="F29" s="54"/>
      <c r="L29" s="261"/>
      <c r="M29" s="261"/>
      <c r="N29" s="26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61" t="s">
        <v>97</v>
      </c>
      <c r="D55" s="261"/>
      <c r="E55" s="261"/>
      <c r="F55" s="54"/>
      <c r="L55" s="261" t="s">
        <v>91</v>
      </c>
      <c r="M55" s="261"/>
      <c r="N55" s="261"/>
      <c r="O55" s="54"/>
    </row>
    <row r="56" spans="2:17" ht="27" x14ac:dyDescent="0.35">
      <c r="C56" s="261"/>
      <c r="D56" s="261"/>
      <c r="E56" s="261"/>
      <c r="F56" s="54"/>
      <c r="L56" s="261"/>
      <c r="M56" s="261"/>
      <c r="N56" s="26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61" t="s">
        <v>92</v>
      </c>
      <c r="D82" s="261"/>
      <c r="E82" s="261"/>
      <c r="F82" s="54"/>
      <c r="L82" s="261" t="s">
        <v>93</v>
      </c>
      <c r="M82" s="261"/>
      <c r="N82" s="261"/>
      <c r="O82" s="54"/>
    </row>
    <row r="83" spans="2:17" ht="27" x14ac:dyDescent="0.35">
      <c r="C83" s="261"/>
      <c r="D83" s="261"/>
      <c r="E83" s="261"/>
      <c r="F83" s="54"/>
      <c r="L83" s="261"/>
      <c r="M83" s="261"/>
      <c r="N83" s="26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61" t="s">
        <v>94</v>
      </c>
      <c r="D110" s="261"/>
      <c r="E110" s="261"/>
      <c r="F110" s="54"/>
      <c r="L110" s="261" t="s">
        <v>99</v>
      </c>
      <c r="M110" s="261"/>
      <c r="N110" s="261"/>
      <c r="O110" s="54"/>
    </row>
    <row r="111" spans="2:17" ht="27" x14ac:dyDescent="0.35">
      <c r="C111" s="261"/>
      <c r="D111" s="261"/>
      <c r="E111" s="261"/>
      <c r="F111" s="54"/>
      <c r="L111" s="261"/>
      <c r="M111" s="261"/>
      <c r="N111" s="26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61" t="s">
        <v>96</v>
      </c>
      <c r="D138" s="261"/>
      <c r="E138" s="261"/>
      <c r="F138" s="54"/>
      <c r="L138" s="261" t="s">
        <v>0</v>
      </c>
      <c r="M138" s="261"/>
      <c r="N138" s="261"/>
      <c r="O138" s="54"/>
    </row>
    <row r="139" spans="2:17" ht="27" x14ac:dyDescent="0.35">
      <c r="C139" s="261"/>
      <c r="D139" s="261"/>
      <c r="E139" s="261"/>
      <c r="F139" s="54"/>
      <c r="L139" s="261"/>
      <c r="M139" s="261"/>
      <c r="N139" s="26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103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0</v>
      </c>
      <c r="B1" s="261"/>
      <c r="C1" s="261"/>
      <c r="E1" s="261" t="s">
        <v>24</v>
      </c>
      <c r="F1" s="261"/>
      <c r="G1" s="261"/>
      <c r="I1" s="261" t="s">
        <v>87</v>
      </c>
      <c r="J1" s="261"/>
      <c r="K1" s="261"/>
      <c r="M1" s="261" t="s">
        <v>88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1" t="s">
        <v>498</v>
      </c>
      <c r="B22" s="261"/>
      <c r="C22" s="261"/>
      <c r="E22" s="261" t="s">
        <v>591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1" zoomScale="93" zoomScaleNormal="93" workbookViewId="0">
      <selection activeCell="D191" sqref="D188:H19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3.710937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9" t="s">
        <v>18</v>
      </c>
      <c r="F53" s="240"/>
      <c r="G53" s="240"/>
      <c r="H53" s="241"/>
      <c r="I53" s="18">
        <f>F52-I51</f>
        <v>429.39999999999964</v>
      </c>
      <c r="Q53" s="239" t="s">
        <v>18</v>
      </c>
      <c r="R53" s="240"/>
      <c r="S53" s="240"/>
      <c r="T53" s="241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9" t="s">
        <v>18</v>
      </c>
      <c r="R110" s="240"/>
      <c r="S110" s="240"/>
      <c r="T110" s="241"/>
      <c r="U110" s="18">
        <f>R109-U108</f>
        <v>419.80000000000018</v>
      </c>
    </row>
    <row r="111" spans="1:22" x14ac:dyDescent="0.25">
      <c r="E111" s="239" t="s">
        <v>18</v>
      </c>
      <c r="F111" s="240"/>
      <c r="G111" s="240"/>
      <c r="H111" s="24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42"/>
      <c r="R113" s="242"/>
      <c r="S113" s="242"/>
      <c r="T113" s="242"/>
      <c r="U113" s="165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400</v>
      </c>
      <c r="S144" s="8" t="s">
        <v>136</v>
      </c>
      <c r="T144" s="8"/>
      <c r="U144" s="14">
        <v>380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8320</v>
      </c>
      <c r="S166" s="14"/>
      <c r="T166" s="14"/>
      <c r="U166" s="16">
        <f>SUM(U119:U165)</f>
        <v>7700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8236.7999999999993</v>
      </c>
    </row>
    <row r="168" spans="1:22" x14ac:dyDescent="0.25">
      <c r="E168" s="239" t="s">
        <v>18</v>
      </c>
      <c r="F168" s="240"/>
      <c r="G168" s="240"/>
      <c r="H168" s="241"/>
      <c r="I168" s="18">
        <f>F167-I166</f>
        <v>461.29999999999927</v>
      </c>
      <c r="Q168" s="239" t="s">
        <v>18</v>
      </c>
      <c r="R168" s="240"/>
      <c r="S168" s="240"/>
      <c r="T168" s="241"/>
      <c r="U168" s="18">
        <f>R167-U166</f>
        <v>536.79999999999927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691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687</v>
      </c>
      <c r="C177" s="8" t="s">
        <v>21</v>
      </c>
      <c r="D177" s="8" t="s">
        <v>688</v>
      </c>
      <c r="E177" s="8">
        <v>921</v>
      </c>
      <c r="F177" s="14">
        <v>600</v>
      </c>
      <c r="G177" s="8" t="s">
        <v>689</v>
      </c>
      <c r="H177" s="8"/>
      <c r="I177" s="14">
        <v>550</v>
      </c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690</v>
      </c>
      <c r="C178" s="8" t="s">
        <v>21</v>
      </c>
      <c r="D178" s="8" t="s">
        <v>189</v>
      </c>
      <c r="E178" s="8">
        <v>925</v>
      </c>
      <c r="F178" s="14">
        <v>200</v>
      </c>
      <c r="G178" s="7" t="s">
        <v>126</v>
      </c>
      <c r="H178" s="8"/>
      <c r="I178" s="14">
        <v>180</v>
      </c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692</v>
      </c>
      <c r="E179" s="8"/>
      <c r="F179" s="21">
        <v>350</v>
      </c>
      <c r="G179" s="8" t="s">
        <v>543</v>
      </c>
      <c r="H179" s="8"/>
      <c r="I179" s="14">
        <v>330</v>
      </c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1150</v>
      </c>
      <c r="G225" s="14"/>
      <c r="H225" s="14"/>
      <c r="I225" s="16">
        <f>SUM(I177:I224)</f>
        <v>1060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1138.5</v>
      </c>
      <c r="M226" s="1"/>
      <c r="Q226" s="12" t="s">
        <v>17</v>
      </c>
      <c r="R226" s="13">
        <f>R225*0.99</f>
        <v>0</v>
      </c>
    </row>
    <row r="227" spans="1:22" x14ac:dyDescent="0.25">
      <c r="E227" s="239" t="s">
        <v>18</v>
      </c>
      <c r="F227" s="240"/>
      <c r="G227" s="240"/>
      <c r="H227" s="241"/>
      <c r="I227" s="18">
        <f>F226-I225</f>
        <v>78.5</v>
      </c>
      <c r="Q227" s="239" t="s">
        <v>18</v>
      </c>
      <c r="R227" s="240"/>
      <c r="S227" s="240"/>
      <c r="T227" s="241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9" t="s">
        <v>18</v>
      </c>
      <c r="F286" s="240"/>
      <c r="G286" s="240"/>
      <c r="H286" s="241"/>
      <c r="I286" s="18">
        <f>F285-I284</f>
        <v>0</v>
      </c>
      <c r="Q286" s="239" t="s">
        <v>18</v>
      </c>
      <c r="R286" s="240"/>
      <c r="S286" s="240"/>
      <c r="T286" s="241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9" t="s">
        <v>18</v>
      </c>
      <c r="F345" s="240"/>
      <c r="G345" s="240"/>
      <c r="H345" s="241"/>
      <c r="I345" s="18">
        <f>F344-I343</f>
        <v>0</v>
      </c>
      <c r="Q345" s="239" t="s">
        <v>18</v>
      </c>
      <c r="R345" s="240"/>
      <c r="S345" s="240"/>
      <c r="T345" s="24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89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4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1" t="s">
        <v>346</v>
      </c>
      <c r="B1" s="261"/>
      <c r="C1" s="261"/>
      <c r="E1" s="261" t="s">
        <v>347</v>
      </c>
      <c r="F1" s="261"/>
      <c r="G1" s="261"/>
      <c r="I1" s="261" t="s">
        <v>348</v>
      </c>
      <c r="J1" s="261"/>
      <c r="K1" s="261"/>
      <c r="M1" s="261" t="s">
        <v>101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61" t="s">
        <v>89</v>
      </c>
      <c r="B25" s="261"/>
      <c r="C25" s="261"/>
      <c r="E25" s="261" t="s">
        <v>90</v>
      </c>
      <c r="F25" s="261"/>
      <c r="G25" s="261"/>
      <c r="I25" s="261" t="s">
        <v>630</v>
      </c>
      <c r="J25" s="261"/>
      <c r="K25" s="261"/>
      <c r="O25" s="143"/>
    </row>
    <row r="26" spans="1:15" ht="15" customHeight="1" x14ac:dyDescent="0.35">
      <c r="A26" s="261"/>
      <c r="B26" s="261"/>
      <c r="C26" s="261"/>
      <c r="E26" s="261"/>
      <c r="F26" s="261"/>
      <c r="G26" s="261"/>
      <c r="I26" s="261"/>
      <c r="J26" s="261"/>
      <c r="K26" s="26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1" t="s">
        <v>94</v>
      </c>
      <c r="B54" s="261"/>
      <c r="C54" s="261"/>
      <c r="E54" s="261" t="s">
        <v>99</v>
      </c>
      <c r="F54" s="261"/>
      <c r="G54" s="261"/>
      <c r="I54" s="261" t="s">
        <v>96</v>
      </c>
      <c r="J54" s="261"/>
      <c r="K54" s="261"/>
      <c r="O54" s="143"/>
    </row>
    <row r="55" spans="1:15" ht="15" customHeight="1" x14ac:dyDescent="0.35">
      <c r="A55" s="261"/>
      <c r="B55" s="261"/>
      <c r="C55" s="261"/>
      <c r="E55" s="261"/>
      <c r="F55" s="261"/>
      <c r="G55" s="261"/>
      <c r="I55" s="261"/>
      <c r="J55" s="261"/>
      <c r="K55" s="26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L35" sqref="L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672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673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674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675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676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273.02999999999997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1" t="s">
        <v>94</v>
      </c>
      <c r="B45" s="261"/>
      <c r="C45" s="261"/>
      <c r="F45" s="261" t="s">
        <v>99</v>
      </c>
      <c r="G45" s="261"/>
      <c r="H45" s="261"/>
      <c r="K45" s="261" t="s">
        <v>96</v>
      </c>
      <c r="L45" s="261"/>
      <c r="M45" s="261"/>
      <c r="O45" s="261" t="s">
        <v>0</v>
      </c>
      <c r="P45" s="261"/>
      <c r="Q45" s="261"/>
    </row>
    <row r="46" spans="1:17" x14ac:dyDescent="0.25">
      <c r="A46" s="261"/>
      <c r="B46" s="261"/>
      <c r="C46" s="261"/>
      <c r="F46" s="261"/>
      <c r="G46" s="261"/>
      <c r="H46" s="261"/>
      <c r="K46" s="261"/>
      <c r="L46" s="261"/>
      <c r="M46" s="261"/>
      <c r="O46" s="261"/>
      <c r="P46" s="261"/>
      <c r="Q46" s="26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1"/>
      <c r="D1" s="261"/>
      <c r="E1" s="54"/>
    </row>
    <row r="2" spans="2:13" ht="27" x14ac:dyDescent="0.35">
      <c r="C2" s="261"/>
      <c r="D2" s="26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6" t="s">
        <v>40</v>
      </c>
      <c r="C14" s="247"/>
      <c r="D14" s="248"/>
      <c r="E14" s="13">
        <f>SUM(E5:E13)</f>
        <v>300</v>
      </c>
      <c r="F14" s="8"/>
      <c r="I14" s="246" t="s">
        <v>40</v>
      </c>
      <c r="J14" s="247"/>
      <c r="K14" s="24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6" t="s">
        <v>40</v>
      </c>
      <c r="C31" s="247"/>
      <c r="D31" s="248"/>
      <c r="E31" s="13">
        <f>SUM(E22:E30)</f>
        <v>60</v>
      </c>
      <c r="F31" s="8"/>
      <c r="I31" s="246" t="s">
        <v>40</v>
      </c>
      <c r="J31" s="247"/>
      <c r="K31" s="2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6" t="s">
        <v>40</v>
      </c>
      <c r="C48" s="247"/>
      <c r="D48" s="248"/>
      <c r="E48" s="13">
        <f>SUM(E39:E47)</f>
        <v>165</v>
      </c>
      <c r="F48" s="8"/>
      <c r="I48" s="246" t="s">
        <v>40</v>
      </c>
      <c r="J48" s="247"/>
      <c r="K48" s="2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6" t="s">
        <v>40</v>
      </c>
      <c r="C65" s="247"/>
      <c r="D65" s="248"/>
      <c r="E65" s="13">
        <f>SUM(E56:E64)</f>
        <v>0</v>
      </c>
      <c r="F65" s="8"/>
      <c r="I65" s="246" t="s">
        <v>40</v>
      </c>
      <c r="J65" s="247"/>
      <c r="K65" s="24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6" t="s">
        <v>40</v>
      </c>
      <c r="C83" s="247"/>
      <c r="D83" s="248"/>
      <c r="E83" s="13">
        <f>SUM(E74:E82)</f>
        <v>0</v>
      </c>
      <c r="F83" s="8"/>
      <c r="I83" s="246" t="s">
        <v>40</v>
      </c>
      <c r="J83" s="247"/>
      <c r="K83" s="2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6" t="s">
        <v>40</v>
      </c>
      <c r="C101" s="247"/>
      <c r="D101" s="248"/>
      <c r="E101" s="13">
        <f>SUM(E92:E100)</f>
        <v>0</v>
      </c>
      <c r="F101" s="8"/>
      <c r="I101" s="246" t="s">
        <v>40</v>
      </c>
      <c r="J101" s="247"/>
      <c r="K101" s="2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1" t="s">
        <v>94</v>
      </c>
      <c r="B42" s="261"/>
      <c r="C42" s="261"/>
      <c r="F42" s="261" t="s">
        <v>99</v>
      </c>
      <c r="G42" s="261"/>
      <c r="H42" s="261"/>
      <c r="K42" s="261" t="s">
        <v>96</v>
      </c>
      <c r="L42" s="261"/>
      <c r="M42" s="261"/>
      <c r="O42" s="261" t="s">
        <v>0</v>
      </c>
      <c r="P42" s="261"/>
      <c r="Q42" s="261"/>
    </row>
    <row r="43" spans="1:17" x14ac:dyDescent="0.25">
      <c r="A43" s="261"/>
      <c r="B43" s="261"/>
      <c r="C43" s="261"/>
      <c r="F43" s="261"/>
      <c r="G43" s="261"/>
      <c r="H43" s="261"/>
      <c r="K43" s="261"/>
      <c r="L43" s="261"/>
      <c r="M43" s="261"/>
      <c r="O43" s="261"/>
      <c r="P43" s="261"/>
      <c r="Q43" s="26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4" zoomScale="96" zoomScaleNormal="96" workbookViewId="0">
      <selection activeCell="J202" sqref="J20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4" t="s">
        <v>46</v>
      </c>
      <c r="J2" s="264"/>
      <c r="K2" s="264"/>
    </row>
    <row r="3" spans="4:12" ht="14.45" x14ac:dyDescent="0.3">
      <c r="D3" s="266" t="s">
        <v>24</v>
      </c>
      <c r="E3" s="266"/>
      <c r="H3" s="265" t="s">
        <v>24</v>
      </c>
      <c r="I3" s="265"/>
      <c r="J3" s="265"/>
      <c r="K3" s="265"/>
      <c r="L3" s="26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7" t="s">
        <v>67</v>
      </c>
      <c r="E32" s="269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8"/>
      <c r="E33" s="270"/>
      <c r="H33" s="262" t="s">
        <v>40</v>
      </c>
      <c r="I33" s="263"/>
      <c r="J33" s="272"/>
      <c r="K33" s="8"/>
      <c r="L33" s="8"/>
    </row>
    <row r="38" spans="4:12" x14ac:dyDescent="0.25">
      <c r="D38" s="64" t="s">
        <v>46</v>
      </c>
      <c r="I38" s="264" t="s">
        <v>46</v>
      </c>
      <c r="J38" s="264"/>
      <c r="K38" s="264"/>
    </row>
    <row r="39" spans="4:12" ht="14.45" x14ac:dyDescent="0.3">
      <c r="D39" s="266" t="s">
        <v>87</v>
      </c>
      <c r="E39" s="266"/>
      <c r="H39" s="265" t="s">
        <v>87</v>
      </c>
      <c r="I39" s="265"/>
      <c r="J39" s="265"/>
      <c r="K39" s="265"/>
      <c r="L39" s="26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7" t="s">
        <v>67</v>
      </c>
      <c r="E63" s="26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8"/>
      <c r="E64" s="270"/>
      <c r="H64" s="262" t="s">
        <v>40</v>
      </c>
      <c r="I64" s="26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4" t="s">
        <v>46</v>
      </c>
      <c r="J68" s="264"/>
      <c r="K68" s="264"/>
    </row>
    <row r="69" spans="4:12" ht="14.45" x14ac:dyDescent="0.3">
      <c r="D69" s="266" t="s">
        <v>88</v>
      </c>
      <c r="E69" s="266"/>
      <c r="H69" s="265" t="s">
        <v>88</v>
      </c>
      <c r="I69" s="265"/>
      <c r="J69" s="265"/>
      <c r="K69" s="265"/>
      <c r="L69" s="26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7" t="s">
        <v>67</v>
      </c>
      <c r="E94" s="269">
        <f>SUM(E71:E93)</f>
        <v>4905.3713000000007</v>
      </c>
      <c r="H94" s="262" t="s">
        <v>40</v>
      </c>
      <c r="I94" s="263"/>
      <c r="J94" s="65">
        <f>SUM(J71:J93)</f>
        <v>3693.35</v>
      </c>
      <c r="K94" s="8"/>
      <c r="L94" s="8"/>
    </row>
    <row r="95" spans="4:12" x14ac:dyDescent="0.25">
      <c r="D95" s="268"/>
      <c r="E95" s="270"/>
    </row>
    <row r="99" spans="4:12" x14ac:dyDescent="0.25">
      <c r="I99" s="264" t="s">
        <v>46</v>
      </c>
      <c r="J99" s="264"/>
      <c r="K99" s="264"/>
    </row>
    <row r="100" spans="4:12" x14ac:dyDescent="0.25">
      <c r="D100" s="64" t="s">
        <v>566</v>
      </c>
      <c r="H100" s="265" t="s">
        <v>89</v>
      </c>
      <c r="I100" s="265"/>
      <c r="J100" s="265"/>
      <c r="K100" s="265"/>
      <c r="L100" s="265"/>
    </row>
    <row r="101" spans="4:12" ht="14.45" x14ac:dyDescent="0.3">
      <c r="D101" s="266" t="s">
        <v>89</v>
      </c>
      <c r="E101" s="26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2" t="s">
        <v>40</v>
      </c>
      <c r="I125" s="263"/>
      <c r="J125" s="65">
        <f>SUM(J102:J124)</f>
        <v>3644.8100000000004</v>
      </c>
      <c r="K125" s="8"/>
      <c r="L125" s="8"/>
    </row>
    <row r="126" spans="4:12" x14ac:dyDescent="0.25">
      <c r="D126" s="267" t="s">
        <v>67</v>
      </c>
      <c r="E126" s="269">
        <f>SUM(E103:E125)</f>
        <v>4954.3834999999999</v>
      </c>
    </row>
    <row r="127" spans="4:12" x14ac:dyDescent="0.25">
      <c r="D127" s="268"/>
      <c r="E127" s="270"/>
    </row>
    <row r="129" spans="4:12" x14ac:dyDescent="0.25">
      <c r="I129" s="264" t="s">
        <v>46</v>
      </c>
      <c r="J129" s="264"/>
      <c r="K129" s="264"/>
    </row>
    <row r="130" spans="4:12" x14ac:dyDescent="0.25">
      <c r="D130" s="64" t="s">
        <v>565</v>
      </c>
      <c r="H130" s="265" t="s">
        <v>97</v>
      </c>
      <c r="I130" s="265"/>
      <c r="J130" s="265"/>
      <c r="K130" s="265"/>
      <c r="L130" s="265"/>
    </row>
    <row r="131" spans="4:12" ht="14.45" x14ac:dyDescent="0.3">
      <c r="D131" s="266" t="s">
        <v>97</v>
      </c>
      <c r="E131" s="26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46.5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7" t="s">
        <v>67</v>
      </c>
      <c r="E156" s="269">
        <f>SUM(E133:E155)</f>
        <v>5063.6458999999995</v>
      </c>
      <c r="H156" s="262" t="s">
        <v>40</v>
      </c>
      <c r="I156" s="263"/>
      <c r="J156" s="65">
        <f>SUM(J132:J155)</f>
        <v>4130.47</v>
      </c>
      <c r="K156" s="8"/>
      <c r="L156" s="8"/>
    </row>
    <row r="157" spans="4:12" x14ac:dyDescent="0.25">
      <c r="D157" s="268"/>
      <c r="E157" s="270"/>
    </row>
    <row r="160" spans="4:12" x14ac:dyDescent="0.25">
      <c r="I160" s="264" t="s">
        <v>46</v>
      </c>
      <c r="J160" s="264"/>
      <c r="K160" s="264"/>
    </row>
    <row r="161" spans="4:12" x14ac:dyDescent="0.25">
      <c r="D161" s="64" t="s">
        <v>565</v>
      </c>
      <c r="H161" s="265" t="s">
        <v>91</v>
      </c>
      <c r="I161" s="265"/>
      <c r="J161" s="265"/>
      <c r="K161" s="265"/>
      <c r="L161" s="265"/>
    </row>
    <row r="162" spans="4:12" x14ac:dyDescent="0.25">
      <c r="D162" s="266" t="s">
        <v>630</v>
      </c>
      <c r="E162" s="26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536.79999999999927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33.25750000000005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2" t="s">
        <v>40</v>
      </c>
      <c r="I186" s="263"/>
      <c r="J186" s="65">
        <f>SUM(J163:J185)</f>
        <v>3760.8699999999994</v>
      </c>
      <c r="K186" s="8"/>
      <c r="L186" s="8"/>
    </row>
    <row r="187" spans="4:12" x14ac:dyDescent="0.25">
      <c r="D187" s="267" t="s">
        <v>67</v>
      </c>
      <c r="E187" s="273">
        <f>SUM(E164:E186)</f>
        <v>5391.0754999999999</v>
      </c>
    </row>
    <row r="188" spans="4:12" x14ac:dyDescent="0.25">
      <c r="D188" s="268"/>
      <c r="E188" s="274"/>
    </row>
    <row r="190" spans="4:12" x14ac:dyDescent="0.25">
      <c r="I190" s="264" t="s">
        <v>46</v>
      </c>
      <c r="J190" s="264"/>
      <c r="K190" s="264"/>
    </row>
    <row r="191" spans="4:12" x14ac:dyDescent="0.25">
      <c r="D191" s="64" t="s">
        <v>46</v>
      </c>
      <c r="H191" s="265" t="s">
        <v>92</v>
      </c>
      <c r="I191" s="265"/>
      <c r="J191" s="265"/>
      <c r="K191" s="265"/>
      <c r="L191" s="265"/>
    </row>
    <row r="192" spans="4:12" x14ac:dyDescent="0.25">
      <c r="D192" s="266" t="s">
        <v>92</v>
      </c>
      <c r="E192" s="26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2" t="s">
        <v>40</v>
      </c>
      <c r="I216" s="263"/>
      <c r="J216" s="65">
        <f>SUM(J193:J215)</f>
        <v>1235.97</v>
      </c>
      <c r="K216" s="8"/>
      <c r="L216" s="8"/>
    </row>
    <row r="217" spans="4:12" x14ac:dyDescent="0.25">
      <c r="D217" s="267" t="s">
        <v>67</v>
      </c>
      <c r="E217" s="275">
        <f>SUM(E194:E216)</f>
        <v>0</v>
      </c>
    </row>
    <row r="218" spans="4:12" x14ac:dyDescent="0.25">
      <c r="D218" s="268"/>
      <c r="E218" s="276"/>
    </row>
    <row r="220" spans="4:12" x14ac:dyDescent="0.25">
      <c r="I220" s="264" t="s">
        <v>46</v>
      </c>
      <c r="J220" s="264"/>
      <c r="K220" s="264"/>
    </row>
    <row r="221" spans="4:12" x14ac:dyDescent="0.25">
      <c r="D221" s="64" t="s">
        <v>46</v>
      </c>
      <c r="H221" s="265" t="s">
        <v>93</v>
      </c>
      <c r="I221" s="265"/>
      <c r="J221" s="265"/>
      <c r="K221" s="265"/>
      <c r="L221" s="265"/>
    </row>
    <row r="222" spans="4:12" x14ac:dyDescent="0.25">
      <c r="D222" s="266" t="s">
        <v>93</v>
      </c>
      <c r="E222" s="26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7" t="s">
        <v>67</v>
      </c>
      <c r="E246" s="269">
        <f>SUM(E224:E244)</f>
        <v>0</v>
      </c>
      <c r="H246" s="262" t="s">
        <v>40</v>
      </c>
      <c r="I246" s="263"/>
      <c r="J246" s="65">
        <f>SUM(J223:J245)</f>
        <v>0</v>
      </c>
      <c r="K246" s="8"/>
      <c r="L246" s="8"/>
    </row>
    <row r="247" spans="4:12" x14ac:dyDescent="0.25">
      <c r="D247" s="268"/>
      <c r="E247" s="270"/>
    </row>
    <row r="250" spans="4:12" x14ac:dyDescent="0.25">
      <c r="I250" s="264" t="s">
        <v>46</v>
      </c>
      <c r="J250" s="264"/>
      <c r="K250" s="264"/>
    </row>
    <row r="251" spans="4:12" x14ac:dyDescent="0.25">
      <c r="D251" s="64" t="s">
        <v>46</v>
      </c>
      <c r="H251" s="265" t="s">
        <v>94</v>
      </c>
      <c r="I251" s="265"/>
      <c r="J251" s="265"/>
      <c r="K251" s="265"/>
      <c r="L251" s="265"/>
    </row>
    <row r="252" spans="4:12" x14ac:dyDescent="0.25">
      <c r="D252" s="266" t="s">
        <v>94</v>
      </c>
      <c r="E252" s="26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7" t="s">
        <v>67</v>
      </c>
      <c r="E276" s="269">
        <f>SUM(E254:E274)</f>
        <v>0</v>
      </c>
      <c r="H276" s="262" t="s">
        <v>40</v>
      </c>
      <c r="I276" s="263"/>
      <c r="J276" s="65">
        <f>SUM(J253:J275)</f>
        <v>0</v>
      </c>
      <c r="K276" s="8"/>
      <c r="L276" s="8"/>
    </row>
    <row r="277" spans="4:12" x14ac:dyDescent="0.25">
      <c r="D277" s="268"/>
      <c r="E277" s="270"/>
    </row>
    <row r="281" spans="4:12" x14ac:dyDescent="0.25">
      <c r="I281" s="264" t="s">
        <v>46</v>
      </c>
      <c r="J281" s="264"/>
      <c r="K281" s="264"/>
    </row>
    <row r="282" spans="4:12" x14ac:dyDescent="0.25">
      <c r="D282" s="64" t="s">
        <v>46</v>
      </c>
      <c r="H282" s="265" t="s">
        <v>99</v>
      </c>
      <c r="I282" s="265"/>
      <c r="J282" s="265"/>
      <c r="K282" s="265"/>
      <c r="L282" s="265"/>
    </row>
    <row r="283" spans="4:12" x14ac:dyDescent="0.25">
      <c r="D283" s="266" t="s">
        <v>99</v>
      </c>
      <c r="E283" s="26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7" t="s">
        <v>67</v>
      </c>
      <c r="E307" s="269">
        <f>SUM(E285:E305)</f>
        <v>0</v>
      </c>
      <c r="H307" s="262" t="s">
        <v>40</v>
      </c>
      <c r="I307" s="263"/>
      <c r="J307" s="65">
        <f>SUM(J284:J306)</f>
        <v>0</v>
      </c>
      <c r="K307" s="8"/>
      <c r="L307" s="8"/>
    </row>
    <row r="308" spans="4:12" x14ac:dyDescent="0.25">
      <c r="D308" s="268"/>
      <c r="E308" s="270"/>
    </row>
    <row r="312" spans="4:12" x14ac:dyDescent="0.25">
      <c r="I312" s="264" t="s">
        <v>46</v>
      </c>
      <c r="J312" s="264"/>
      <c r="K312" s="264"/>
    </row>
    <row r="313" spans="4:12" x14ac:dyDescent="0.25">
      <c r="D313" s="64" t="s">
        <v>46</v>
      </c>
      <c r="H313" s="265" t="s">
        <v>96</v>
      </c>
      <c r="I313" s="265"/>
      <c r="J313" s="265"/>
      <c r="K313" s="265"/>
      <c r="L313" s="265"/>
    </row>
    <row r="314" spans="4:12" x14ac:dyDescent="0.25">
      <c r="D314" s="266" t="s">
        <v>96</v>
      </c>
      <c r="E314" s="26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7" t="s">
        <v>67</v>
      </c>
      <c r="E338" s="269">
        <f>SUM(E316:E336)</f>
        <v>0</v>
      </c>
      <c r="H338" s="262" t="s">
        <v>40</v>
      </c>
      <c r="I338" s="263"/>
      <c r="J338" s="65">
        <f>SUM(J315:J337)</f>
        <v>0</v>
      </c>
      <c r="K338" s="8"/>
      <c r="L338" s="8"/>
    </row>
    <row r="339" spans="4:12" x14ac:dyDescent="0.25">
      <c r="D339" s="268"/>
      <c r="E339" s="270"/>
    </row>
    <row r="343" spans="4:12" x14ac:dyDescent="0.25">
      <c r="I343" s="264" t="s">
        <v>46</v>
      </c>
      <c r="J343" s="264"/>
      <c r="K343" s="264"/>
    </row>
    <row r="344" spans="4:12" x14ac:dyDescent="0.25">
      <c r="D344" s="64" t="s">
        <v>46</v>
      </c>
      <c r="H344" s="265" t="s">
        <v>0</v>
      </c>
      <c r="I344" s="265"/>
      <c r="J344" s="265"/>
      <c r="K344" s="265"/>
      <c r="L344" s="265"/>
    </row>
    <row r="345" spans="4:12" x14ac:dyDescent="0.25">
      <c r="D345" s="266" t="s">
        <v>0</v>
      </c>
      <c r="E345" s="26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7" t="s">
        <v>67</v>
      </c>
      <c r="E369" s="269">
        <f>SUM(E347:E367)</f>
        <v>0</v>
      </c>
      <c r="H369" s="262" t="s">
        <v>40</v>
      </c>
      <c r="I369" s="263"/>
      <c r="J369" s="65">
        <f>SUM(J346:J368)</f>
        <v>0</v>
      </c>
      <c r="K369" s="8"/>
      <c r="L369" s="8"/>
    </row>
    <row r="370" spans="4:12" x14ac:dyDescent="0.25">
      <c r="D370" s="268"/>
      <c r="E370" s="27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5063.6458999999995</v>
      </c>
      <c r="H3" s="69">
        <f>utilidad!E187</f>
        <v>5391.0754999999999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5063.6458999999995</v>
      </c>
      <c r="H6" s="70">
        <f t="shared" si="0"/>
        <v>5391.0754999999999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1235.97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1235.97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933.17589999999927</v>
      </c>
      <c r="H15" s="100">
        <f t="shared" si="10"/>
        <v>1630.2055000000005</v>
      </c>
      <c r="I15" s="100">
        <f t="shared" si="10"/>
        <v>-1235.97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5" zoomScale="115" zoomScaleNormal="115" workbookViewId="0">
      <selection activeCell="D128" sqref="D12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9" t="s">
        <v>18</v>
      </c>
      <c r="F38" s="240"/>
      <c r="G38" s="240"/>
      <c r="H38" s="241"/>
      <c r="I38" s="18">
        <f>F37-I36</f>
        <v>73.396400000000085</v>
      </c>
      <c r="J38" s="17"/>
      <c r="R38" s="239" t="s">
        <v>18</v>
      </c>
      <c r="S38" s="240"/>
      <c r="T38" s="240"/>
      <c r="U38" s="24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9" t="s">
        <v>18</v>
      </c>
      <c r="F80" s="240"/>
      <c r="G80" s="240"/>
      <c r="H80" s="241"/>
      <c r="I80" s="18">
        <f>F79-I78</f>
        <v>116.23340000000007</v>
      </c>
      <c r="R80" s="239" t="s">
        <v>18</v>
      </c>
      <c r="S80" s="240"/>
      <c r="T80" s="240"/>
      <c r="U80" s="24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9" t="s">
        <v>18</v>
      </c>
      <c r="F123" s="240"/>
      <c r="G123" s="240"/>
      <c r="H123" s="241"/>
      <c r="I123" s="18">
        <f>F122-I121</f>
        <v>61.100000000000023</v>
      </c>
      <c r="R123" s="239" t="s">
        <v>18</v>
      </c>
      <c r="S123" s="240"/>
      <c r="T123" s="240"/>
      <c r="U123" s="24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9" t="s">
        <v>18</v>
      </c>
      <c r="F168" s="240"/>
      <c r="G168" s="240"/>
      <c r="H168" s="241"/>
      <c r="I168" s="18">
        <f>F167-I166</f>
        <v>35.399999999999977</v>
      </c>
      <c r="R168" s="239" t="s">
        <v>18</v>
      </c>
      <c r="S168" s="240"/>
      <c r="T168" s="240"/>
      <c r="U168" s="24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9" t="s">
        <v>18</v>
      </c>
      <c r="F211" s="240"/>
      <c r="G211" s="240"/>
      <c r="H211" s="241"/>
      <c r="I211" s="18">
        <f>F210-I209</f>
        <v>0</v>
      </c>
      <c r="R211" s="239" t="s">
        <v>18</v>
      </c>
      <c r="S211" s="240"/>
      <c r="T211" s="240"/>
      <c r="U211" s="24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9" t="s">
        <v>18</v>
      </c>
      <c r="F254" s="240"/>
      <c r="G254" s="240"/>
      <c r="H254" s="241"/>
      <c r="I254" s="18">
        <f>F253-I252</f>
        <v>0</v>
      </c>
      <c r="R254" s="239" t="s">
        <v>18</v>
      </c>
      <c r="S254" s="240"/>
      <c r="T254" s="240"/>
      <c r="U254" s="24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L185"/>
  <sheetViews>
    <sheetView tabSelected="1" topLeftCell="A154" zoomScaleNormal="100" workbookViewId="0">
      <selection activeCell="I167" sqref="I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9" t="s">
        <v>18</v>
      </c>
      <c r="G24" s="240"/>
      <c r="H24" s="240"/>
      <c r="I24" s="241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9" t="s">
        <v>18</v>
      </c>
      <c r="G52" s="240"/>
      <c r="H52" s="240"/>
      <c r="I52" s="241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9" t="s">
        <v>18</v>
      </c>
      <c r="G79" s="240"/>
      <c r="H79" s="240"/>
      <c r="I79" s="241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9" t="s">
        <v>18</v>
      </c>
      <c r="G105" s="240"/>
      <c r="H105" s="240"/>
      <c r="I105" s="241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9" t="s">
        <v>18</v>
      </c>
      <c r="G131" s="240"/>
      <c r="H131" s="240"/>
      <c r="I131" s="241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4"/>
      <c r="I138" s="97">
        <v>619</v>
      </c>
      <c r="J138" s="14">
        <v>130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150</v>
      </c>
    </row>
    <row r="141" spans="1:10" x14ac:dyDescent="0.25">
      <c r="A141" s="7"/>
      <c r="B141" s="8"/>
      <c r="C141" s="8"/>
      <c r="D141" s="8"/>
      <c r="E141" s="26"/>
      <c r="F141" s="97"/>
      <c r="G141" s="196"/>
      <c r="H141" s="14"/>
      <c r="I141" s="97"/>
      <c r="J141" s="14"/>
    </row>
    <row r="142" spans="1:10" x14ac:dyDescent="0.25">
      <c r="A142" s="7"/>
      <c r="B142" s="8"/>
      <c r="D142" s="8"/>
      <c r="E142" s="26"/>
      <c r="F142" s="97"/>
      <c r="G142" s="196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33"/>
      <c r="G143" s="197"/>
      <c r="H143" s="134"/>
      <c r="I143" s="97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560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9" t="s">
        <v>18</v>
      </c>
      <c r="G159" s="240"/>
      <c r="H159" s="240"/>
      <c r="I159" s="241"/>
      <c r="J159" s="30">
        <f>G158-J157</f>
        <v>33.25750000000005</v>
      </c>
    </row>
    <row r="162" spans="1:12" ht="27" x14ac:dyDescent="0.35">
      <c r="B162" s="243" t="s">
        <v>92</v>
      </c>
      <c r="C162" s="243"/>
      <c r="D162" s="243"/>
      <c r="E162" s="243"/>
    </row>
    <row r="163" spans="1:12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2" x14ac:dyDescent="0.25">
      <c r="A164" s="7">
        <v>45111</v>
      </c>
      <c r="B164" s="8" t="s">
        <v>571</v>
      </c>
      <c r="C164" s="8" t="s">
        <v>136</v>
      </c>
      <c r="D164" s="8" t="s">
        <v>678</v>
      </c>
      <c r="E164" s="26" t="s">
        <v>131</v>
      </c>
      <c r="F164" s="97">
        <v>30331118</v>
      </c>
      <c r="G164" s="195">
        <v>150</v>
      </c>
      <c r="H164" s="134"/>
      <c r="I164" s="97">
        <v>619</v>
      </c>
      <c r="J164" s="14">
        <v>130</v>
      </c>
      <c r="K164" s="177" t="s">
        <v>694</v>
      </c>
      <c r="L164" s="177" t="s">
        <v>695</v>
      </c>
    </row>
    <row r="165" spans="1:12" x14ac:dyDescent="0.25">
      <c r="A165" s="7">
        <v>45111</v>
      </c>
      <c r="B165" s="8" t="s">
        <v>212</v>
      </c>
      <c r="C165" t="s">
        <v>283</v>
      </c>
      <c r="D165" s="8" t="s">
        <v>678</v>
      </c>
      <c r="E165" s="26" t="s">
        <v>131</v>
      </c>
      <c r="F165" s="97">
        <v>30331119</v>
      </c>
      <c r="G165" s="196">
        <v>150</v>
      </c>
      <c r="H165" s="134"/>
      <c r="I165" s="97">
        <v>619</v>
      </c>
      <c r="J165" s="14">
        <v>130</v>
      </c>
      <c r="K165" s="177"/>
      <c r="L165" s="177"/>
    </row>
    <row r="166" spans="1:12" x14ac:dyDescent="0.25">
      <c r="A166" s="7">
        <v>45111</v>
      </c>
      <c r="B166" s="8" t="s">
        <v>679</v>
      </c>
      <c r="C166" s="8" t="s">
        <v>213</v>
      </c>
      <c r="D166" s="8" t="s">
        <v>678</v>
      </c>
      <c r="E166" s="8" t="s">
        <v>131</v>
      </c>
      <c r="F166" s="133">
        <v>30331117</v>
      </c>
      <c r="G166" s="197">
        <v>150</v>
      </c>
      <c r="H166" s="134"/>
      <c r="I166" s="97">
        <v>619</v>
      </c>
      <c r="J166" s="14">
        <v>130</v>
      </c>
      <c r="K166" s="177"/>
      <c r="L166" s="177"/>
    </row>
    <row r="167" spans="1:12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2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2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2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2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2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2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2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2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2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9" t="s">
        <v>18</v>
      </c>
      <c r="G185" s="240"/>
      <c r="H185" s="240"/>
      <c r="I185" s="241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U68" sqref="U6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9" t="s">
        <v>18</v>
      </c>
      <c r="G24" s="240"/>
      <c r="H24" s="240"/>
      <c r="I24" s="241"/>
      <c r="J24" s="30">
        <f>G23-J22</f>
        <v>43.5</v>
      </c>
      <c r="R24" s="239" t="s">
        <v>18</v>
      </c>
      <c r="S24" s="240"/>
      <c r="T24" s="240"/>
      <c r="U24" s="241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9" t="s">
        <v>18</v>
      </c>
      <c r="G52" s="240"/>
      <c r="H52" s="240"/>
      <c r="I52" s="241"/>
      <c r="J52" s="30">
        <f>G51-J50</f>
        <v>92.650000000000091</v>
      </c>
      <c r="R52" s="239" t="s">
        <v>18</v>
      </c>
      <c r="S52" s="240"/>
      <c r="T52" s="240"/>
      <c r="U52" s="241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284</v>
      </c>
      <c r="Q65" s="8" t="s">
        <v>639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9" t="s">
        <v>18</v>
      </c>
      <c r="G80" s="240"/>
      <c r="H80" s="240"/>
      <c r="I80" s="241"/>
      <c r="J80" s="30">
        <f>G79-J78</f>
        <v>69.599999999999909</v>
      </c>
      <c r="R80" s="239" t="s">
        <v>18</v>
      </c>
      <c r="S80" s="240"/>
      <c r="T80" s="240"/>
      <c r="U80" s="241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9" t="s">
        <v>18</v>
      </c>
      <c r="G107" s="240"/>
      <c r="H107" s="240"/>
      <c r="I107" s="241"/>
      <c r="J107" s="30">
        <f>G106-J105</f>
        <v>0</v>
      </c>
      <c r="R107" s="239" t="s">
        <v>18</v>
      </c>
      <c r="S107" s="240"/>
      <c r="T107" s="240"/>
      <c r="U107" s="241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9" t="s">
        <v>18</v>
      </c>
      <c r="G135" s="240"/>
      <c r="H135" s="240"/>
      <c r="I135" s="241"/>
      <c r="J135" s="30">
        <f>G134-J133</f>
        <v>0</v>
      </c>
      <c r="R135" s="239" t="s">
        <v>18</v>
      </c>
      <c r="S135" s="240"/>
      <c r="T135" s="240"/>
      <c r="U135" s="241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9" t="s">
        <v>18</v>
      </c>
      <c r="G164" s="240"/>
      <c r="H164" s="240"/>
      <c r="I164" s="241"/>
      <c r="J164" s="30">
        <f>G163-J162</f>
        <v>0</v>
      </c>
      <c r="R164" s="239" t="s">
        <v>18</v>
      </c>
      <c r="S164" s="240"/>
      <c r="T164" s="240"/>
      <c r="U164" s="24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05" zoomScale="145" zoomScaleNormal="145" workbookViewId="0">
      <selection activeCell="E219" sqref="E21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6" t="s">
        <v>18</v>
      </c>
      <c r="F63" s="247"/>
      <c r="G63" s="247"/>
      <c r="H63" s="248"/>
      <c r="I63" s="30">
        <f>G62-I61</f>
        <v>903.5</v>
      </c>
      <c r="J63" s="84"/>
      <c r="L63" s="8"/>
      <c r="M63" s="8"/>
      <c r="N63" s="8"/>
      <c r="O63" s="8"/>
      <c r="P63" s="246" t="s">
        <v>18</v>
      </c>
      <c r="Q63" s="247"/>
      <c r="R63" s="247"/>
      <c r="S63" s="24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5" t="s">
        <v>88</v>
      </c>
      <c r="D69" s="245"/>
      <c r="E69" s="245"/>
      <c r="N69" s="245" t="s">
        <v>89</v>
      </c>
      <c r="O69" s="245"/>
      <c r="P69" s="24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6" t="s">
        <v>18</v>
      </c>
      <c r="F131" s="247"/>
      <c r="G131" s="247"/>
      <c r="H131" s="248"/>
      <c r="I131" s="30">
        <f>G130-I129</f>
        <v>606</v>
      </c>
      <c r="J131" s="84"/>
      <c r="L131" s="8"/>
      <c r="M131" s="8"/>
      <c r="N131" s="8"/>
      <c r="O131" s="8"/>
      <c r="P131" s="246" t="s">
        <v>18</v>
      </c>
      <c r="Q131" s="247"/>
      <c r="R131" s="247"/>
      <c r="S131" s="24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671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0">
        <f>G198-I197</f>
        <v>956.5</v>
      </c>
      <c r="J199" s="84"/>
      <c r="L199" s="8"/>
      <c r="M199" s="8"/>
      <c r="N199" s="8"/>
      <c r="O199" s="8"/>
      <c r="P199" s="246" t="s">
        <v>18</v>
      </c>
      <c r="Q199" s="247"/>
      <c r="R199" s="247"/>
      <c r="S199" s="24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>
        <v>8028678641</v>
      </c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8">
        <v>8028678632</v>
      </c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>
        <v>8028678637</v>
      </c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>
        <v>8028678643</v>
      </c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>
        <v>10</v>
      </c>
      <c r="I212" s="39">
        <f t="shared" si="3"/>
        <v>140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17" si="4">IF(G214=250,200,IF(G214=175,150,0))-H214</f>
        <v>200</v>
      </c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2375</v>
      </c>
      <c r="H265" s="14"/>
      <c r="I265" s="16">
        <f>SUM(I207:I264)</f>
        <v>1930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2303.75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6" t="s">
        <v>18</v>
      </c>
      <c r="F267" s="247"/>
      <c r="G267" s="247"/>
      <c r="H267" s="248"/>
      <c r="I267" s="30">
        <f>G266-I265</f>
        <v>373.75</v>
      </c>
      <c r="J267" s="84"/>
      <c r="L267" s="8"/>
      <c r="M267" s="8"/>
      <c r="N267" s="8"/>
      <c r="O267" s="8"/>
      <c r="P267" s="246" t="s">
        <v>18</v>
      </c>
      <c r="Q267" s="247"/>
      <c r="R267" s="247"/>
      <c r="S267" s="24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5" t="s">
        <v>94</v>
      </c>
      <c r="D275" s="245"/>
      <c r="E275" s="245"/>
      <c r="N275" s="245" t="s">
        <v>99</v>
      </c>
      <c r="O275" s="245"/>
      <c r="P275" s="245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6" t="s">
        <v>18</v>
      </c>
      <c r="F337" s="247"/>
      <c r="G337" s="247"/>
      <c r="H337" s="248"/>
      <c r="I337" s="30">
        <f>G336-I335</f>
        <v>0</v>
      </c>
      <c r="J337" s="84"/>
      <c r="L337" s="8"/>
      <c r="M337" s="8"/>
      <c r="N337" s="8"/>
      <c r="O337" s="8"/>
      <c r="P337" s="246" t="s">
        <v>18</v>
      </c>
      <c r="Q337" s="247"/>
      <c r="R337" s="247"/>
      <c r="S337" s="24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5" t="s">
        <v>96</v>
      </c>
      <c r="D346" s="245"/>
      <c r="E346" s="245"/>
      <c r="N346" s="245" t="s">
        <v>0</v>
      </c>
      <c r="O346" s="245"/>
      <c r="P346" s="245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6" t="s">
        <v>18</v>
      </c>
      <c r="F408" s="247"/>
      <c r="G408" s="247"/>
      <c r="H408" s="248"/>
      <c r="I408" s="30">
        <f>G407-I406</f>
        <v>0</v>
      </c>
      <c r="J408" s="84"/>
      <c r="L408" s="8"/>
      <c r="M408" s="8"/>
      <c r="N408" s="8"/>
      <c r="O408" s="8"/>
      <c r="P408" s="246" t="s">
        <v>18</v>
      </c>
      <c r="Q408" s="247"/>
      <c r="R408" s="247"/>
      <c r="S408" s="24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5" t="s">
        <v>24</v>
      </c>
      <c r="D415" s="245"/>
      <c r="E415" s="245"/>
      <c r="N415" s="245" t="s">
        <v>24</v>
      </c>
      <c r="O415" s="245"/>
      <c r="P415" s="245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6" t="s">
        <v>18</v>
      </c>
      <c r="F477" s="247"/>
      <c r="G477" s="247"/>
      <c r="H477" s="248"/>
      <c r="I477" s="30">
        <f>G476-I475</f>
        <v>0</v>
      </c>
      <c r="J477" s="84"/>
      <c r="L477" s="8"/>
      <c r="M477" s="8"/>
      <c r="N477" s="8"/>
      <c r="O477" s="8"/>
      <c r="P477" s="246" t="s">
        <v>18</v>
      </c>
      <c r="Q477" s="247"/>
      <c r="R477" s="247"/>
      <c r="S477" s="24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6" t="s">
        <v>18</v>
      </c>
      <c r="F17" s="247"/>
      <c r="G17" s="247"/>
      <c r="H17" s="248"/>
      <c r="I17" s="30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6" t="s">
        <v>18</v>
      </c>
      <c r="F38" s="247"/>
      <c r="G38" s="247"/>
      <c r="H38" s="248"/>
      <c r="I38" s="30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0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45113</v>
      </c>
      <c r="B68" s="58" t="s">
        <v>570</v>
      </c>
      <c r="C68" s="58" t="s">
        <v>126</v>
      </c>
      <c r="D68" s="58" t="s">
        <v>661</v>
      </c>
      <c r="E68" s="58" t="s">
        <v>263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0">
        <f>G81-I80</f>
        <v>8.1999999999999886</v>
      </c>
      <c r="K82" s="8"/>
      <c r="L82" s="8"/>
      <c r="M82" s="8"/>
      <c r="N82" s="8"/>
      <c r="O82" s="246" t="s">
        <v>18</v>
      </c>
      <c r="P82" s="247"/>
      <c r="Q82" s="247"/>
      <c r="R82" s="2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0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0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5" zoomScaleNormal="100" workbookViewId="0">
      <selection activeCell="X57" sqref="X5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9" t="s">
        <v>18</v>
      </c>
      <c r="G15" s="240"/>
      <c r="H15" s="240"/>
      <c r="I15" s="241"/>
      <c r="J15" s="30">
        <f>G14-J13</f>
        <v>28.199999999999989</v>
      </c>
      <c r="L15" s="7"/>
      <c r="M15" s="8"/>
      <c r="N15" s="8"/>
      <c r="O15" s="8"/>
      <c r="P15" s="8"/>
      <c r="Q15" s="239" t="s">
        <v>18</v>
      </c>
      <c r="R15" s="240"/>
      <c r="S15" s="240"/>
      <c r="T15" s="24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5" t="s">
        <v>88</v>
      </c>
      <c r="D20" s="245"/>
      <c r="E20" s="245"/>
      <c r="N20" s="245" t="s">
        <v>89</v>
      </c>
      <c r="O20" s="245"/>
      <c r="P20" s="24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9" t="s">
        <v>18</v>
      </c>
      <c r="G34" s="240"/>
      <c r="H34" s="240"/>
      <c r="I34" s="241"/>
      <c r="J34" s="30">
        <f>G33-J32</f>
        <v>18.199999999999989</v>
      </c>
      <c r="L34" s="7"/>
      <c r="M34" s="8"/>
      <c r="N34" s="8"/>
      <c r="O34" s="8"/>
      <c r="P34" s="8"/>
      <c r="Q34" s="239" t="s">
        <v>18</v>
      </c>
      <c r="R34" s="240"/>
      <c r="S34" s="240"/>
      <c r="T34" s="241"/>
      <c r="U34" s="30">
        <f>R33-U32</f>
        <v>72.799999999999955</v>
      </c>
    </row>
    <row r="38" spans="1:32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  <c r="W48" s="7"/>
      <c r="X48" s="8"/>
      <c r="Y48" s="8"/>
      <c r="Z48" s="8"/>
      <c r="AA48" s="8"/>
      <c r="AB48" s="8"/>
      <c r="AC48" s="8"/>
      <c r="AD48" s="8"/>
      <c r="AE48" s="31"/>
      <c r="AF48" s="8"/>
    </row>
    <row r="49" spans="1:32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  <c r="W49" s="7"/>
      <c r="X49" s="8"/>
      <c r="Y49" s="8"/>
      <c r="Z49" s="8"/>
      <c r="AA49" s="8"/>
      <c r="AB49" s="8"/>
      <c r="AC49" s="8"/>
      <c r="AD49" s="8"/>
      <c r="AE49" s="31"/>
      <c r="AF49" s="8"/>
    </row>
    <row r="50" spans="1:32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32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32" x14ac:dyDescent="0.25">
      <c r="A52" s="7"/>
      <c r="B52" s="8"/>
      <c r="C52" s="8"/>
      <c r="D52" s="8"/>
      <c r="E52" s="8"/>
      <c r="F52" s="239" t="s">
        <v>18</v>
      </c>
      <c r="G52" s="240"/>
      <c r="H52" s="240"/>
      <c r="I52" s="241"/>
      <c r="J52" s="30">
        <f>G51-J50</f>
        <v>126.90000000000009</v>
      </c>
      <c r="L52" s="7"/>
      <c r="M52" s="8"/>
      <c r="N52" s="8"/>
      <c r="O52" s="8"/>
      <c r="P52" s="8"/>
      <c r="Q52" s="239" t="s">
        <v>18</v>
      </c>
      <c r="R52" s="240"/>
      <c r="S52" s="240"/>
      <c r="T52" s="241"/>
      <c r="U52" s="30">
        <f>R51-U50</f>
        <v>127.40000000000009</v>
      </c>
    </row>
    <row r="57" spans="1:32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3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411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32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32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32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32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32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32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160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9" t="s">
        <v>18</v>
      </c>
      <c r="G71" s="240"/>
      <c r="H71" s="240"/>
      <c r="I71" s="241"/>
      <c r="J71" s="30">
        <f>G70-J69</f>
        <v>18.199999999999989</v>
      </c>
      <c r="L71" s="7"/>
      <c r="M71" s="8"/>
      <c r="N71" s="8"/>
      <c r="O71" s="8"/>
      <c r="P71" s="8"/>
      <c r="Q71" s="239" t="s">
        <v>18</v>
      </c>
      <c r="R71" s="240"/>
      <c r="S71" s="240"/>
      <c r="T71" s="241"/>
      <c r="U71" s="30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9" t="s">
        <v>18</v>
      </c>
      <c r="G89" s="240"/>
      <c r="H89" s="240"/>
      <c r="I89" s="241"/>
      <c r="J89" s="30">
        <f>G88-J87</f>
        <v>0</v>
      </c>
      <c r="L89" s="7"/>
      <c r="M89" s="8"/>
      <c r="N89" s="8"/>
      <c r="O89" s="8"/>
      <c r="P89" s="8"/>
      <c r="Q89" s="239" t="s">
        <v>18</v>
      </c>
      <c r="R89" s="240"/>
      <c r="S89" s="240"/>
      <c r="T89" s="241"/>
      <c r="U89" s="30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9" t="s">
        <v>18</v>
      </c>
      <c r="G108" s="240"/>
      <c r="H108" s="240"/>
      <c r="I108" s="241"/>
      <c r="J108" s="30">
        <f>G107-J106</f>
        <v>0</v>
      </c>
      <c r="L108" s="7"/>
      <c r="M108" s="8"/>
      <c r="N108" s="8"/>
      <c r="O108" s="8"/>
      <c r="P108" s="8"/>
      <c r="Q108" s="239" t="s">
        <v>18</v>
      </c>
      <c r="R108" s="240"/>
      <c r="S108" s="240"/>
      <c r="T108" s="24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0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5" t="s">
        <v>88</v>
      </c>
      <c r="D24" s="245"/>
      <c r="E24" s="245"/>
      <c r="N24" s="245" t="s">
        <v>89</v>
      </c>
      <c r="O24" s="245"/>
      <c r="P24" s="24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0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0">
        <f>G63-J62</f>
        <v>35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0">
        <f>G86-J85</f>
        <v>8.7999999999999972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0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0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2023-07-07T19:40:46Z</cp:lastPrinted>
  <dcterms:created xsi:type="dcterms:W3CDTF">2022-12-25T20:49:22Z</dcterms:created>
  <dcterms:modified xsi:type="dcterms:W3CDTF">2023-07-07T19:59:17Z</dcterms:modified>
</cp:coreProperties>
</file>