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3DD00BBD-8BF0-466B-A38F-779035FED8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D4" i="1"/>
  <c r="D3" i="1"/>
  <c r="D27" i="1" l="1"/>
  <c r="D26" i="1"/>
  <c r="D33" i="1"/>
  <c r="D30" i="1"/>
  <c r="D25" i="1"/>
  <c r="D32" i="1" s="1"/>
  <c r="E15" i="1"/>
  <c r="G15" i="1" s="1"/>
  <c r="D6" i="1" s="1"/>
  <c r="G40" i="1"/>
  <c r="D28" i="1" s="1"/>
  <c r="D8" i="1"/>
  <c r="D5" i="1"/>
  <c r="D34" i="1" l="1"/>
  <c r="D9" i="1"/>
  <c r="D11" i="1" s="1"/>
</calcChain>
</file>

<file path=xl/sharedStrings.xml><?xml version="1.0" encoding="utf-8"?>
<sst xmlns="http://schemas.openxmlformats.org/spreadsheetml/2006/main" count="59" uniqueCount="38">
  <si>
    <t>COSTOS</t>
  </si>
  <si>
    <t>MANO DE OBRA</t>
  </si>
  <si>
    <t xml:space="preserve">GASTOS ADMINISTRATIVOS </t>
  </si>
  <si>
    <t xml:space="preserve">Datos de costos de Viajes Rutas INTERNAS </t>
  </si>
  <si>
    <t xml:space="preserve">VALOR </t>
  </si>
  <si>
    <t>TARIFA</t>
  </si>
  <si>
    <t>PORCENTAJE %</t>
  </si>
  <si>
    <t xml:space="preserve">COMBUSTIBLES DENTRO DE LA CIUDAD </t>
  </si>
  <si>
    <t>COMBUSTIBLES FUERA DE LA CIUDAD</t>
  </si>
  <si>
    <t xml:space="preserve">ESTIVA DE CARGUE </t>
  </si>
  <si>
    <t>SALIDA</t>
  </si>
  <si>
    <t xml:space="preserve">DESTINO </t>
  </si>
  <si>
    <t>GASTO</t>
  </si>
  <si>
    <t>KILOMETRO</t>
  </si>
  <si>
    <t xml:space="preserve">GALONES </t>
  </si>
  <si>
    <t xml:space="preserve">PRECIO DE GALON USD </t>
  </si>
  <si>
    <t>TOTAL</t>
  </si>
  <si>
    <t xml:space="preserve">PRECIO DE GALON </t>
  </si>
  <si>
    <t xml:space="preserve">TOTAL USD </t>
  </si>
  <si>
    <t xml:space="preserve">TOTAL GASTOS </t>
  </si>
  <si>
    <t xml:space="preserve">UTILIDA </t>
  </si>
  <si>
    <t xml:space="preserve">UTILIDAD POR VIAJE </t>
  </si>
  <si>
    <t>MANTENIMIENTOS VEHICULARES</t>
  </si>
  <si>
    <t>TARIFAS</t>
  </si>
  <si>
    <t>DATOS DE COSTOS DE VIAJES FUERA DE LA CIUDAD</t>
  </si>
  <si>
    <t xml:space="preserve">PEAJES </t>
  </si>
  <si>
    <t>COMBUSTIBLE POR KM CON PESO NO MAYOR A 15T</t>
  </si>
  <si>
    <t>KILOMETROS</t>
  </si>
  <si>
    <t xml:space="preserve">KM POR GALON </t>
  </si>
  <si>
    <t xml:space="preserve">ESTIVA DE CARGUE Y DESCARGUE </t>
  </si>
  <si>
    <t>COMBUSTIBLES</t>
  </si>
  <si>
    <t xml:space="preserve">DEPRECIACION  VEHICULO </t>
  </si>
  <si>
    <t xml:space="preserve">DETERGENTES </t>
  </si>
  <si>
    <t xml:space="preserve">QUITO </t>
  </si>
  <si>
    <t>TIPO DE CARGA</t>
  </si>
  <si>
    <t xml:space="preserve">TIPO DE CARGA </t>
  </si>
  <si>
    <t>PALETIZADA</t>
  </si>
  <si>
    <t>GRANEL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</si>
</sst>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1" applyFont="1" applyBorder="1"/>
    <xf numFmtId="0" fontId="2" fillId="2" borderId="1" xfId="0" applyFont="1" applyFill="1" applyBorder="1"/>
    <xf numFmtId="164" fontId="2" fillId="0" borderId="1" xfId="1" applyFont="1" applyBorder="1"/>
    <xf numFmtId="0" fontId="2" fillId="0" borderId="1" xfId="0" applyFont="1" applyBorder="1"/>
    <xf numFmtId="165" fontId="5" fillId="0" borderId="1" xfId="0" applyNumberFormat="1" applyFont="1" applyBorder="1"/>
    <xf numFmtId="165" fontId="2" fillId="0" borderId="1" xfId="0" applyNumberFormat="1" applyFont="1" applyBorder="1"/>
    <xf numFmtId="0" fontId="0" fillId="0" borderId="5" xfId="0" applyBorder="1"/>
    <xf numFmtId="164" fontId="2" fillId="0" borderId="5" xfId="1" applyFont="1" applyBorder="1"/>
    <xf numFmtId="0" fontId="0" fillId="0" borderId="6" xfId="0" applyBorder="1"/>
    <xf numFmtId="164" fontId="2" fillId="0" borderId="6" xfId="1" applyFont="1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/>
    <xf numFmtId="0" fontId="0" fillId="3" borderId="1" xfId="0" applyFill="1" applyBorder="1"/>
    <xf numFmtId="0" fontId="0" fillId="0" borderId="1" xfId="2" applyNumberFormat="1" applyFont="1" applyBorder="1"/>
    <xf numFmtId="0" fontId="0" fillId="5" borderId="0" xfId="0" applyFill="1"/>
    <xf numFmtId="165" fontId="3" fillId="3" borderId="3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2" fillId="0" borderId="1" xfId="1" applyNumberFormat="1" applyFont="1" applyBorder="1"/>
    <xf numFmtId="44" fontId="2" fillId="0" borderId="1" xfId="0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topLeftCell="A16" zoomScale="110" zoomScaleNormal="110" workbookViewId="0">
      <selection activeCell="G23" sqref="G23:J26"/>
    </sheetView>
  </sheetViews>
  <sheetFormatPr baseColWidth="10" defaultRowHeight="15" x14ac:dyDescent="0.25"/>
  <cols>
    <col min="2" max="2" width="30.85546875" customWidth="1"/>
    <col min="3" max="3" width="15.5703125" customWidth="1"/>
    <col min="4" max="4" width="12.7109375" customWidth="1"/>
    <col min="6" max="6" width="20.7109375" customWidth="1"/>
    <col min="7" max="7" width="14.85546875" customWidth="1"/>
    <col min="9" max="9" width="14.28515625" customWidth="1"/>
    <col min="11" max="11" width="13.140625" customWidth="1"/>
    <col min="12" max="12" width="20.85546875" customWidth="1"/>
    <col min="13" max="13" width="13.42578125" customWidth="1"/>
  </cols>
  <sheetData>
    <row r="1" spans="2:10" ht="26.25" x14ac:dyDescent="0.4">
      <c r="B1" s="20" t="s">
        <v>3</v>
      </c>
      <c r="C1" s="20"/>
      <c r="D1" s="20"/>
      <c r="E1" s="20"/>
      <c r="G1" s="21" t="s">
        <v>23</v>
      </c>
      <c r="H1" s="21"/>
      <c r="I1" s="21"/>
      <c r="J1" s="21"/>
    </row>
    <row r="2" spans="2:10" x14ac:dyDescent="0.25">
      <c r="B2" s="4" t="s">
        <v>0</v>
      </c>
      <c r="C2" s="4" t="s">
        <v>6</v>
      </c>
      <c r="D2" s="4" t="s">
        <v>12</v>
      </c>
      <c r="E2" s="4" t="s">
        <v>20</v>
      </c>
      <c r="G2" s="4" t="s">
        <v>10</v>
      </c>
      <c r="H2" s="4" t="s">
        <v>11</v>
      </c>
      <c r="I2" s="4" t="s">
        <v>34</v>
      </c>
      <c r="J2" s="4" t="s">
        <v>4</v>
      </c>
    </row>
    <row r="3" spans="2:10" x14ac:dyDescent="0.25">
      <c r="B3" s="6" t="s">
        <v>31</v>
      </c>
      <c r="C3" s="1">
        <v>10</v>
      </c>
      <c r="D3" s="2">
        <f>J3*C3%</f>
        <v>0</v>
      </c>
      <c r="E3" s="1"/>
      <c r="G3" s="1"/>
      <c r="H3" s="1"/>
      <c r="I3" s="1"/>
      <c r="J3" s="5"/>
    </row>
    <row r="4" spans="2:10" x14ac:dyDescent="0.25">
      <c r="B4" s="6" t="s">
        <v>1</v>
      </c>
      <c r="C4" s="1">
        <v>20</v>
      </c>
      <c r="D4" s="2">
        <f>J3*C4%</f>
        <v>0</v>
      </c>
      <c r="E4" s="1"/>
      <c r="G4" s="9"/>
      <c r="H4" s="9"/>
      <c r="I4" s="9"/>
      <c r="J4" s="10"/>
    </row>
    <row r="5" spans="2:10" x14ac:dyDescent="0.25">
      <c r="B5" s="6" t="s">
        <v>2</v>
      </c>
      <c r="C5" s="1">
        <v>10</v>
      </c>
      <c r="D5" s="2">
        <f>J3*C5%</f>
        <v>0</v>
      </c>
      <c r="E5" s="1"/>
      <c r="G5" s="11"/>
      <c r="H5" s="11"/>
      <c r="I5" s="11"/>
      <c r="J5" s="12"/>
    </row>
    <row r="6" spans="2:10" x14ac:dyDescent="0.25">
      <c r="B6" s="6" t="s">
        <v>30</v>
      </c>
      <c r="C6" s="1"/>
      <c r="D6" s="2">
        <f>G15</f>
        <v>70</v>
      </c>
      <c r="E6" s="1"/>
    </row>
    <row r="7" spans="2:10" x14ac:dyDescent="0.25">
      <c r="B7" s="6" t="s">
        <v>9</v>
      </c>
      <c r="C7" s="1"/>
      <c r="D7" s="2"/>
      <c r="E7" s="1"/>
    </row>
    <row r="8" spans="2:10" x14ac:dyDescent="0.25">
      <c r="B8" s="6" t="s">
        <v>22</v>
      </c>
      <c r="C8" s="1">
        <v>5</v>
      </c>
      <c r="D8" s="2">
        <f>J3*C8%</f>
        <v>0</v>
      </c>
      <c r="E8" s="1"/>
    </row>
    <row r="9" spans="2:10" x14ac:dyDescent="0.25">
      <c r="B9" s="6" t="s">
        <v>19</v>
      </c>
      <c r="C9" s="1"/>
      <c r="D9" s="7">
        <f>SUM(D3:D8)</f>
        <v>70</v>
      </c>
      <c r="E9" s="1"/>
    </row>
    <row r="10" spans="2:10" x14ac:dyDescent="0.25">
      <c r="B10" s="6" t="s">
        <v>5</v>
      </c>
      <c r="C10" s="1"/>
      <c r="D10" s="8"/>
      <c r="E10" s="1"/>
    </row>
    <row r="11" spans="2:10" ht="18.75" x14ac:dyDescent="0.3">
      <c r="B11" s="14" t="s">
        <v>21</v>
      </c>
      <c r="C11" s="15"/>
      <c r="D11" s="18">
        <f>D10-D9</f>
        <v>-70</v>
      </c>
      <c r="E11" s="19"/>
    </row>
    <row r="13" spans="2:10" ht="18.75" x14ac:dyDescent="0.3">
      <c r="B13" s="22" t="s">
        <v>7</v>
      </c>
      <c r="C13" s="22"/>
      <c r="D13" s="22"/>
      <c r="E13" s="22"/>
      <c r="F13" s="22"/>
    </row>
    <row r="14" spans="2:10" ht="26.25" customHeight="1" x14ac:dyDescent="0.25">
      <c r="B14" s="4"/>
      <c r="C14" s="4" t="s">
        <v>28</v>
      </c>
      <c r="D14" s="4" t="s">
        <v>27</v>
      </c>
      <c r="E14" s="4" t="s">
        <v>14</v>
      </c>
      <c r="F14" s="4" t="s">
        <v>15</v>
      </c>
      <c r="G14" s="4" t="s">
        <v>16</v>
      </c>
    </row>
    <row r="15" spans="2:10" ht="33.75" customHeight="1" x14ac:dyDescent="0.25">
      <c r="B15" s="13" t="s">
        <v>26</v>
      </c>
      <c r="C15" s="1">
        <v>0.4</v>
      </c>
      <c r="D15" s="1">
        <v>100</v>
      </c>
      <c r="E15" s="1">
        <f>D15*C15</f>
        <v>40</v>
      </c>
      <c r="F15" s="3">
        <v>1.75</v>
      </c>
      <c r="G15" s="5">
        <f>E15*F15</f>
        <v>70</v>
      </c>
    </row>
    <row r="16" spans="2:10" x14ac:dyDescent="0.25">
      <c r="B16" s="1"/>
      <c r="C16" s="1"/>
      <c r="D16" s="1"/>
      <c r="E16" s="1"/>
      <c r="F16" s="1"/>
      <c r="G16" s="1"/>
    </row>
    <row r="19" spans="1:19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3" spans="1:19" ht="26.25" x14ac:dyDescent="0.4">
      <c r="B23" s="20" t="s">
        <v>24</v>
      </c>
      <c r="C23" s="20"/>
      <c r="D23" s="20"/>
      <c r="E23" s="20"/>
      <c r="G23" s="21" t="s">
        <v>23</v>
      </c>
      <c r="H23" s="21"/>
      <c r="I23" s="21"/>
      <c r="J23" s="21"/>
    </row>
    <row r="24" spans="1:19" x14ac:dyDescent="0.25">
      <c r="B24" s="4" t="s">
        <v>0</v>
      </c>
      <c r="C24" s="4" t="s">
        <v>6</v>
      </c>
      <c r="D24" s="4" t="s">
        <v>12</v>
      </c>
      <c r="E24" s="4" t="s">
        <v>20</v>
      </c>
      <c r="G24" s="4" t="s">
        <v>10</v>
      </c>
      <c r="H24" s="4" t="s">
        <v>11</v>
      </c>
      <c r="I24" s="4" t="s">
        <v>35</v>
      </c>
      <c r="J24" s="4" t="s">
        <v>4</v>
      </c>
    </row>
    <row r="25" spans="1:19" x14ac:dyDescent="0.25">
      <c r="B25" s="6" t="s">
        <v>31</v>
      </c>
      <c r="C25" s="16"/>
      <c r="D25" s="2">
        <f>J25*C25%</f>
        <v>0</v>
      </c>
      <c r="E25" s="1"/>
      <c r="G25" s="1" t="s">
        <v>32</v>
      </c>
      <c r="H25" s="1" t="s">
        <v>33</v>
      </c>
      <c r="I25" s="1" t="s">
        <v>36</v>
      </c>
      <c r="J25" s="23">
        <v>600</v>
      </c>
    </row>
    <row r="26" spans="1:19" x14ac:dyDescent="0.25">
      <c r="B26" s="6" t="s">
        <v>1</v>
      </c>
      <c r="C26" s="16">
        <v>14</v>
      </c>
      <c r="D26" s="2">
        <f>J25*C26%</f>
        <v>84.000000000000014</v>
      </c>
      <c r="E26" s="1"/>
      <c r="G26" s="1" t="s">
        <v>32</v>
      </c>
      <c r="H26" s="1" t="s">
        <v>33</v>
      </c>
      <c r="I26" s="1" t="s">
        <v>37</v>
      </c>
      <c r="J26" s="24">
        <v>650</v>
      </c>
    </row>
    <row r="27" spans="1:19" x14ac:dyDescent="0.25">
      <c r="B27" s="6" t="s">
        <v>2</v>
      </c>
      <c r="C27" s="16">
        <v>5</v>
      </c>
      <c r="D27" s="2">
        <f>J25*C27%</f>
        <v>30</v>
      </c>
      <c r="E27" s="1"/>
    </row>
    <row r="28" spans="1:19" x14ac:dyDescent="0.25">
      <c r="B28" s="6" t="s">
        <v>30</v>
      </c>
      <c r="C28" s="16"/>
      <c r="D28" s="2">
        <f>G40</f>
        <v>297.5</v>
      </c>
      <c r="E28" s="1"/>
    </row>
    <row r="29" spans="1:19" x14ac:dyDescent="0.25">
      <c r="B29" s="6" t="s">
        <v>29</v>
      </c>
      <c r="C29" s="16"/>
      <c r="D29" s="2"/>
      <c r="E29" s="1"/>
    </row>
    <row r="30" spans="1:19" x14ac:dyDescent="0.25">
      <c r="B30" s="6" t="s">
        <v>22</v>
      </c>
      <c r="C30" s="16">
        <v>10</v>
      </c>
      <c r="D30" s="2">
        <f>J25*C30%</f>
        <v>60</v>
      </c>
      <c r="E30" s="1"/>
    </row>
    <row r="31" spans="1:19" x14ac:dyDescent="0.25">
      <c r="B31" s="6" t="s">
        <v>25</v>
      </c>
      <c r="C31" s="16"/>
      <c r="D31" s="2">
        <v>60</v>
      </c>
      <c r="E31" s="1"/>
    </row>
    <row r="32" spans="1:19" x14ac:dyDescent="0.25">
      <c r="B32" s="6" t="s">
        <v>19</v>
      </c>
      <c r="C32" s="16"/>
      <c r="D32" s="7">
        <f>SUM(D25:D31)</f>
        <v>531.5</v>
      </c>
      <c r="E32" s="1"/>
    </row>
    <row r="33" spans="2:7" x14ac:dyDescent="0.25">
      <c r="B33" s="6" t="s">
        <v>5</v>
      </c>
      <c r="C33" s="1"/>
      <c r="D33" s="8">
        <f>J25</f>
        <v>600</v>
      </c>
      <c r="E33" s="1"/>
    </row>
    <row r="34" spans="2:7" ht="18.75" x14ac:dyDescent="0.3">
      <c r="B34" s="14" t="s">
        <v>21</v>
      </c>
      <c r="C34" s="15"/>
      <c r="D34" s="18">
        <f>D33-D32</f>
        <v>68.5</v>
      </c>
      <c r="E34" s="19"/>
    </row>
    <row r="38" spans="2:7" ht="18.75" x14ac:dyDescent="0.3">
      <c r="B38" s="22" t="s">
        <v>8</v>
      </c>
      <c r="C38" s="22"/>
      <c r="D38" s="22"/>
      <c r="E38" s="22"/>
      <c r="F38" s="22"/>
      <c r="G38" s="22"/>
    </row>
    <row r="39" spans="2:7" x14ac:dyDescent="0.25">
      <c r="B39" s="4"/>
      <c r="C39" s="4" t="s">
        <v>28</v>
      </c>
      <c r="D39" s="4" t="s">
        <v>13</v>
      </c>
      <c r="E39" s="4" t="s">
        <v>14</v>
      </c>
      <c r="F39" s="4" t="s">
        <v>17</v>
      </c>
      <c r="G39" s="4" t="s">
        <v>18</v>
      </c>
    </row>
    <row r="40" spans="2:7" ht="28.5" customHeight="1" x14ac:dyDescent="0.25">
      <c r="B40" s="13" t="s">
        <v>26</v>
      </c>
      <c r="C40" s="1">
        <v>0.17</v>
      </c>
      <c r="D40" s="1">
        <v>1000</v>
      </c>
      <c r="E40" s="1">
        <f>D40*C40</f>
        <v>170</v>
      </c>
      <c r="F40" s="1">
        <v>1.75</v>
      </c>
      <c r="G40" s="5">
        <f>E40*F40</f>
        <v>297.5</v>
      </c>
    </row>
    <row r="41" spans="2:7" x14ac:dyDescent="0.25">
      <c r="B41" s="1"/>
      <c r="C41" s="1"/>
      <c r="D41" s="1"/>
      <c r="E41" s="1"/>
      <c r="F41" s="1"/>
      <c r="G41" s="1"/>
    </row>
  </sheetData>
  <mergeCells count="8">
    <mergeCell ref="D11:E11"/>
    <mergeCell ref="B1:E1"/>
    <mergeCell ref="G1:J1"/>
    <mergeCell ref="B38:G38"/>
    <mergeCell ref="G23:J23"/>
    <mergeCell ref="B23:E23"/>
    <mergeCell ref="D34:E34"/>
    <mergeCell ref="B13:F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2023-01-10T13:38:33Z</cp:lastPrinted>
  <dcterms:created xsi:type="dcterms:W3CDTF">2023-01-09T23:06:24Z</dcterms:created>
  <dcterms:modified xsi:type="dcterms:W3CDTF">2023-08-02T17:31:26Z</dcterms:modified>
</cp:coreProperties>
</file>