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2" l="1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 l="1"/>
</calcChain>
</file>

<file path=xl/sharedStrings.xml><?xml version="1.0" encoding="utf-8"?>
<sst xmlns="http://schemas.openxmlformats.org/spreadsheetml/2006/main" count="12267" uniqueCount="1041">
  <si>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</si>
  <si>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</si>
  <si>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</si>
  <si>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</si>
  <si>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</si>
  <si>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</si>
  <si>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</si>
  <si>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</si>
  <si>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</si>
  <si>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</si>
  <si>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</si>
  <si>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</si>
  <si>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</si>
  <si>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</si>
  <si>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</si>
  <si>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</si>
  <si>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</si>
  <si>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</si>
  <si>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</si>
  <si>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</si>
  <si>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</si>
  <si>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</si>
  <si>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</si>
  <si>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</si>
  <si>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</si>
  <si>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</si>
  <si>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</si>
  <si>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</si>
  <si>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</si>
  <si>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</si>
  <si>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</si>
  <si>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</si>
  <si>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</si>
  <si>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</si>
  <si>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</si>
  <si>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</si>
  <si>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</si>
  <si>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</si>
  <si>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</si>
  <si>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</si>
  <si>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</si>
  <si>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</si>
  <si>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</si>
  <si>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</si>
  <si>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</si>
  <si>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</si>
  <si>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</si>
  <si>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</si>
  <si>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</si>
  <si>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</si>
  <si>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</si>
  <si>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</si>
  <si>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</si>
  <si>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</si>
  <si>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</si>
  <si>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</si>
  <si>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</si>
  <si>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</si>
  <si>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</si>
  <si>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</si>
  <si>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</si>
  <si>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</si>
  <si>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</si>
  <si>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</si>
  <si>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</si>
  <si>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</si>
  <si>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</si>
  <si>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</si>
  <si>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</si>
  <si>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</si>
  <si>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</si>
  <si>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</si>
  <si>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</si>
  <si>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</si>
  <si>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</si>
  <si>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</si>
  <si>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</si>
  <si>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</si>
  <si>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</si>
  <si>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</si>
  <si>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</si>
  <si>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</si>
  <si>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</si>
  <si>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</si>
  <si>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</si>
  <si>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</si>
  <si>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</si>
  <si>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</si>
  <si>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</si>
  <si>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</si>
  <si>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</si>
  <si>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</si>
  <si>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</si>
  <si>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</si>
  <si>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</si>
  <si>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</si>
  <si>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</si>
  <si>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</si>
  <si>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</si>
  <si>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</si>
  <si>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</si>
  <si>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</si>
  <si>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</si>
  <si>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</si>
  <si>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</si>
  <si>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</si>
  <si>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</si>
  <si>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</si>
  <si>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</si>
  <si>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</si>
  <si>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</si>
  <si>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</si>
  <si>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</si>
  <si>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</si>
  <si>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</si>
  <si>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</si>
  <si>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</si>
  <si>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</si>
  <si>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</si>
  <si>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</si>
  <si>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</si>
  <si>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</si>
  <si>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</si>
  <si>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</si>
  <si>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</si>
  <si>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</si>
  <si>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</si>
  <si>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</si>
  <si>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</si>
  <si>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</si>
  <si>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</si>
  <si>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</si>
  <si>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</si>
  <si>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</si>
  <si>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</si>
  <si>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</si>
  <si>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</si>
  <si>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</si>
  <si>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</si>
  <si>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</si>
  <si>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</si>
  <si>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</si>
  <si>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</si>
  <si>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</si>
  <si>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</si>
  <si>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</si>
  <si>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</si>
  <si>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</si>
  <si>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</si>
  <si>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</si>
  <si>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</si>
  <si>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</si>
  <si>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</si>
  <si>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</si>
  <si>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</si>
  <si>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</si>
  <si>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</si>
  <si>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</si>
  <si>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</si>
  <si>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</si>
  <si>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</si>
  <si>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</si>
  <si>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</si>
  <si>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</si>
  <si>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</si>
  <si>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</si>
  <si>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</si>
  <si>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</si>
  <si>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</si>
  <si>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</si>
  <si>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</si>
  <si>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</si>
  <si>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</si>
  <si>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</si>
  <si>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</si>
  <si>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</si>
  <si>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</si>
  <si>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</si>
  <si>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</si>
  <si>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</si>
  <si>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</si>
  <si>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</si>
  <si>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</si>
  <si>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</si>
  <si>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</si>
  <si>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</si>
  <si>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</si>
  <si>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</si>
  <si>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</si>
  <si>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</si>
  <si>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</si>
  <si>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</si>
  <si>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</si>
  <si>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</si>
  <si>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</si>
  <si>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</si>
  <si>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</si>
  <si>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</si>
  <si>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</si>
  <si>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</si>
  <si>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</si>
  <si>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</si>
  <si>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</si>
  <si>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</si>
  <si>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</si>
  <si>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</si>
  <si>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</si>
  <si>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</si>
  <si>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</si>
  <si>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</si>
  <si>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</si>
  <si>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</si>
  <si>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</si>
  <si>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</si>
  <si>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</si>
  <si>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</si>
  <si>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</si>
  <si>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</si>
  <si>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</si>
  <si>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</si>
  <si>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</si>
  <si>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</si>
  <si>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</si>
  <si>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</si>
  <si>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</si>
  <si>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</si>
  <si>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</si>
  <si>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</si>
  <si>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</si>
  <si>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</si>
  <si>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</si>
  <si>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</si>
  <si>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</si>
  <si>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</si>
  <si>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</si>
  <si>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</si>
  <si>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</si>
  <si>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</si>
  <si>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</si>
  <si>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</si>
  <si>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</si>
  <si>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</si>
  <si>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</si>
  <si>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</si>
  <si>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</si>
  <si>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</si>
  <si>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</si>
  <si>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</si>
  <si>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</si>
  <si>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</si>
  <si>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</si>
  <si>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</si>
  <si>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</si>
  <si>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</si>
  <si>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</si>
  <si>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</si>
  <si>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</si>
  <si>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</si>
  <si>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</si>
  <si>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</si>
  <si>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</si>
  <si>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</si>
  <si>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</si>
  <si>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</si>
  <si>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</si>
  <si>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</si>
  <si>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</si>
  <si>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</si>
  <si>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</si>
  <si>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</si>
  <si>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</si>
  <si>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</si>
  <si>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</si>
  <si>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</si>
  <si>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</si>
  <si>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</si>
  <si>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</si>
  <si>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</si>
  <si>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</si>
  <si>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</si>
  <si>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</si>
  <si>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</si>
  <si>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</si>
  <si>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</si>
  <si>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</si>
  <si>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</si>
  <si>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</si>
  <si>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</si>
  <si>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</si>
  <si>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</si>
  <si>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</si>
  <si>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</si>
  <si>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</si>
  <si>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</si>
  <si>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</si>
  <si>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</si>
  <si>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</si>
  <si>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</si>
  <si>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</si>
  <si>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</si>
  <si>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</si>
  <si>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</si>
  <si>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</si>
  <si>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</si>
  <si>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</si>
  <si>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</si>
  <si>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</si>
  <si>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</si>
  <si>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</si>
  <si>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</si>
  <si>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</si>
  <si>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</si>
  <si>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</si>
  <si>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</si>
  <si>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</si>
  <si>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</si>
  <si>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</si>
  <si>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</si>
  <si>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</si>
  <si>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</si>
  <si>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</si>
  <si>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</si>
  <si>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</si>
  <si>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</si>
  <si>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</si>
  <si>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</si>
  <si>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</si>
  <si>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</si>
  <si>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</si>
  <si>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</si>
  <si>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</si>
  <si>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</si>
  <si>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</si>
  <si>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</si>
  <si>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</si>
  <si>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</si>
  <si>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</si>
  <si>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</si>
  <si>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</si>
  <si>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</si>
  <si>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</si>
  <si>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</si>
  <si>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</si>
  <si>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</si>
  <si>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</si>
  <si>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</si>
  <si>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</si>
  <si>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</si>
  <si>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</si>
  <si>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</si>
  <si>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</si>
  <si>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</si>
  <si>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</si>
  <si>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</si>
  <si>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</si>
  <si>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</si>
  <si>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</si>
  <si>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</si>
  <si>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</si>
  <si>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</si>
  <si>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</si>
  <si>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</si>
  <si>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</si>
  <si>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</si>
  <si>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</si>
  <si>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</si>
  <si>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</si>
  <si>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</si>
  <si>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</si>
  <si>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</si>
  <si>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</si>
  <si>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</si>
  <si>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</si>
  <si>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</si>
  <si>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</si>
  <si>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</si>
  <si>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</si>
  <si>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</si>
  <si>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</si>
  <si>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</si>
  <si>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</si>
  <si>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</si>
  <si>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</si>
  <si>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</si>
  <si>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</si>
  <si>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</si>
  <si>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</si>
  <si>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</si>
  <si>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</si>
  <si>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</si>
  <si>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</si>
  <si>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</si>
  <si>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</si>
  <si>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</si>
  <si>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</si>
  <si>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</si>
  <si>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</si>
  <si>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</si>
  <si>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</si>
  <si>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</si>
  <si>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</si>
  <si>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</si>
  <si>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</si>
  <si>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</si>
  <si>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</si>
  <si>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</si>
  <si>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</si>
  <si>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</si>
  <si>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</si>
  <si>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</si>
  <si>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</si>
  <si>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</si>
  <si>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</si>
  <si>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</si>
  <si>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</si>
  <si>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</si>
  <si>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</si>
  <si>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</si>
  <si>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</si>
  <si>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</si>
  <si>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</si>
  <si>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</si>
  <si>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</si>
  <si>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</si>
  <si>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</si>
  <si>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</si>
  <si>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</si>
  <si>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</si>
  <si>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</si>
  <si>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</si>
  <si>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</si>
  <si>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</si>
  <si>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</si>
  <si>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</si>
  <si>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</si>
  <si>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</si>
  <si>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</si>
  <si>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</si>
  <si>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</si>
  <si>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</si>
  <si>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</si>
  <si>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</si>
  <si>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</si>
  <si>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</si>
  <si>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</si>
  <si>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</si>
  <si>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</si>
  <si>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</si>
  <si>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</si>
  <si>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</si>
  <si>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</si>
  <si>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</si>
  <si>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</si>
  <si>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</si>
  <si>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</si>
  <si>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</si>
  <si>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</si>
  <si>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</si>
  <si>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</si>
  <si>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</si>
  <si>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</si>
  <si>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</si>
  <si>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</si>
  <si>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</si>
  <si>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</si>
  <si>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</si>
  <si>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</si>
  <si>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</si>
  <si>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</si>
  <si>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</si>
  <si>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</si>
  <si>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</si>
  <si>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</si>
  <si>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</si>
  <si>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</si>
  <si>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</si>
  <si>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</si>
  <si>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</si>
  <si>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</si>
  <si>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</si>
  <si>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</si>
  <si>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</si>
  <si>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</si>
  <si>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</si>
  <si>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</si>
  <si>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</si>
  <si>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</si>
  <si>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</si>
  <si>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</si>
  <si>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</si>
  <si>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</si>
  <si>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</si>
  <si>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</si>
  <si>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</si>
  <si>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</si>
  <si>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</si>
  <si>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</si>
  <si>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</si>
  <si>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</si>
  <si>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</si>
  <si>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</si>
  <si>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</si>
  <si>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</si>
  <si>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</si>
  <si>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</si>
  <si>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</si>
  <si>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</si>
  <si>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</si>
  <si>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</si>
  <si>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</si>
  <si>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</si>
  <si>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</si>
  <si>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</si>
  <si>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</si>
  <si>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</si>
  <si>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</si>
  <si>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</si>
  <si>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</si>
  <si>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</si>
  <si>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</si>
  <si>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</si>
  <si>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</si>
  <si>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</si>
  <si>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</si>
  <si>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</si>
  <si>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</si>
  <si>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</si>
  <si>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</si>
  <si>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</si>
  <si>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</si>
  <si>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</si>
  <si>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</si>
  <si>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</si>
  <si>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</si>
  <si>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</si>
  <si>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</si>
  <si>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</si>
  <si>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</si>
  <si>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</si>
  <si>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</si>
  <si>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</si>
  <si>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</si>
  <si>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</si>
  <si>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</si>
  <si>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</si>
  <si>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</si>
  <si>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</si>
  <si>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</si>
  <si>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</si>
  <si>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</si>
  <si>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</si>
  <si>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</si>
  <si>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</si>
  <si>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</si>
  <si>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</si>
  <si>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</si>
  <si>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</si>
  <si>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</si>
  <si>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</si>
  <si>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</si>
  <si>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</si>
  <si>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</si>
  <si>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</si>
  <si>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</si>
  <si>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</si>
  <si>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</si>
  <si>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</si>
  <si>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</si>
  <si>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</si>
  <si>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</si>
  <si>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</si>
  <si>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</si>
  <si>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</si>
  <si>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</si>
  <si>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</si>
  <si>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</si>
  <si>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</si>
  <si>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</si>
  <si>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</si>
  <si>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</si>
  <si>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</si>
  <si>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</si>
  <si>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</si>
  <si>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</si>
  <si>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</si>
  <si>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</si>
  <si>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</si>
  <si>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</si>
  <si>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</si>
  <si>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</si>
  <si>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</si>
  <si>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</si>
  <si>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</si>
  <si>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</si>
  <si>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</si>
  <si>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</si>
  <si>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</si>
  <si>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</si>
  <si>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</si>
  <si>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</si>
  <si>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</si>
  <si>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</si>
  <si>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</si>
  <si>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</si>
  <si>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</si>
  <si>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</si>
  <si>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</si>
  <si>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</si>
  <si>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</si>
  <si>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</si>
  <si>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</si>
  <si>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</si>
  <si>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</si>
  <si>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</si>
  <si>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</si>
  <si>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</si>
  <si>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</si>
  <si>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</si>
  <si>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</si>
  <si>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</si>
  <si>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</si>
  <si>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</si>
  <si>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</si>
  <si>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</si>
  <si>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</si>
  <si>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</si>
  <si>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</si>
  <si>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</si>
  <si>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</si>
  <si>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</si>
  <si>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</si>
  <si>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</si>
  <si>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</si>
  <si>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</si>
  <si>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</si>
  <si>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</si>
  <si>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</si>
  <si>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</si>
  <si>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</si>
  <si>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</si>
  <si>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</si>
  <si>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</si>
  <si>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</si>
  <si>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</si>
  <si>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</si>
  <si>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</si>
  <si>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</si>
  <si>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</si>
  <si>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</si>
  <si>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</si>
  <si>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</si>
  <si>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</si>
  <si>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</si>
  <si>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</si>
  <si>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</si>
  <si>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</si>
  <si>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</si>
  <si>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</si>
  <si>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</si>
  <si>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</si>
  <si>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</si>
  <si>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</si>
  <si>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</si>
  <si>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</si>
  <si>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</si>
  <si>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</si>
  <si>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</si>
  <si>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</si>
  <si>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</si>
  <si>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</si>
  <si>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</si>
  <si>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</si>
  <si>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</si>
  <si>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</si>
  <si>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</si>
  <si>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</si>
  <si>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</si>
  <si>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</si>
  <si>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</si>
  <si>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</si>
  <si>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</si>
  <si>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</si>
  <si>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</si>
  <si>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</si>
  <si>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</si>
  <si>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</si>
  <si>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</si>
  <si>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</si>
  <si>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</si>
  <si>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</si>
  <si>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</si>
  <si>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</si>
  <si>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</si>
  <si>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</si>
  <si>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</si>
  <si>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</si>
  <si>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</si>
  <si>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</si>
  <si>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</si>
  <si>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</si>
  <si>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</si>
  <si>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</si>
  <si>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</si>
  <si>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</si>
  <si>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</si>
  <si>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</si>
  <si>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</si>
  <si>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</si>
  <si>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</si>
  <si>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</si>
  <si>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</si>
  <si>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</si>
  <si>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</si>
  <si>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</si>
  <si>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</si>
  <si>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</si>
  <si>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</si>
  <si>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</si>
  <si>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</si>
  <si>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</si>
  <si>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</si>
  <si>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</si>
  <si>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</si>
  <si>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</si>
  <si>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</si>
  <si>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</si>
  <si>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</si>
  <si>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</si>
  <si>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</si>
  <si>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</si>
  <si>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</si>
  <si>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</si>
  <si>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</si>
  <si>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</si>
  <si>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</si>
  <si>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</si>
  <si>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</si>
  <si>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</si>
  <si>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</si>
  <si>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</si>
  <si>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</si>
  <si>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</si>
  <si>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</si>
  <si>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</si>
  <si>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</si>
  <si>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</si>
  <si>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</si>
  <si>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</si>
  <si>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</si>
  <si>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</si>
  <si>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</si>
  <si>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</si>
  <si>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</si>
  <si>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</si>
  <si>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</si>
  <si>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</si>
  <si>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</si>
  <si>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</si>
  <si>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</si>
  <si>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</si>
  <si>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</si>
  <si>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</si>
  <si>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</si>
  <si>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</si>
  <si>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</si>
  <si>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</si>
  <si>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</si>
  <si>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</si>
  <si>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</si>
  <si>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</si>
  <si>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</si>
  <si>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</si>
  <si>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</si>
  <si>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</si>
  <si>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</si>
  <si>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</si>
  <si>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</si>
  <si>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</si>
  <si>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</si>
  <si>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</si>
  <si>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</si>
  <si>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</si>
  <si>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</si>
  <si>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</si>
  <si>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</si>
  <si>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</si>
  <si>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</si>
  <si>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</si>
  <si>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</si>
  <si>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</si>
  <si>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</si>
  <si>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</si>
  <si>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</si>
  <si>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</si>
  <si>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</si>
  <si>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</si>
  <si>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</si>
  <si>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</si>
  <si>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</si>
  <si>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</si>
  <si>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</si>
  <si>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</si>
  <si>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</si>
  <si>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</si>
  <si>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</si>
  <si>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</si>
  <si>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</si>
  <si>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</si>
  <si>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</si>
  <si>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</si>
  <si>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</si>
  <si>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</si>
  <si>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</si>
  <si>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</si>
  <si>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</si>
  <si>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</si>
  <si>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</si>
  <si>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</si>
  <si>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</si>
  <si>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</si>
  <si>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</si>
  <si>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</si>
  <si>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</si>
  <si>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</si>
  <si>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</si>
  <si>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</si>
  <si>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</si>
  <si>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</si>
  <si>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</si>
  <si>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</si>
  <si>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</si>
  <si>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</si>
  <si>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</si>
  <si>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</si>
  <si>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</si>
  <si>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</si>
  <si>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</si>
  <si>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</si>
  <si>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</si>
  <si>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</si>
  <si>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</si>
  <si>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</si>
  <si>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</si>
  <si>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</si>
  <si>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</si>
  <si>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</si>
  <si>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</si>
  <si>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</si>
  <si>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</si>
  <si>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</si>
  <si>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</si>
  <si>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</si>
  <si>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</si>
  <si>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</si>
  <si>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</si>
  <si>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</si>
  <si>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</si>
  <si>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</si>
  <si>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</si>
  <si>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</si>
  <si>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</si>
  <si>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</si>
  <si>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</si>
  <si>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</si>
  <si>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</si>
  <si>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</si>
  <si>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</si>
  <si>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</si>
  <si>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</si>
  <si>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</si>
  <si>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</si>
  <si>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</si>
  <si>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</si>
  <si>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</si>
  <si>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</si>
  <si>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</si>
  <si>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</si>
  <si>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</si>
  <si>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</si>
  <si>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</si>
  <si>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</si>
  <si>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</si>
  <si>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</si>
  <si>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</si>
  <si>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</si>
  <si>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</si>
  <si>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</si>
  <si>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</si>
  <si>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</si>
  <si>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</si>
  <si>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</si>
  <si>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</si>
  <si>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</si>
  <si>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</si>
  <si>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</si>
  <si>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</si>
  <si>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</si>
  <si>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</si>
  <si>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</si>
  <si>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</si>
  <si>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</si>
  <si>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</si>
  <si>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</si>
  <si>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</si>
  <si>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</si>
  <si>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</si>
  <si>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</si>
  <si>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</si>
  <si>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</si>
  <si>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</si>
  <si>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</si>
  <si>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</si>
  <si>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</si>
  <si>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</si>
  <si>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</si>
  <si>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</si>
  <si>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</si>
  <si>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</si>
  <si>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</si>
  <si>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</si>
  <si>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</si>
  <si>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</si>
  <si>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</si>
  <si>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</si>
  <si>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</si>
  <si>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</si>
  <si>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</si>
  <si>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</si>
  <si>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</si>
  <si>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</si>
  <si>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</si>
  <si>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</si>
  <si>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</si>
  <si>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</si>
  <si>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</si>
  <si>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</si>
  <si>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</si>
  <si>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</si>
  <si>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</si>
  <si>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</si>
  <si>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</si>
  <si>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</si>
  <si>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</si>
  <si>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</si>
  <si>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</si>
  <si>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</si>
  <si>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</si>
  <si>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</si>
  <si>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</si>
  <si>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</si>
  <si>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</si>
  <si>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</si>
  <si>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</si>
  <si>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</si>
  <si>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</si>
  <si>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</si>
  <si>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</si>
  <si>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</si>
  <si>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</si>
  <si>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</si>
  <si>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</si>
  <si>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</si>
  <si>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</si>
  <si>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</si>
  <si>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</si>
  <si>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</si>
  <si>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</si>
  <si>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</si>
  <si>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</si>
  <si>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</si>
  <si>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</si>
  <si>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</si>
  <si>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</si>
  <si>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</si>
  <si>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</si>
  <si>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</si>
  <si>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</si>
  <si>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</si>
  <si>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</si>
  <si>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</si>
  <si>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</si>
  <si>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</si>
  <si>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</si>
  <si>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</si>
  <si>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</si>
  <si>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</si>
  <si>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</si>
  <si>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</si>
  <si>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</si>
  <si>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</si>
  <si>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</si>
  <si>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</si>
  <si>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</si>
  <si>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</si>
  <si>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</si>
  <si>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</si>
  <si>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</si>
  <si>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</si>
  <si>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</si>
  <si>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</si>
  <si>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</si>
  <si>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</si>
  <si>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</si>
  <si>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</si>
  <si>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</si>
  <si>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</si>
  <si>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</si>
  <si>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</si>
  <si>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</si>
  <si>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</si>
  <si>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</si>
  <si>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</si>
  <si>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</si>
  <si>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</si>
  <si>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</si>
  <si>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</si>
  <si>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</si>
  <si>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</si>
  <si>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</si>
  <si>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</si>
  <si>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</si>
  <si>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</si>
  <si>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</si>
  <si>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</si>
  <si>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</si>
  <si>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</si>
  <si>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</si>
  <si>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</si>
  <si>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</si>
  <si>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</si>
  <si>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</si>
  <si>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</si>
  <si>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 xml:space="preserve">VILLAQUIRAN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</si>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</sst>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I237" zoomScaleNormal="100" workbookViewId="0">
      <selection activeCell="K255" sqref="K25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8" t="s">
        <v>24</v>
      </c>
      <c r="E1" s="308"/>
      <c r="F1" s="308"/>
      <c r="G1" s="308"/>
      <c r="H1" s="2"/>
      <c r="I1" s="2"/>
      <c r="M1" s="1"/>
      <c r="N1" s="2"/>
      <c r="O1" s="2"/>
      <c r="P1" s="308" t="s">
        <v>87</v>
      </c>
      <c r="Q1" s="308"/>
      <c r="R1" s="308"/>
      <c r="S1" s="30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9" t="s">
        <v>18</v>
      </c>
      <c r="G55" s="309"/>
      <c r="H55" s="309"/>
      <c r="I55" s="309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9" t="s">
        <v>18</v>
      </c>
      <c r="S56" s="309"/>
      <c r="T56" s="309"/>
      <c r="U56" s="309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8" t="s">
        <v>88</v>
      </c>
      <c r="E63" s="308"/>
      <c r="F63" s="308"/>
      <c r="G63" s="30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8" t="s">
        <v>89</v>
      </c>
      <c r="Q64" s="308"/>
      <c r="R64" s="308"/>
      <c r="S64" s="30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9" t="s">
        <v>18</v>
      </c>
      <c r="G117" s="309"/>
      <c r="H117" s="309"/>
      <c r="I117" s="309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9" t="s">
        <v>18</v>
      </c>
      <c r="S118" s="309"/>
      <c r="T118" s="309"/>
      <c r="U118" s="309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8" t="s">
        <v>90</v>
      </c>
      <c r="E122" s="308"/>
      <c r="F122" s="308"/>
      <c r="G122" s="308"/>
      <c r="H122" s="2"/>
      <c r="I122" s="2"/>
      <c r="M122" s="1"/>
      <c r="N122" s="2"/>
      <c r="O122" s="2"/>
      <c r="P122" s="308" t="s">
        <v>91</v>
      </c>
      <c r="Q122" s="308"/>
      <c r="R122" s="308"/>
      <c r="S122" s="30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9" t="s">
        <v>18</v>
      </c>
      <c r="G175" s="309"/>
      <c r="H175" s="309"/>
      <c r="I175" s="309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9" t="s">
        <v>18</v>
      </c>
      <c r="S175" s="309"/>
      <c r="T175" s="309"/>
      <c r="U175" s="309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8" t="s">
        <v>92</v>
      </c>
      <c r="E180" s="308"/>
      <c r="F180" s="308"/>
      <c r="G180" s="308"/>
      <c r="H180" s="2"/>
      <c r="I180" s="2"/>
      <c r="M180" s="1"/>
      <c r="N180" s="2"/>
      <c r="O180" s="2"/>
      <c r="P180" s="308" t="s">
        <v>93</v>
      </c>
      <c r="Q180" s="308"/>
      <c r="R180" s="308"/>
      <c r="S180" s="3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9" t="s">
        <v>18</v>
      </c>
      <c r="G234" s="309"/>
      <c r="H234" s="309"/>
      <c r="I234" s="309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9" t="s">
        <v>18</v>
      </c>
      <c r="S234" s="309"/>
      <c r="T234" s="309"/>
      <c r="U234" s="309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8" t="s">
        <v>94</v>
      </c>
      <c r="E241" s="308"/>
      <c r="F241" s="308"/>
      <c r="G241" s="308"/>
      <c r="H241" s="2"/>
      <c r="I241" s="2"/>
      <c r="M241" s="1"/>
      <c r="N241" s="2"/>
      <c r="O241" s="2"/>
      <c r="P241" s="308" t="s">
        <v>95</v>
      </c>
      <c r="Q241" s="308"/>
      <c r="R241" s="308"/>
      <c r="S241" s="3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9" t="s">
        <v>18</v>
      </c>
      <c r="G295" s="309"/>
      <c r="H295" s="309"/>
      <c r="I295" s="309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9" t="s">
        <v>18</v>
      </c>
      <c r="S295" s="309"/>
      <c r="T295" s="309"/>
      <c r="U295" s="309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8" t="s">
        <v>96</v>
      </c>
      <c r="E301" s="308"/>
      <c r="F301" s="308"/>
      <c r="G301" s="308"/>
      <c r="H301" s="2"/>
      <c r="I301" s="2"/>
      <c r="M301" s="1"/>
      <c r="N301" s="2"/>
      <c r="O301" s="2"/>
      <c r="P301" s="308" t="s">
        <v>30</v>
      </c>
      <c r="Q301" s="308"/>
      <c r="R301" s="308"/>
      <c r="S301" s="3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9" t="s">
        <v>18</v>
      </c>
      <c r="G355" s="309"/>
      <c r="H355" s="309"/>
      <c r="I355" s="309"/>
      <c r="J355" s="306">
        <f>I353-K352</f>
        <v>0</v>
      </c>
      <c r="K355" s="8"/>
      <c r="M355" s="8"/>
      <c r="N355" s="8"/>
      <c r="O355" s="8"/>
      <c r="P355" s="8"/>
      <c r="Q355" s="8"/>
      <c r="R355" s="309" t="s">
        <v>18</v>
      </c>
      <c r="S355" s="309"/>
      <c r="T355" s="309"/>
      <c r="U355" s="309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06" workbookViewId="0">
      <selection activeCell="J119" sqref="J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/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594</v>
      </c>
      <c r="H131" s="13">
        <f>SUM(H118:H130)</f>
        <v>0</v>
      </c>
      <c r="I131" s="13">
        <f>SUM(I118:I130)</f>
        <v>0</v>
      </c>
      <c r="J131" s="13">
        <f>G132-H131</f>
        <v>588.05999999999995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588.05999999999995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588.05999999999995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2" zoomScaleNormal="100" workbookViewId="0">
      <selection activeCell="G158" sqref="G15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1032</v>
      </c>
      <c r="F155" s="38"/>
      <c r="G155" s="45">
        <v>240</v>
      </c>
      <c r="H155" s="45">
        <f t="shared" ref="H155:I173" si="57">G155*0.99</f>
        <v>237.6</v>
      </c>
      <c r="I155" s="45">
        <f t="shared" si="57"/>
        <v>235.22399999999999</v>
      </c>
      <c r="J155" s="45"/>
      <c r="K155" s="45">
        <f>H155*0.98</f>
        <v>232.84799999999998</v>
      </c>
      <c r="L155" s="46"/>
      <c r="M155" s="59">
        <f>I155-J155</f>
        <v>235.22399999999999</v>
      </c>
      <c r="N155" s="10">
        <f>M155*0.95</f>
        <v>223.46279999999999</v>
      </c>
      <c r="Q155" s="318" t="s">
        <v>0</v>
      </c>
      <c r="R155" s="318"/>
      <c r="S155" s="318"/>
      <c r="T155" s="318"/>
      <c r="U155" s="31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1033</v>
      </c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1001</v>
      </c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435.6</v>
      </c>
      <c r="I175" s="13"/>
      <c r="J175" s="13" t="s">
        <v>82</v>
      </c>
      <c r="K175" s="13">
        <f>SUM(K155:K174)</f>
        <v>426.88799999999998</v>
      </c>
      <c r="L175" s="13"/>
      <c r="M175" s="13"/>
      <c r="N175" s="13">
        <f>SUM(N155:N174)</f>
        <v>417.52260000000001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431.24400000000003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4.3560000000000514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7" t="s">
        <v>88</v>
      </c>
      <c r="D34" s="327"/>
      <c r="E34" s="327"/>
      <c r="M34" s="327" t="s">
        <v>89</v>
      </c>
      <c r="N34" s="327"/>
      <c r="O34" s="32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7" t="s">
        <v>90</v>
      </c>
      <c r="D70" s="327"/>
      <c r="E70" s="327"/>
      <c r="M70" s="327" t="s">
        <v>91</v>
      </c>
      <c r="N70" s="327"/>
      <c r="O70" s="3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7" t="s">
        <v>93</v>
      </c>
      <c r="N102" s="327"/>
      <c r="O102" s="327"/>
      <c r="W102" s="325"/>
      <c r="X102" s="325"/>
      <c r="Y102" s="325"/>
    </row>
    <row r="103" spans="1:27" ht="26.25" x14ac:dyDescent="0.4">
      <c r="C103" s="327" t="s">
        <v>92</v>
      </c>
      <c r="D103" s="327"/>
      <c r="E103" s="32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7" t="s">
        <v>99</v>
      </c>
      <c r="N143" s="327"/>
      <c r="O143" s="327"/>
    </row>
    <row r="144" spans="1:19" ht="26.25" x14ac:dyDescent="0.4">
      <c r="C144" s="327" t="s">
        <v>94</v>
      </c>
      <c r="D144" s="327"/>
      <c r="E144" s="32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229.19999999999982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7" t="s">
        <v>0</v>
      </c>
      <c r="N176" s="327"/>
      <c r="O176" s="327"/>
    </row>
    <row r="177" spans="1:19" ht="26.25" x14ac:dyDescent="0.4">
      <c r="C177" s="327" t="s">
        <v>96</v>
      </c>
      <c r="D177" s="327"/>
      <c r="E177" s="32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A5" sqref="A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1326.6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8" zoomScale="93" zoomScaleNormal="93" workbookViewId="0">
      <selection activeCell="U144" sqref="U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1038</v>
      </c>
      <c r="N144" s="8" t="s">
        <v>1039</v>
      </c>
      <c r="O144" s="8" t="s">
        <v>711</v>
      </c>
      <c r="P144" s="8" t="s">
        <v>816</v>
      </c>
      <c r="Q144" s="8"/>
      <c r="R144" s="49">
        <v>560</v>
      </c>
      <c r="S144" s="49"/>
      <c r="T144" s="49" t="s">
        <v>680</v>
      </c>
      <c r="U144" s="49"/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9328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9234.7199999999993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1" t="s">
        <v>18</v>
      </c>
      <c r="R149" s="312"/>
      <c r="S149" s="313"/>
      <c r="T149" s="51"/>
      <c r="U149" s="42">
        <f>R148-U147</f>
        <v>1344.7199999999993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1" t="s">
        <v>18</v>
      </c>
      <c r="G177" s="312"/>
      <c r="H177" s="313"/>
      <c r="I177" s="51"/>
      <c r="J177" s="42">
        <f>G176-J175</f>
        <v>0</v>
      </c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B135" workbookViewId="0">
      <selection activeCell="E146" sqref="E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28">
        <v>45237</v>
      </c>
      <c r="C145" s="8" t="s">
        <v>139</v>
      </c>
      <c r="D145" s="8" t="s">
        <v>1034</v>
      </c>
      <c r="E145" s="8" t="s">
        <v>1040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A278" zoomScale="80" zoomScaleNormal="80" workbookViewId="0">
      <selection activeCell="J301" sqref="J301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0"/>
      <c r="R113" s="310"/>
      <c r="S113" s="310"/>
      <c r="T113" s="31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/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/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/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4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96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45" workbookViewId="0">
      <selection activeCell="L57" sqref="L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>
        <v>45236</v>
      </c>
      <c r="L50" s="8" t="s">
        <v>1035</v>
      </c>
      <c r="M50" s="75">
        <v>50</v>
      </c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1036</v>
      </c>
      <c r="M51" s="74">
        <v>150</v>
      </c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>
        <v>45236</v>
      </c>
      <c r="L52" s="8" t="s">
        <v>1037</v>
      </c>
      <c r="M52" s="75">
        <v>20</v>
      </c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370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310" zoomScale="96" zoomScaleNormal="96" workbookViewId="0">
      <selection activeCell="J322" sqref="J32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0" t="s">
        <v>24</v>
      </c>
      <c r="E3" s="340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54">
        <f>SUM(J5:J31)</f>
        <v>3313.67</v>
      </c>
      <c r="K32" s="8"/>
      <c r="L32" s="8"/>
    </row>
    <row r="33" spans="4:12" x14ac:dyDescent="0.25">
      <c r="D33" s="343"/>
      <c r="E33" s="345"/>
      <c r="H33" s="346" t="s">
        <v>40</v>
      </c>
      <c r="I33" s="347"/>
      <c r="J33" s="355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0" t="s">
        <v>87</v>
      </c>
      <c r="E39" s="340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46" t="s">
        <v>40</v>
      </c>
      <c r="I64" s="34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0" t="s">
        <v>88</v>
      </c>
      <c r="E69" s="340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46" t="s">
        <v>40</v>
      </c>
      <c r="I94" s="347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6" t="s">
        <v>40</v>
      </c>
      <c r="I125" s="347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46" t="s">
        <v>40</v>
      </c>
      <c r="I156" s="347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6" t="s">
        <v>40</v>
      </c>
      <c r="I186" s="347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52">
        <f>SUM(E164:E186)</f>
        <v>5408.5055000000002</v>
      </c>
    </row>
    <row r="188" spans="4:12" x14ac:dyDescent="0.25">
      <c r="D188" s="343"/>
      <c r="E188" s="353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6" t="s">
        <v>40</v>
      </c>
      <c r="I216" s="347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5522.411500000002</v>
      </c>
    </row>
    <row r="218" spans="4:12" x14ac:dyDescent="0.25">
      <c r="D218" s="343"/>
      <c r="E218" s="351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6" t="s">
        <v>40</v>
      </c>
      <c r="I246" s="347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6" t="s">
        <v>40</v>
      </c>
      <c r="I276" s="347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6344.5601999999963</v>
      </c>
    </row>
    <row r="278" spans="4:12" x14ac:dyDescent="0.25">
      <c r="D278" s="343"/>
      <c r="E278" s="351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1344.7199999999993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6" t="s">
        <v>40</v>
      </c>
      <c r="I306" s="34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2" t="s">
        <v>67</v>
      </c>
      <c r="E308" s="348">
        <f>SUM(E285:E307)</f>
        <v>6896.4637279999988</v>
      </c>
    </row>
    <row r="309" spans="4:12" x14ac:dyDescent="0.25">
      <c r="D309" s="343"/>
      <c r="E309" s="349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0" t="s">
        <v>96</v>
      </c>
      <c r="E314" s="34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6" t="s">
        <v>40</v>
      </c>
      <c r="I337" s="347"/>
      <c r="J337" s="65">
        <f>SUM(J314:J336)</f>
        <v>1249.68</v>
      </c>
      <c r="K337" s="8"/>
      <c r="L337" s="8"/>
    </row>
    <row r="338" spans="4:12" x14ac:dyDescent="0.25">
      <c r="D338" s="342" t="s">
        <v>67</v>
      </c>
      <c r="E338" s="344">
        <f>SUM(E316:E336)</f>
        <v>0</v>
      </c>
    </row>
    <row r="339" spans="4:12" x14ac:dyDescent="0.25">
      <c r="D339" s="343"/>
      <c r="E339" s="345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0" t="s">
        <v>0</v>
      </c>
      <c r="E345" s="340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6" t="s">
        <v>40</v>
      </c>
      <c r="I368" s="347"/>
      <c r="J368" s="65">
        <f>SUM(J345:J367)</f>
        <v>0</v>
      </c>
      <c r="K368" s="8"/>
      <c r="L368" s="8"/>
    </row>
    <row r="369" spans="4:5" x14ac:dyDescent="0.25">
      <c r="D369" s="342" t="s">
        <v>67</v>
      </c>
      <c r="E369" s="344">
        <f>SUM(E347:E367)</f>
        <v>0</v>
      </c>
    </row>
    <row r="370" spans="4:5" x14ac:dyDescent="0.25">
      <c r="D370" s="343"/>
      <c r="E370" s="3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6896.4637279999988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6896.4637279999988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1387.7737279999983</v>
      </c>
      <c r="M15" s="218"/>
      <c r="N15" s="218">
        <f t="shared" si="2"/>
        <v>0</v>
      </c>
      <c r="O15" s="212">
        <f>SUM(C15:N15)</f>
        <v>7344.3411279999928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53.100000000000023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8"/>
      <c r="E8" s="308"/>
      <c r="F8" s="308"/>
      <c r="G8" s="308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18.5</v>
      </c>
    </row>
    <row r="269" spans="1:10" ht="27" x14ac:dyDescent="0.35">
      <c r="B269" s="317" t="s">
        <v>1025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1" t="s">
        <v>18</v>
      </c>
      <c r="G292" s="312"/>
      <c r="H292" s="312"/>
      <c r="I292" s="313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12" zoomScaleNormal="100" workbookViewId="0">
      <selection activeCell="M124" sqref="M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0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68" zoomScale="91" zoomScaleNormal="91" workbookViewId="0">
      <selection activeCell="G376" sqref="G37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/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/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1600</v>
      </c>
      <c r="H430" s="14"/>
      <c r="I430" s="16">
        <f>SUM(I372:I429)</f>
        <v>1300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1552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252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84" zoomScaleNormal="100" workbookViewId="0">
      <selection activeCell="P85" sqref="P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180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178.2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178.2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0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2023-11-07T19:03:05Z</cp:lastPrinted>
  <dcterms:created xsi:type="dcterms:W3CDTF">2022-12-25T20:49:22Z</dcterms:created>
  <dcterms:modified xsi:type="dcterms:W3CDTF">2023-11-08T16:57:59Z</dcterms:modified>
</cp:coreProperties>
</file>