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15C8887-A7BA-46DC-858D-B8B0656D7238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56" i="4" l="1"/>
  <c r="C676" i="3"/>
  <c r="Y616" i="13"/>
  <c r="C650" i="5"/>
  <c r="C648" i="2"/>
  <c r="H667" i="2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Y661" i="22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1066" i="19"/>
  <c r="C1085" i="19" s="1"/>
  <c r="C1061" i="19" s="1"/>
  <c r="C1062" i="19" s="1"/>
  <c r="X1018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C672" i="13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 l="1"/>
  <c r="C784" i="13" s="1"/>
  <c r="C761" i="13" s="1"/>
  <c r="X715" i="13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3" i="5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752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X703" i="2" l="1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40" i="2" l="1"/>
  <c r="X749" i="2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42" i="2" l="1"/>
  <c r="C861" i="2" s="1"/>
  <c r="C837" i="2" s="1"/>
  <c r="C838" i="2" s="1"/>
  <c r="X842" i="2" s="1"/>
  <c r="B842" i="2"/>
  <c r="Y842" i="2"/>
  <c r="Y861" i="2" s="1"/>
  <c r="Y837" i="2" s="1"/>
  <c r="Y833" i="2"/>
  <c r="Y836" i="2" s="1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B840" i="2" l="1"/>
  <c r="Y838" i="2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7" i="2" l="1"/>
  <c r="Y882" i="2" s="1"/>
  <c r="Y885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C927" i="2" l="1"/>
  <c r="C930" i="2" s="1"/>
  <c r="Y890" i="2"/>
  <c r="Y909" i="2" s="1"/>
  <c r="Y886" i="2" s="1"/>
  <c r="Y887" i="2" s="1"/>
  <c r="B888" i="2"/>
  <c r="X890" i="2"/>
  <c r="X888" i="2"/>
  <c r="B936" i="2"/>
  <c r="C936" i="2"/>
  <c r="C955" i="2" s="1"/>
  <c r="C931" i="2" s="1"/>
  <c r="C932" i="2" s="1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936" i="2" l="1"/>
  <c r="B934" i="2"/>
  <c r="Y936" i="2"/>
  <c r="Y955" i="2" s="1"/>
  <c r="Y931" i="2" s="1"/>
  <c r="Y927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C983" i="2" l="1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Y980" i="2" l="1"/>
  <c r="X981" i="2" s="1"/>
  <c r="B1029" i="2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X1029" i="2" l="1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Y672" i="1" s="1"/>
  <c r="C728" i="1" s="1"/>
  <c r="C747" i="1" s="1"/>
  <c r="C724" i="1" s="1"/>
  <c r="Y1025" i="2"/>
  <c r="X1026" i="2" s="1"/>
  <c r="C1036" i="6"/>
  <c r="C1055" i="6" s="1"/>
  <c r="C1031" i="6" s="1"/>
  <c r="C1032" i="6" s="1"/>
  <c r="B1034" i="6" s="1"/>
  <c r="B1036" i="6"/>
  <c r="Y675" i="1" l="1"/>
  <c r="Y681" i="1"/>
  <c r="Y700" i="1" s="1"/>
  <c r="Y676" i="1" s="1"/>
  <c r="Y677" i="1" s="1"/>
  <c r="C720" i="1" s="1"/>
  <c r="C723" i="1" s="1"/>
  <c r="C725" i="1" s="1"/>
  <c r="B679" i="1"/>
  <c r="X681" i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C961" i="1"/>
  <c r="C980" i="1" s="1"/>
  <c r="C956" i="1" s="1"/>
  <c r="C957" i="1" s="1"/>
  <c r="B959" i="1" s="1"/>
  <c r="X913" i="1"/>
  <c r="Y952" i="1" l="1"/>
  <c r="Y955" i="1" s="1"/>
  <c r="X961" i="1"/>
  <c r="Y961" i="1"/>
  <c r="Y980" i="1" s="1"/>
  <c r="Y956" i="1" s="1"/>
  <c r="C1008" i="1" l="1"/>
  <c r="C1027" i="1" s="1"/>
  <c r="C1004" i="1" s="1"/>
  <c r="Y957" i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9" i="4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B758" i="4" l="1"/>
  <c r="C758" i="4"/>
  <c r="C777" i="4" s="1"/>
  <c r="C753" i="4" s="1"/>
  <c r="C754" i="4" s="1"/>
  <c r="X758" i="4" s="1"/>
  <c r="Y749" i="4" l="1"/>
  <c r="Y758" i="4"/>
  <c r="Y777" i="4" s="1"/>
  <c r="Y753" i="4" s="1"/>
  <c r="B756" i="4"/>
  <c r="Y752" i="4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X848" i="4" s="1"/>
  <c r="C891" i="4"/>
  <c r="C894" i="4" s="1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C992" i="4" s="1"/>
  <c r="C1011" i="4" s="1"/>
  <c r="C988" i="4" s="1"/>
  <c r="Y945" i="4"/>
  <c r="Y964" i="4" s="1"/>
  <c r="Y940" i="4" s="1"/>
  <c r="B943" i="4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<sst xmlns="http://schemas.openxmlformats.org/spreadsheetml/2006/main" count="26942" uniqueCount="1241">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</sst>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30" fillId="0" borderId="0" xfId="0" applyFo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08" workbookViewId="0">
      <selection activeCell="I718" sqref="I71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NO PAGAR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NO PAGAR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NO PAGAR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NO PAGAR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NO PAGAR</v>
      </c>
      <c r="Y343" s="189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NO PAGAR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NO PAGAR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NO PAGAR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NO PAGAR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NO PAGAR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5" t="s">
        <v>29</v>
      </c>
      <c r="AD476" s="185"/>
      <c r="AE476" s="185"/>
    </row>
    <row r="477" spans="8:31">
      <c r="H477" s="186" t="s">
        <v>28</v>
      </c>
      <c r="I477" s="186"/>
      <c r="J477" s="186"/>
      <c r="V477" s="17"/>
      <c r="AC477" s="185"/>
      <c r="AD477" s="185"/>
      <c r="AE477" s="185"/>
    </row>
    <row r="478" spans="8:31">
      <c r="H478" s="186"/>
      <c r="I478" s="186"/>
      <c r="J478" s="186"/>
      <c r="V478" s="17"/>
      <c r="AC478" s="185"/>
      <c r="AD478" s="185"/>
      <c r="AE478" s="18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8" t="str">
        <f>IF(C487&lt;0,"NO PAGAR","COBRAR")</f>
        <v>NO PAGAR</v>
      </c>
      <c r="C488" s="18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8" t="str">
        <f>IF(Y487&lt;0,"NO PAGAR","COBRAR")</f>
        <v>NO PAGAR</v>
      </c>
      <c r="Y488" s="18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9" t="str">
        <f>IF(Y532&lt;0,"NO PAGAR","COBRAR'")</f>
        <v>NO PAGAR</v>
      </c>
      <c r="Y533" s="18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9" t="str">
        <f>IF(C532&lt;0,"NO PAGAR","COBRAR'")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5" t="s">
        <v>29</v>
      </c>
      <c r="AD575" s="185"/>
      <c r="AE575" s="185"/>
    </row>
    <row r="576" spans="8:31">
      <c r="H576" s="186" t="s">
        <v>28</v>
      </c>
      <c r="I576" s="186"/>
      <c r="J576" s="186"/>
      <c r="V576" s="17"/>
      <c r="AC576" s="185"/>
      <c r="AD576" s="185"/>
      <c r="AE576" s="185"/>
    </row>
    <row r="577" spans="2:41">
      <c r="H577" s="186"/>
      <c r="I577" s="186"/>
      <c r="J577" s="186"/>
      <c r="V577" s="17"/>
      <c r="AC577" s="185"/>
      <c r="AD577" s="185"/>
      <c r="AE577" s="18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8" t="str">
        <f>IF(C586&lt;0,"NO PAGAR","COBRAR")</f>
        <v>NO PAGAR</v>
      </c>
      <c r="C587" s="18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8" t="str">
        <f>IF(Y586&lt;0,"NO PAGAR","COBRAR")</f>
        <v>NO PAGAR</v>
      </c>
      <c r="Y587" s="18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9" t="str">
        <f>IF(Y631&lt;0,"NO PAGAR","COBRAR'")</f>
        <v>NO PAGAR</v>
      </c>
      <c r="Y632" s="18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9" t="str">
        <f>IF(C631&lt;0,"NO PAGAR","COBRAR'")</f>
        <v>NO PAGAR</v>
      </c>
      <c r="C633" s="18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5" t="s">
        <v>29</v>
      </c>
      <c r="AD668" s="185"/>
      <c r="AE668" s="185"/>
    </row>
    <row r="669" spans="8:31">
      <c r="H669" s="192" t="s">
        <v>28</v>
      </c>
      <c r="I669" s="192"/>
      <c r="J669" s="192"/>
      <c r="V669" s="17"/>
      <c r="AC669" s="185"/>
      <c r="AD669" s="185"/>
      <c r="AE669" s="185"/>
    </row>
    <row r="670" spans="8:31">
      <c r="H670" s="192"/>
      <c r="I670" s="192"/>
      <c r="J670" s="192"/>
      <c r="V670" s="17"/>
      <c r="AC670" s="185"/>
      <c r="AD670" s="185"/>
      <c r="AE670" s="18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1178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8" t="str">
        <f>IF(C679&lt;0,"NO PAGAR","COBRAR")</f>
        <v>NO PAGAR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8" t="str">
        <f>IF(Y679&lt;0,"NO PAGAR","COBRAR")</f>
        <v>NO PAGAR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7" t="s">
        <v>60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9" t="str">
        <f>IF(Y717&lt;0,"NO PAGAR","COBRAR'")</f>
        <v>NO PAGAR</v>
      </c>
      <c r="Y718" s="18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9" t="str">
        <f>IF(C717&lt;0,"NO PAGAR","COBRAR'")</f>
        <v>NO PAGAR</v>
      </c>
      <c r="C719" s="18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5" t="s">
        <v>29</v>
      </c>
      <c r="AD754" s="185"/>
      <c r="AE754" s="185"/>
    </row>
    <row r="755" spans="2:41">
      <c r="H755" s="186" t="s">
        <v>28</v>
      </c>
      <c r="I755" s="186"/>
      <c r="J755" s="186"/>
      <c r="V755" s="17"/>
      <c r="AC755" s="185"/>
      <c r="AD755" s="185"/>
      <c r="AE755" s="185"/>
    </row>
    <row r="756" spans="2:41">
      <c r="H756" s="186"/>
      <c r="I756" s="186"/>
      <c r="J756" s="186"/>
      <c r="V756" s="17"/>
      <c r="AC756" s="185"/>
      <c r="AD756" s="185"/>
      <c r="AE756" s="18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8" t="str">
        <f>IF(C765&lt;0,"NO PAGAR","COBRAR")</f>
        <v>NO PAGAR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8" t="str">
        <f>IF(Y765&lt;0,"NO PAGAR","COBRAR")</f>
        <v>NO PAGAR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9" t="str">
        <f>IF(Y810&lt;0,"NO PAGAR","COBRAR'")</f>
        <v>NO PAGAR</v>
      </c>
      <c r="Y811" s="18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9" t="str">
        <f>IF(C810&lt;0,"NO PAGAR","COBRAR'")</f>
        <v>NO PAGAR</v>
      </c>
      <c r="C812" s="18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5" t="s">
        <v>29</v>
      </c>
      <c r="AD847" s="185"/>
      <c r="AE847" s="185"/>
    </row>
    <row r="848" spans="2:31">
      <c r="H848" s="186" t="s">
        <v>28</v>
      </c>
      <c r="I848" s="186"/>
      <c r="J848" s="186"/>
      <c r="V848" s="17"/>
      <c r="AC848" s="185"/>
      <c r="AD848" s="185"/>
      <c r="AE848" s="185"/>
    </row>
    <row r="849" spans="2:41">
      <c r="H849" s="186"/>
      <c r="I849" s="186"/>
      <c r="J849" s="186"/>
      <c r="V849" s="17"/>
      <c r="AC849" s="185"/>
      <c r="AD849" s="185"/>
      <c r="AE849" s="18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8" t="str">
        <f>IF(C858&lt;0,"NO PAGAR","COBRAR")</f>
        <v>NO PAGAR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8" t="str">
        <f>IF(Y858&lt;0,"NO PAGAR","COBRAR")</f>
        <v>NO PAGAR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9" t="str">
        <f>IF(Y903&lt;0,"NO PAGAR","COBRAR'")</f>
        <v>NO PAGAR</v>
      </c>
      <c r="Y904" s="18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9" t="str">
        <f>IF(C903&lt;0,"NO PAGAR","COBRAR'")</f>
        <v>NO PAGAR</v>
      </c>
      <c r="C905" s="18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5" t="s">
        <v>29</v>
      </c>
      <c r="AD941" s="185"/>
      <c r="AE941" s="185"/>
    </row>
    <row r="942" spans="8:31">
      <c r="H942" s="186" t="s">
        <v>28</v>
      </c>
      <c r="I942" s="186"/>
      <c r="J942" s="186"/>
      <c r="V942" s="17"/>
      <c r="AC942" s="185"/>
      <c r="AD942" s="185"/>
      <c r="AE942" s="185"/>
    </row>
    <row r="943" spans="8:31">
      <c r="H943" s="186"/>
      <c r="I943" s="186"/>
      <c r="J943" s="186"/>
      <c r="V943" s="17"/>
      <c r="AC943" s="185"/>
      <c r="AD943" s="185"/>
      <c r="AE943" s="18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8" t="str">
        <f>IF(C952&lt;0,"NO PAGAR","COBRAR")</f>
        <v>NO PAGAR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8" t="str">
        <f>IF(Y952&lt;0,"NO PAGAR","COBRAR")</f>
        <v>NO PAGAR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9" t="str">
        <f>IF(Y997&lt;0,"NO PAGAR","COBRAR'")</f>
        <v>NO PAGAR</v>
      </c>
      <c r="Y998" s="18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9" t="str">
        <f>IF(C997&lt;0,"NO PAGAR","COBRAR'")</f>
        <v>NO PAGAR</v>
      </c>
      <c r="C999" s="18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5" t="s">
        <v>29</v>
      </c>
      <c r="AD1034" s="185"/>
      <c r="AE1034" s="185"/>
    </row>
    <row r="1035" spans="2:31">
      <c r="H1035" s="186" t="s">
        <v>28</v>
      </c>
      <c r="I1035" s="186"/>
      <c r="J1035" s="186"/>
      <c r="V1035" s="17"/>
      <c r="AC1035" s="185"/>
      <c r="AD1035" s="185"/>
      <c r="AE1035" s="185"/>
    </row>
    <row r="1036" spans="2:31">
      <c r="H1036" s="186"/>
      <c r="I1036" s="186"/>
      <c r="J1036" s="186"/>
      <c r="V1036" s="17"/>
      <c r="AC1036" s="185"/>
      <c r="AD1036" s="185"/>
      <c r="AE1036" s="18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8" t="str">
        <f>IF(C1045&lt;0,"NO PAGAR","COBRAR")</f>
        <v>NO PAGAR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8" t="str">
        <f>IF(Y1045&lt;0,"NO PAGAR","COBRAR")</f>
        <v>NO PAGAR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9" t="str">
        <f>IF(Y1090&lt;0,"NO PAGAR","COBRAR'")</f>
        <v>NO PAGAR</v>
      </c>
      <c r="Y1091" s="18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9" t="str">
        <f>IF(C1090&lt;0,"NO PAGAR","COBRAR'")</f>
        <v>NO PAGAR</v>
      </c>
      <c r="C1092" s="18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672" zoomScale="89" zoomScaleNormal="89" workbookViewId="0">
      <selection activeCell="B672" sqref="B672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NO PAGAR</v>
      </c>
      <c r="Y157" s="18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NO PAGAR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NO PAGAR</v>
      </c>
      <c r="Y242" s="18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NO PAGAR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NO PAGAR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NO PAGAR</v>
      </c>
      <c r="Y334" s="18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NO PAGAR</v>
      </c>
      <c r="C335" s="18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3" t="s">
        <v>29</v>
      </c>
      <c r="AD373" s="193"/>
      <c r="AE373" s="193"/>
    </row>
    <row r="374" spans="2:41">
      <c r="V374" s="17"/>
      <c r="AA374" s="106"/>
      <c r="AB374" s="106"/>
      <c r="AC374" s="193"/>
      <c r="AD374" s="193"/>
      <c r="AE374" s="19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3"/>
      <c r="AD375" s="193"/>
      <c r="AE375" s="193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NO PAGAR</v>
      </c>
      <c r="C382" s="18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NO PAGAR</v>
      </c>
      <c r="Y382" s="18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9" t="str">
        <f>IF(Y421&lt;0,"NO PAGAR","COBRAR'")</f>
        <v>NO PAGAR</v>
      </c>
      <c r="Y422" s="18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9" t="str">
        <f>IF(C421&lt;0,"NO PAGAR","COBRAR'")</f>
        <v>COBRAR'</v>
      </c>
      <c r="C423" s="18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8" t="str">
        <f>IF(C467&lt;0,"NO PAGAR","COBRAR")</f>
        <v>NO PAGAR</v>
      </c>
      <c r="C468" s="18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8" t="str">
        <f>IF(Y467&lt;0,"NO PAGAR","COBRAR")</f>
        <v>NO PAGAR</v>
      </c>
      <c r="Y468" s="18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9" t="str">
        <f>IF(Y505&lt;0,"NO PAGAR","COBRAR'")</f>
        <v>COBRAR'</v>
      </c>
      <c r="Y506" s="18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9" t="str">
        <f>IF(C505&lt;0,"NO PAGAR","COBRAR'")</f>
        <v>COBRAR'</v>
      </c>
      <c r="C507" s="18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5" t="s">
        <v>29</v>
      </c>
      <c r="AD545" s="185"/>
      <c r="AE545" s="185"/>
    </row>
    <row r="546" spans="2:41" ht="21.75" customHeight="1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>
      <c r="H547" s="76"/>
      <c r="I547" s="76"/>
      <c r="J547" s="76"/>
      <c r="V547" s="17"/>
      <c r="AC547" s="185"/>
      <c r="AD547" s="185"/>
      <c r="AE547" s="18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8" t="str">
        <f>IF(C556&lt;0,"NO PAGAR","COBRAR")</f>
        <v>NO PAGAR</v>
      </c>
      <c r="C557" s="18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8" t="str">
        <f>IF(Y556&lt;0,"NO PAGAR","COBRAR")</f>
        <v>COBRAR</v>
      </c>
      <c r="Y557" s="188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9" t="str">
        <f>IF(Y591&lt;0,"NO PAGAR","COBRAR'")</f>
        <v>COBRAR'</v>
      </c>
      <c r="Y592" s="18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9" t="str">
        <f>IF(C591&lt;0,"NO PAGAR","COBRAR'")</f>
        <v>COBRAR'</v>
      </c>
      <c r="C593" s="18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5" t="s">
        <v>29</v>
      </c>
      <c r="AD626" s="185"/>
      <c r="AE626" s="185"/>
    </row>
    <row r="627" spans="2:41" ht="27" customHeight="1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>
      <c r="H628" s="76"/>
      <c r="I628" s="76"/>
      <c r="J628" s="76"/>
      <c r="V628" s="17"/>
      <c r="AC628" s="185"/>
      <c r="AD628" s="185"/>
      <c r="AE628" s="18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8" t="str">
        <f>IF(C637&lt;0,"NO PAGAR","COBRAR")</f>
        <v>COBRAR</v>
      </c>
      <c r="C638" s="188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8" t="str">
        <f>IF(Y637&lt;0,"NO PAGAR","COBRAR")</f>
        <v>COBRAR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87" t="s">
        <v>1202</v>
      </c>
      <c r="F672" s="187"/>
      <c r="G672" s="187"/>
      <c r="H672" s="187"/>
      <c r="V672" s="17"/>
      <c r="X672" s="23" t="s">
        <v>32</v>
      </c>
      <c r="Y672" s="20">
        <f>IF(B1472="PAGADO",0,C677)</f>
        <v>1657.4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1209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1657.4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1221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1657.4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1229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89" t="str">
        <f>IF(Y677&lt;0,"NO PAGAR","COBRAR'")</f>
        <v>COBRAR'</v>
      </c>
      <c r="Y678" s="18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9" t="str">
        <f>IF(C677&lt;0,"NO PAGAR","COBRAR'")</f>
        <v>COBRAR'</v>
      </c>
      <c r="C679" s="18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5" t="s">
        <v>29</v>
      </c>
      <c r="AD714" s="185"/>
      <c r="AE714" s="185"/>
    </row>
    <row r="715" spans="2:31" ht="15" customHeight="1">
      <c r="H715" s="76" t="s">
        <v>28</v>
      </c>
      <c r="I715" s="76"/>
      <c r="J715" s="76"/>
      <c r="V715" s="17"/>
      <c r="AC715" s="185"/>
      <c r="AD715" s="185"/>
      <c r="AE715" s="185"/>
    </row>
    <row r="716" spans="2:31" ht="15" customHeight="1">
      <c r="H716" s="76"/>
      <c r="I716" s="76"/>
      <c r="J716" s="76"/>
      <c r="V716" s="17"/>
      <c r="AC716" s="185"/>
      <c r="AD716" s="185"/>
      <c r="AE716" s="18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1657.4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1657.4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1657.4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1657.4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1657.4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1657.4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8" t="str">
        <f>IF(C725&lt;0,"NO PAGAR","COBRAR")</f>
        <v>COBRAR</v>
      </c>
      <c r="C726" s="18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8" t="str">
        <f>IF(Y725&lt;0,"NO PAGAR","COBRAR")</f>
        <v>COBRAR</v>
      </c>
      <c r="Y726" s="18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1657.4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1657.4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1657.4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1657.4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1657.4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1657.4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9" t="str">
        <f>IF(Y770&lt;0,"NO PAGAR","COBRAR'")</f>
        <v>COBRAR'</v>
      </c>
      <c r="Y771" s="18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9" t="str">
        <f>IF(C770&lt;0,"NO PAGAR","COBRAR'")</f>
        <v>COBRAR'</v>
      </c>
      <c r="C772" s="18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5" t="s">
        <v>29</v>
      </c>
      <c r="AD807" s="185"/>
      <c r="AE807" s="185"/>
    </row>
    <row r="808" spans="2:41" ht="15" customHeight="1">
      <c r="H808" s="76" t="s">
        <v>28</v>
      </c>
      <c r="I808" s="76"/>
      <c r="J808" s="76"/>
      <c r="V808" s="17"/>
      <c r="AC808" s="185"/>
      <c r="AD808" s="185"/>
      <c r="AE808" s="185"/>
    </row>
    <row r="809" spans="2:41" ht="15" customHeight="1">
      <c r="H809" s="76"/>
      <c r="I809" s="76"/>
      <c r="J809" s="76"/>
      <c r="V809" s="17"/>
      <c r="AC809" s="185"/>
      <c r="AD809" s="185"/>
      <c r="AE809" s="18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1657.4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1657.4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1657.4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1657.4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1657.4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1657.4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8" t="str">
        <f>IF(C818&lt;0,"NO PAGAR","COBRAR")</f>
        <v>COBRAR</v>
      </c>
      <c r="C819" s="18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8" t="str">
        <f>IF(Y818&lt;0,"NO PAGAR","COBRAR")</f>
        <v>COBRAR</v>
      </c>
      <c r="Y819" s="18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1657.4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1657.4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1657.4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1657.4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1657.4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1657.4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9" t="str">
        <f>IF(Y863&lt;0,"NO PAGAR","COBRAR'")</f>
        <v>COBRAR'</v>
      </c>
      <c r="Y864" s="18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9" t="str">
        <f>IF(C863&lt;0,"NO PAGAR","COBRAR'")</f>
        <v>COBRAR'</v>
      </c>
      <c r="C865" s="18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5" t="s">
        <v>29</v>
      </c>
      <c r="AD901" s="185"/>
      <c r="AE901" s="185"/>
    </row>
    <row r="902" spans="2:41" ht="15" customHeight="1">
      <c r="H902" s="76" t="s">
        <v>28</v>
      </c>
      <c r="I902" s="76"/>
      <c r="J902" s="76"/>
      <c r="V902" s="17"/>
      <c r="AC902" s="185"/>
      <c r="AD902" s="185"/>
      <c r="AE902" s="185"/>
    </row>
    <row r="903" spans="2:41" ht="15" customHeight="1">
      <c r="H903" s="76"/>
      <c r="I903" s="76"/>
      <c r="J903" s="76"/>
      <c r="V903" s="17"/>
      <c r="AC903" s="185"/>
      <c r="AD903" s="185"/>
      <c r="AE903" s="18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1657.4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1657.4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1657.4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1657.4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1657.4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1657.4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8" t="str">
        <f>IF(C912&lt;0,"NO PAGAR","COBRAR")</f>
        <v>COBRAR</v>
      </c>
      <c r="C913" s="18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8" t="str">
        <f>IF(Y912&lt;0,"NO PAGAR","COBRAR")</f>
        <v>COBRAR</v>
      </c>
      <c r="Y913" s="18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1657.4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1657.4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1657.4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1657.4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1657.4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1657.4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9" t="str">
        <f>IF(Y957&lt;0,"NO PAGAR","COBRAR'")</f>
        <v>COBRAR'</v>
      </c>
      <c r="Y958" s="18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9" t="str">
        <f>IF(C957&lt;0,"NO PAGAR","COBRAR'")</f>
        <v>COBRAR'</v>
      </c>
      <c r="C959" s="18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5" t="s">
        <v>29</v>
      </c>
      <c r="AD994" s="185"/>
      <c r="AE994" s="185"/>
    </row>
    <row r="995" spans="2:41" ht="15" customHeight="1">
      <c r="H995" s="76" t="s">
        <v>28</v>
      </c>
      <c r="I995" s="76"/>
      <c r="J995" s="76"/>
      <c r="V995" s="17"/>
      <c r="AC995" s="185"/>
      <c r="AD995" s="185"/>
      <c r="AE995" s="185"/>
    </row>
    <row r="996" spans="2:41" ht="15" customHeight="1">
      <c r="H996" s="76"/>
      <c r="I996" s="76"/>
      <c r="J996" s="76"/>
      <c r="V996" s="17"/>
      <c r="AC996" s="185"/>
      <c r="AD996" s="185"/>
      <c r="AE996" s="18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1657.4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1657.4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1657.4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1657.4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1657.4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1657.4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8" t="str">
        <f>IF(C1005&lt;0,"NO PAGAR","COBRAR")</f>
        <v>COBRAR</v>
      </c>
      <c r="C1006" s="18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8" t="str">
        <f>IF(Y1005&lt;0,"NO PAGAR","COBRAR")</f>
        <v>COBRAR</v>
      </c>
      <c r="Y1006" s="18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1657.4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1657.4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1657.4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1657.4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1657.4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1657.4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9" t="str">
        <f>IF(Y1050&lt;0,"NO PAGAR","COBRAR'")</f>
        <v>COBRAR'</v>
      </c>
      <c r="Y1051" s="18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9" t="str">
        <f>IF(C1050&lt;0,"NO PAGAR","COBRAR'")</f>
        <v>COBRAR'</v>
      </c>
      <c r="C1052" s="18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K594" zoomScale="80" zoomScaleNormal="80" zoomScalePageLayoutView="118" workbookViewId="0">
      <selection activeCell="AN652" sqref="AN65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197" t="s">
        <v>10</v>
      </c>
      <c r="P8" s="197"/>
      <c r="Q8" s="197"/>
      <c r="R8" s="197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198" t="s">
        <v>188</v>
      </c>
      <c r="AL8" s="198"/>
      <c r="AM8" s="19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8" t="str">
        <f>IF(C108&lt;0,"NO PAGAR","COBRAR")</f>
        <v>NO PAGAR</v>
      </c>
      <c r="C109" s="18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NO PAGAR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NO PAGAR</v>
      </c>
      <c r="Y142" s="18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NO PAGAR</v>
      </c>
      <c r="C143" s="18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5" t="s">
        <v>29</v>
      </c>
      <c r="AD170" s="185"/>
      <c r="AE170" s="185"/>
    </row>
    <row r="171" spans="2:31">
      <c r="H171" s="186" t="s">
        <v>28</v>
      </c>
      <c r="I171" s="186"/>
      <c r="J171" s="186"/>
      <c r="V171" s="17"/>
      <c r="AC171" s="185"/>
      <c r="AD171" s="185"/>
      <c r="AE171" s="185"/>
    </row>
    <row r="172" spans="2:31">
      <c r="H172" s="186"/>
      <c r="I172" s="186"/>
      <c r="J172" s="186"/>
      <c r="V172" s="17"/>
      <c r="AC172" s="185"/>
      <c r="AD172" s="185"/>
      <c r="AE172" s="18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8" t="str">
        <f>IF(C181&lt;0,"NO PAGAR","COBRAR")</f>
        <v>NO PAGAR</v>
      </c>
      <c r="C182" s="18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8" t="str">
        <f>IF(Y181&lt;0,"NO PAGAR","COBRAR")</f>
        <v>NO PAGAR</v>
      </c>
      <c r="Y182" s="18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9" t="str">
        <f>IF(Y226&lt;0,"NO PAGAR","COBRAR'")</f>
        <v>NO PAGAR</v>
      </c>
      <c r="Y227" s="18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9" t="str">
        <f>IF(C226&lt;0,"NO PAGAR","COBRAR'")</f>
        <v>NO PAGAR</v>
      </c>
      <c r="C228" s="18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5" t="s">
        <v>29</v>
      </c>
      <c r="AD262" s="185"/>
      <c r="AE262" s="185"/>
    </row>
    <row r="263" spans="2:41">
      <c r="H263" s="186" t="s">
        <v>28</v>
      </c>
      <c r="I263" s="186"/>
      <c r="J263" s="186"/>
      <c r="V263" s="17"/>
      <c r="AC263" s="185"/>
      <c r="AD263" s="185"/>
      <c r="AE263" s="185"/>
    </row>
    <row r="264" spans="2:41">
      <c r="H264" s="186"/>
      <c r="I264" s="186"/>
      <c r="J264" s="186"/>
      <c r="V264" s="17"/>
      <c r="AC264" s="185"/>
      <c r="AD264" s="185"/>
      <c r="AE264" s="18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8" t="str">
        <f>IF(C273&lt;0,"NO PAGAR","COBRAR")</f>
        <v>NO PAGAR</v>
      </c>
      <c r="C274" s="18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8" t="str">
        <f>IF(Y273&lt;0,"NO PAGAR","COBRAR")</f>
        <v>NO PAGAR</v>
      </c>
      <c r="Y274" s="18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9" t="str">
        <f>IF(Y318&lt;0,"NO PAGAR","COBRAR'")</f>
        <v>NO PAGAR</v>
      </c>
      <c r="Y319" s="18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9" t="str">
        <f>IF(C318&lt;0,"NO PAGAR","COBRAR'")</f>
        <v>NO PAGAR</v>
      </c>
      <c r="C320" s="18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3" t="s">
        <v>29</v>
      </c>
      <c r="AD358" s="193"/>
      <c r="AE358" s="193"/>
    </row>
    <row r="359" spans="2:41">
      <c r="V359" s="17"/>
      <c r="X359" s="199"/>
      <c r="AC359" s="193"/>
      <c r="AD359" s="193"/>
      <c r="AE359" s="193"/>
    </row>
    <row r="360" spans="2:41" ht="23.25">
      <c r="B360" s="22" t="s">
        <v>64</v>
      </c>
      <c r="V360" s="17"/>
      <c r="X360" s="199"/>
      <c r="AC360" s="193"/>
      <c r="AD360" s="193"/>
      <c r="AE360" s="193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8" t="str">
        <f>IF(C366&lt;0,"NO PAGAR","COBRAR")</f>
        <v>NO PAGAR</v>
      </c>
      <c r="C367" s="18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8" t="str">
        <f>IF(Y366&lt;0,"NO PAGAR","COBRAR")</f>
        <v>NO PAGAR</v>
      </c>
      <c r="Y367" s="18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201" t="s">
        <v>64</v>
      </c>
      <c r="F396" s="200" t="s">
        <v>30</v>
      </c>
      <c r="G396" s="200"/>
      <c r="H396" s="200"/>
      <c r="V396" s="17"/>
    </row>
    <row r="397" spans="1:43">
      <c r="B397" s="201"/>
      <c r="F397" s="200"/>
      <c r="G397" s="200"/>
      <c r="H397" s="200"/>
      <c r="V397" s="17"/>
    </row>
    <row r="398" spans="1:43" ht="26.25" customHeight="1">
      <c r="B398" s="201"/>
      <c r="F398" s="200"/>
      <c r="G398" s="200"/>
      <c r="H398" s="20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9" t="str">
        <f>IF(Y404&lt;0,"NO PAGAR","COBRAR'")</f>
        <v>NO PAGAR</v>
      </c>
      <c r="Y405" s="18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9" t="str">
        <f>IF(C404&lt;0,"NO PAGAR","COBRAR'")</f>
        <v>NO PAGAR</v>
      </c>
      <c r="C406" s="18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5" t="s">
        <v>29</v>
      </c>
      <c r="AC434" s="18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8" t="str">
        <f>IF(C441&lt;0,"NO PAGAR","COBRAR")</f>
        <v>NO PAGAR</v>
      </c>
      <c r="C442" s="18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8" t="str">
        <f>IF(Y441&lt;0,"NO PAGAR","COBRAR")</f>
        <v>NO PAGAR</v>
      </c>
      <c r="Y442" s="18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NO PAGAR</v>
      </c>
      <c r="Y480" s="18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9" t="str">
        <f>IF(C479&lt;0,"NO PAGAR","COBRAR'")</f>
        <v>NO PAGAR</v>
      </c>
      <c r="C481" s="18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5" t="s">
        <v>29</v>
      </c>
      <c r="AD514" s="185"/>
      <c r="AE514" s="185"/>
    </row>
    <row r="515" spans="2:41" ht="24" customHeight="1">
      <c r="H515" s="76" t="s">
        <v>28</v>
      </c>
      <c r="J515" s="76"/>
      <c r="V515" s="17"/>
      <c r="AC515" s="185"/>
      <c r="AD515" s="185"/>
      <c r="AE515" s="18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8" t="str">
        <f>IF(C522&lt;0,"NO PAGAR","COBRAR")</f>
        <v>NO PAGAR</v>
      </c>
      <c r="C523" s="188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8" t="str">
        <f>IF(Y522&lt;0,"NO PAGAR","COBRAR")</f>
        <v>NO PAGAR</v>
      </c>
      <c r="Y523" s="18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9" t="str">
        <f>IF(Y561&lt;0,"NO PAGAR","COBRAR'")</f>
        <v>NO PAGAR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9" t="str">
        <f>IF(C561&lt;0,"NO PAGAR","COBRAR'")</f>
        <v>NO PAGAR</v>
      </c>
      <c r="C563" s="18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5" t="s">
        <v>29</v>
      </c>
      <c r="AD596" s="185"/>
      <c r="AE596" s="185"/>
    </row>
    <row r="597" spans="2:41" ht="21" customHeight="1">
      <c r="H597" s="76" t="s">
        <v>28</v>
      </c>
      <c r="J597" s="76"/>
      <c r="V597" s="17"/>
      <c r="AC597" s="185"/>
      <c r="AD597" s="185"/>
      <c r="AE597" s="185"/>
    </row>
    <row r="598" spans="2:41" ht="15" customHeight="1">
      <c r="H598" s="76"/>
      <c r="J598" s="76"/>
      <c r="V598" s="17"/>
      <c r="AC598" s="185"/>
      <c r="AD598" s="185"/>
      <c r="AE598" s="18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8" t="str">
        <f>IF(C607&lt;0,"NO PAGAR","COBRAR")</f>
        <v>NO PAGAR</v>
      </c>
      <c r="C608" s="18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8" t="str">
        <f>IF(Y607&lt;0,"NO PAGAR","COBRAR")</f>
        <v>NO PAGAR</v>
      </c>
      <c r="Y608" s="18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87" t="s">
        <v>273</v>
      </c>
      <c r="F647" s="187"/>
      <c r="G647" s="187"/>
      <c r="H647" s="187"/>
      <c r="V647" s="17"/>
      <c r="X647" s="23" t="s">
        <v>32</v>
      </c>
      <c r="Y647" s="20">
        <f>IF(B1447="PAGADO",0,C652)</f>
        <v>-2759.4602550000018</v>
      </c>
      <c r="AA647" s="187" t="s">
        <v>273</v>
      </c>
      <c r="AB647" s="187"/>
      <c r="AC647" s="187"/>
      <c r="AD647" s="187"/>
    </row>
    <row r="648" spans="2:41">
      <c r="B648" s="1" t="s">
        <v>0</v>
      </c>
      <c r="C648" s="19">
        <f>H667</f>
        <v>4090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/>
      <c r="AB649" s="3"/>
      <c r="AC649" s="3"/>
      <c r="AD649" s="5"/>
      <c r="AJ649" s="25">
        <v>45155</v>
      </c>
      <c r="AK649" s="3" t="s">
        <v>1234</v>
      </c>
      <c r="AL649" s="3"/>
      <c r="AM649" s="3"/>
      <c r="AN649" s="18">
        <v>381.69</v>
      </c>
      <c r="AO649" s="3"/>
    </row>
    <row r="650" spans="2:41">
      <c r="B650" s="1" t="s">
        <v>24</v>
      </c>
      <c r="C650" s="19">
        <f>IF(C647&gt;0,C647+C648,C648)</f>
        <v>4090</v>
      </c>
      <c r="E650" s="4">
        <v>45119</v>
      </c>
      <c r="F650" s="3" t="s">
        <v>1214</v>
      </c>
      <c r="G650" s="3" t="s">
        <v>99</v>
      </c>
      <c r="H650" s="5">
        <v>285</v>
      </c>
      <c r="I650" t="s">
        <v>173</v>
      </c>
      <c r="N650" s="25">
        <v>45155</v>
      </c>
      <c r="O650" s="3" t="s">
        <v>449</v>
      </c>
      <c r="P650" s="3"/>
      <c r="Q650" s="3"/>
      <c r="R650" s="18">
        <v>100</v>
      </c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6849.4602550000018</v>
      </c>
      <c r="E651" s="4">
        <v>45119</v>
      </c>
      <c r="F651" s="3" t="s">
        <v>1214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3141.1502550000018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-2759.4602550000018</v>
      </c>
      <c r="E652" s="4">
        <v>45120</v>
      </c>
      <c r="F652" s="3" t="s">
        <v>1214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-3141.1502550000018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>
        <v>45121</v>
      </c>
      <c r="F653" s="3" t="s">
        <v>1214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9" t="str">
        <f>IF(Y652&lt;0,"NO PAGAR","COBRAR'")</f>
        <v>NO PAGAR</v>
      </c>
      <c r="Y653" s="18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9" t="str">
        <f>IF(C652&lt;0,"NO PAGAR","COBRAR'")</f>
        <v>NO PAGAR</v>
      </c>
      <c r="C654" s="189"/>
      <c r="E654" s="4">
        <v>45124</v>
      </c>
      <c r="F654" s="3" t="s">
        <v>1214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>
        <v>45132</v>
      </c>
      <c r="F655" s="3" t="s">
        <v>1214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1214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2759.4602550000018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200</v>
      </c>
      <c r="E657" s="4">
        <v>45138</v>
      </c>
      <c r="F657" s="3" t="s">
        <v>1214</v>
      </c>
      <c r="G657" s="3" t="s">
        <v>1216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381.69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>
        <v>45086</v>
      </c>
      <c r="F659" s="3" t="s">
        <v>1224</v>
      </c>
      <c r="G659" s="3" t="s">
        <v>200</v>
      </c>
      <c r="H659" s="5">
        <v>130</v>
      </c>
      <c r="I659" t="s">
        <v>173</v>
      </c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>
        <v>45092</v>
      </c>
      <c r="F660" s="3" t="s">
        <v>1225</v>
      </c>
      <c r="G660" s="3" t="s">
        <v>200</v>
      </c>
      <c r="H660" s="5">
        <v>280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>
        <v>45092</v>
      </c>
      <c r="F661" s="3" t="s">
        <v>1226</v>
      </c>
      <c r="G661" s="3" t="s">
        <v>1227</v>
      </c>
      <c r="H661" s="5">
        <v>150</v>
      </c>
      <c r="I661" t="s">
        <v>174</v>
      </c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>
        <v>45100</v>
      </c>
      <c r="F662" s="3" t="s">
        <v>1230</v>
      </c>
      <c r="G662" s="3" t="s">
        <v>200</v>
      </c>
      <c r="H662" s="5">
        <v>210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25">
        <v>45107</v>
      </c>
      <c r="F663" s="3" t="s">
        <v>1230</v>
      </c>
      <c r="G663" s="3" t="s">
        <v>200</v>
      </c>
      <c r="H663" s="5">
        <v>210</v>
      </c>
      <c r="I663" t="s">
        <v>173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50">
        <v>45117</v>
      </c>
      <c r="F664" s="149" t="s">
        <v>1230</v>
      </c>
      <c r="G664" s="149" t="s">
        <v>1231</v>
      </c>
      <c r="H664" s="168">
        <v>230</v>
      </c>
      <c r="I664" t="s">
        <v>173</v>
      </c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E665" s="25">
        <v>45124</v>
      </c>
      <c r="F665" s="3" t="s">
        <v>1230</v>
      </c>
      <c r="G665" s="3" t="s">
        <v>200</v>
      </c>
      <c r="H665" s="168">
        <v>210</v>
      </c>
      <c r="N665" s="182" t="s">
        <v>7</v>
      </c>
      <c r="O665" s="183"/>
      <c r="P665" s="183"/>
      <c r="Q665" s="184"/>
      <c r="R665" s="18">
        <f>SUM(R649:R664)</f>
        <v>200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381.69</v>
      </c>
      <c r="AO665" s="3"/>
    </row>
    <row r="666" spans="2:41">
      <c r="B666" s="12"/>
      <c r="C666" s="10"/>
      <c r="E666" s="3"/>
      <c r="F666" s="3"/>
      <c r="G666" s="3"/>
      <c r="H666" s="168"/>
      <c r="V666" s="17"/>
      <c r="X666" s="12"/>
      <c r="Y666" s="10"/>
    </row>
    <row r="667" spans="2:41">
      <c r="B667" s="12"/>
      <c r="C667" s="10"/>
      <c r="E667" s="3"/>
      <c r="F667" s="3"/>
      <c r="G667" s="3"/>
      <c r="H667" s="18">
        <f>SUM(H649:H666)</f>
        <v>4090</v>
      </c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3141.1502550000018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5" t="s">
        <v>29</v>
      </c>
      <c r="AD689" s="185"/>
      <c r="AE689" s="185"/>
    </row>
    <row r="690" spans="2:41" ht="15" customHeight="1">
      <c r="H690" s="76" t="s">
        <v>28</v>
      </c>
      <c r="J690" s="76"/>
      <c r="V690" s="17"/>
      <c r="AC690" s="185"/>
      <c r="AD690" s="185"/>
      <c r="AE690" s="185"/>
    </row>
    <row r="691" spans="2:41" ht="15" customHeight="1">
      <c r="H691" s="76"/>
      <c r="J691" s="76"/>
      <c r="V691" s="17"/>
      <c r="AC691" s="185"/>
      <c r="AD691" s="185"/>
      <c r="AE691" s="185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-3141.1502550000018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-2759.4602550000018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2759.4602550000018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2759.4602550000018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-2759.4602550000018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-2759.4602550000018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8" t="str">
        <f>IF(C700&lt;0,"NO PAGAR","COBRAR")</f>
        <v>NO PAGAR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8" t="str">
        <f>IF(Y700&lt;0,"NO PAGAR","COBRAR")</f>
        <v>NO PAGAR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2759.4602550000018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2759.4602550000018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2759.4602550000018</v>
      </c>
      <c r="V722" s="17"/>
      <c r="X722" s="15" t="s">
        <v>18</v>
      </c>
      <c r="Y722" s="16">
        <f>SUM(Y703:Y721)</f>
        <v>2759.4602550000018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-2759.4602550000018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-2759.4602550000018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2759.4602550000018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2759.4602550000018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-2759.4602550000018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-2759.4602550000018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9" t="str">
        <f>IF(Y745&lt;0,"NO PAGAR","COBRAR'")</f>
        <v>NO PAGAR</v>
      </c>
      <c r="Y746" s="18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9" t="str">
        <f>IF(C745&lt;0,"NO PAGAR","COBRAR'")</f>
        <v>NO PAGAR</v>
      </c>
      <c r="C747" s="18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2759.4602550000018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2759.4602550000018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2759.4602550000018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2759.4602550000018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5" t="s">
        <v>29</v>
      </c>
      <c r="AD782" s="185"/>
      <c r="AE782" s="185"/>
    </row>
    <row r="783" spans="5:31" ht="15" customHeight="1">
      <c r="H783" s="76" t="s">
        <v>28</v>
      </c>
      <c r="J783" s="76"/>
      <c r="V783" s="17"/>
      <c r="AC783" s="185"/>
      <c r="AD783" s="185"/>
      <c r="AE783" s="185"/>
    </row>
    <row r="784" spans="5:31" ht="15" customHeight="1">
      <c r="H784" s="76"/>
      <c r="J784" s="76"/>
      <c r="V784" s="17"/>
      <c r="AC784" s="185"/>
      <c r="AD784" s="185"/>
      <c r="AE784" s="18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-2759.4602550000018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-2759.4602550000018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2759.4602550000018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2759.4602550000018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-2759.4602550000018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-2759.4602550000018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8" t="str">
        <f>IF(C793&lt;0,"NO PAGAR","COBRAR")</f>
        <v>NO PAGAR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8" t="str">
        <f>IF(Y793&lt;0,"NO PAGAR","COBRAR")</f>
        <v>NO PAGAR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2759.4602550000018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2759.4602550000018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2759.4602550000018</v>
      </c>
      <c r="V815" s="17"/>
      <c r="X815" s="15" t="s">
        <v>18</v>
      </c>
      <c r="Y815" s="16">
        <f>SUM(Y796:Y814)</f>
        <v>2759.4602550000018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-2759.4602550000018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-2759.4602550000018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2759.4602550000018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2759.4602550000018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-2759.4602550000018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-2759.4602550000018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9" t="str">
        <f>IF(Y838&lt;0,"NO PAGAR","COBRAR'")</f>
        <v>NO PAGAR</v>
      </c>
      <c r="Y839" s="18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9" t="str">
        <f>IF(C838&lt;0,"NO PAGAR","COBRAR'")</f>
        <v>NO PAGAR</v>
      </c>
      <c r="C840" s="18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2759.4602550000018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2759.4602550000018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2759.4602550000018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2759.4602550000018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5" t="s">
        <v>29</v>
      </c>
      <c r="AD876" s="185"/>
      <c r="AE876" s="185"/>
    </row>
    <row r="877" spans="8:31" ht="15" customHeight="1">
      <c r="H877" s="76" t="s">
        <v>28</v>
      </c>
      <c r="J877" s="76"/>
      <c r="V877" s="17"/>
      <c r="AC877" s="185"/>
      <c r="AD877" s="185"/>
      <c r="AE877" s="185"/>
    </row>
    <row r="878" spans="8:31" ht="15" customHeight="1">
      <c r="H878" s="76"/>
      <c r="J878" s="76"/>
      <c r="V878" s="17"/>
      <c r="AC878" s="185"/>
      <c r="AD878" s="185"/>
      <c r="AE878" s="18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-2759.4602550000018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-2759.4602550000018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2759.4602550000018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2759.4602550000018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-2759.4602550000018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-2759.4602550000018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8" t="str">
        <f>IF(C887&lt;0,"NO PAGAR","COBRAR")</f>
        <v>NO PAGAR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8" t="str">
        <f>IF(Y887&lt;0,"NO PAGAR","COBRAR")</f>
        <v>NO PAGAR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2759.4602550000018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2759.4602550000018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2759.4602550000018</v>
      </c>
      <c r="V909" s="17"/>
      <c r="X909" s="15" t="s">
        <v>18</v>
      </c>
      <c r="Y909" s="16">
        <f>SUM(Y890:Y908)</f>
        <v>2759.4602550000018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-2759.4602550000018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-2759.4602550000018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2759.4602550000018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2759.4602550000018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-2759.4602550000018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-2759.4602550000018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9" t="str">
        <f>IF(Y932&lt;0,"NO PAGAR","COBRAR'")</f>
        <v>NO PAGAR</v>
      </c>
      <c r="Y933" s="18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9" t="str">
        <f>IF(C932&lt;0,"NO PAGAR","COBRAR'")</f>
        <v>NO PAGAR</v>
      </c>
      <c r="C934" s="18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2759.4602550000018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2759.4602550000018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2759.4602550000018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2759.4602550000018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5" t="s">
        <v>29</v>
      </c>
      <c r="AD969" s="185"/>
      <c r="AE969" s="185"/>
    </row>
    <row r="970" spans="2:41" ht="15" customHeight="1">
      <c r="H970" s="76" t="s">
        <v>28</v>
      </c>
      <c r="J970" s="76"/>
      <c r="V970" s="17"/>
      <c r="AC970" s="185"/>
      <c r="AD970" s="185"/>
      <c r="AE970" s="185"/>
    </row>
    <row r="971" spans="2:41" ht="15" customHeight="1">
      <c r="H971" s="76"/>
      <c r="J971" s="76"/>
      <c r="V971" s="17"/>
      <c r="AC971" s="185"/>
      <c r="AD971" s="185"/>
      <c r="AE971" s="18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-2759.4602550000018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-2759.4602550000018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2759.4602550000018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2759.4602550000018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-2759.4602550000018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-2759.4602550000018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8" t="str">
        <f>IF(C980&lt;0,"NO PAGAR","COBRAR")</f>
        <v>NO PAGAR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8" t="str">
        <f>IF(Y980&lt;0,"NO PAGAR","COBRAR")</f>
        <v>NO PAGAR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2759.4602550000018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2759.4602550000018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2759.4602550000018</v>
      </c>
      <c r="V1002" s="17"/>
      <c r="X1002" s="15" t="s">
        <v>18</v>
      </c>
      <c r="Y1002" s="16">
        <f>SUM(Y983:Y1001)</f>
        <v>2759.4602550000018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-2759.4602550000018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-2759.4602550000018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2759.4602550000018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2759.4602550000018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-2759.4602550000018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-2759.4602550000018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9" t="str">
        <f>IF(Y1025&lt;0,"NO PAGAR","COBRAR'")</f>
        <v>NO PAGAR</v>
      </c>
      <c r="Y1026" s="18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9" t="str">
        <f>IF(C1025&lt;0,"NO PAGAR","COBRAR'")</f>
        <v>NO PAGAR</v>
      </c>
      <c r="C1027" s="18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2759.4602550000018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2759.4602550000018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2759.4602550000018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2759.4602550000018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6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C678" zoomScale="82" zoomScaleNormal="82" workbookViewId="0">
      <selection activeCell="C677" sqref="C67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NO PAGAR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NO PAGAR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9" t="str">
        <f>IF(Y150&lt;0,"NO PAGAR","COBRAR'")</f>
        <v>NO PAGAR</v>
      </c>
      <c r="Y151" s="18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9" t="str">
        <f>IF(C150&lt;0,"NO PAGAR","COBRAR'")</f>
        <v>NO PAGAR</v>
      </c>
      <c r="C152" s="18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5" t="s">
        <v>29</v>
      </c>
      <c r="AD188" s="185"/>
      <c r="AE188" s="185"/>
    </row>
    <row r="189" spans="8:31">
      <c r="H189" s="186" t="s">
        <v>28</v>
      </c>
      <c r="I189" s="186"/>
      <c r="J189" s="186"/>
      <c r="V189" s="17"/>
      <c r="AC189" s="185"/>
      <c r="AD189" s="185"/>
      <c r="AE189" s="185"/>
    </row>
    <row r="190" spans="8:31">
      <c r="H190" s="186"/>
      <c r="I190" s="186"/>
      <c r="J190" s="186"/>
      <c r="V190" s="17"/>
      <c r="AC190" s="185"/>
      <c r="AD190" s="185"/>
      <c r="AE190" s="18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8" t="str">
        <f>IF(C199&lt;0,"NO PAGAR","COBRAR")</f>
        <v>COBRAR</v>
      </c>
      <c r="C200" s="18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8" t="str">
        <f>IF(Y199&lt;0,"NO PAGAR","COBRAR")</f>
        <v>NO PAGAR</v>
      </c>
      <c r="Y200" s="18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9" t="str">
        <f>IF(Y244&lt;0,"NO PAGAR","COBRAR'")</f>
        <v>NO PAGAR</v>
      </c>
      <c r="Y245" s="18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9" t="str">
        <f>IF(C244&lt;0,"NO PAGAR","COBRAR'")</f>
        <v>NO PAGAR</v>
      </c>
      <c r="C246" s="18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5" t="s">
        <v>29</v>
      </c>
      <c r="AD280" s="185"/>
      <c r="AE280" s="185"/>
    </row>
    <row r="281" spans="2:41">
      <c r="H281" s="186" t="s">
        <v>28</v>
      </c>
      <c r="I281" s="186"/>
      <c r="J281" s="186"/>
      <c r="V281" s="17"/>
      <c r="AC281" s="185"/>
      <c r="AD281" s="185"/>
      <c r="AE281" s="185"/>
    </row>
    <row r="282" spans="2:41">
      <c r="H282" s="186"/>
      <c r="I282" s="186"/>
      <c r="J282" s="186"/>
      <c r="V282" s="17"/>
      <c r="AC282" s="185"/>
      <c r="AD282" s="185"/>
      <c r="AE282" s="18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8" t="str">
        <f>IF(C291&lt;0,"NO PAGAR","COBRAR")</f>
        <v>NO PAGAR</v>
      </c>
      <c r="C292" s="18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8" t="str">
        <f>IF(Y291&lt;0,"NO PAGAR","COBRAR")</f>
        <v>NO PAGAR</v>
      </c>
      <c r="Y292" s="18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9" t="str">
        <f>IF(Y336&lt;0,"NO PAGAR","COBRAR'")</f>
        <v>NO PAGAR</v>
      </c>
      <c r="Y337" s="18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9" t="str">
        <f>IF(C336&lt;0,"NO PAGAR","COBRAR'")</f>
        <v>NO PAGAR</v>
      </c>
      <c r="C338" s="18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199" t="s">
        <v>64</v>
      </c>
      <c r="AB376" s="193" t="s">
        <v>29</v>
      </c>
      <c r="AC376" s="193"/>
      <c r="AD376" s="193"/>
    </row>
    <row r="377" spans="2:41">
      <c r="V377" s="17"/>
      <c r="X377" s="199"/>
      <c r="AB377" s="193"/>
      <c r="AC377" s="193"/>
      <c r="AD377" s="193"/>
    </row>
    <row r="378" spans="2:41" ht="23.25">
      <c r="B378" s="22" t="s">
        <v>64</v>
      </c>
      <c r="V378" s="17"/>
      <c r="X378" s="199"/>
      <c r="AB378" s="193"/>
      <c r="AC378" s="193"/>
      <c r="AD378" s="193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8" t="str">
        <f>IF(C384&lt;0,"NO PAGAR","COBRAR")</f>
        <v>NO PAGAR</v>
      </c>
      <c r="C385" s="18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NO PAGAR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9" t="str">
        <f>IF(Y423&lt;0,"NO PAGAR","COBRAR'")</f>
        <v>NO PAGAR</v>
      </c>
      <c r="Y424" s="18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9" t="str">
        <f>IF(C423&lt;0,"NO PAGAR","COBRAR'")</f>
        <v>NO PAGAR</v>
      </c>
      <c r="C425" s="18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8" t="str">
        <f>IF(C469&lt;0,"NO PAGAR","COBRAR")</f>
        <v>NO PAGAR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NO PAGAR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9" t="str">
        <f>IF(Y508&lt;0,"NO PAGAR","COBRAR'")</f>
        <v>NO PAGAR</v>
      </c>
      <c r="Y509" s="18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9" t="str">
        <f>IF(C508&lt;0,"NO PAGAR","COBRAR'")</f>
        <v>NO PAGAR</v>
      </c>
      <c r="C510" s="18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8" t="str">
        <f>IF(C555&lt;0,"NO PAGAR","COBRAR")</f>
        <v>NO PAGAR</v>
      </c>
      <c r="C556" s="18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8" t="str">
        <f>IF(Y555&lt;0,"NO PAGAR","COBRAR")</f>
        <v>NO PAGAR</v>
      </c>
      <c r="Y556" s="18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9" t="str">
        <f>IF(Y594&lt;0,"NO PAGAR","COBRAR'")</f>
        <v>NO PAGAR</v>
      </c>
      <c r="Y595" s="189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9" t="str">
        <f>IF(C594&lt;0,"NO PAGAR","COBRAR'")</f>
        <v>NO PAGAR</v>
      </c>
      <c r="C596" s="18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5" t="s">
        <v>29</v>
      </c>
      <c r="AD625" s="185"/>
      <c r="AE625" s="185"/>
    </row>
    <row r="626" spans="2:41">
      <c r="H626" s="186" t="s">
        <v>28</v>
      </c>
      <c r="I626" s="186"/>
      <c r="J626" s="186"/>
      <c r="V626" s="17"/>
      <c r="AC626" s="185"/>
      <c r="AD626" s="185"/>
      <c r="AE626" s="185"/>
    </row>
    <row r="627" spans="2:41">
      <c r="H627" s="186"/>
      <c r="I627" s="186"/>
      <c r="J627" s="186"/>
      <c r="V627" s="17"/>
      <c r="AC627" s="185"/>
      <c r="AD627" s="185"/>
      <c r="AE627" s="18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8" t="str">
        <f>IF(C636&lt;0,"NO PAGAR","COBRAR")</f>
        <v>NO PAGAR</v>
      </c>
      <c r="C637" s="18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8" t="str">
        <f>IF(Y636&lt;0,"NO PAGAR","COBRAR")</f>
        <v>NO PAGAR</v>
      </c>
      <c r="Y637" s="18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87" t="s">
        <v>204</v>
      </c>
      <c r="F676" s="187"/>
      <c r="G676" s="187"/>
      <c r="H676" s="187"/>
      <c r="V676" s="17"/>
      <c r="X676" s="23" t="s">
        <v>32</v>
      </c>
      <c r="Y676" s="20">
        <f>IF(B1476="PAGADO",0,C681)</f>
        <v>-679.42000000000007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1219</v>
      </c>
      <c r="G679" s="3" t="s">
        <v>1217</v>
      </c>
      <c r="H679" s="5">
        <v>285</v>
      </c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1354.42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679.42000000000007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-679.42000000000007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-679.42000000000007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9" t="str">
        <f>IF(Y681&lt;0,"NO PAGAR","COBRAR'")</f>
        <v>NO PAGAR</v>
      </c>
      <c r="Y682" s="18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9" t="str">
        <f>IF(C681&lt;0,"NO PAGAR","COBRAR'")</f>
        <v>NO PAGAR</v>
      </c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679.42000000000007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1354.42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679.42000000000007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5" t="s">
        <v>29</v>
      </c>
      <c r="AD718" s="185"/>
      <c r="AE718" s="185"/>
    </row>
    <row r="719" spans="5:31">
      <c r="H719" s="186" t="s">
        <v>28</v>
      </c>
      <c r="I719" s="186"/>
      <c r="J719" s="186"/>
      <c r="V719" s="17"/>
      <c r="AC719" s="185"/>
      <c r="AD719" s="185"/>
      <c r="AE719" s="185"/>
    </row>
    <row r="720" spans="5:31">
      <c r="H720" s="186"/>
      <c r="I720" s="186"/>
      <c r="J720" s="186"/>
      <c r="V720" s="17"/>
      <c r="AC720" s="185"/>
      <c r="AD720" s="185"/>
      <c r="AE720" s="18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-679.42000000000007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-679.42000000000007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679.42000000000007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679.42000000000007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-679.42000000000007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-679.42000000000007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8" t="str">
        <f>IF(C729&lt;0,"NO PAGAR","COBRAR")</f>
        <v>NO PAGAR</v>
      </c>
      <c r="C730" s="188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8" t="str">
        <f>IF(Y729&lt;0,"NO PAGAR","COBRAR")</f>
        <v>NO PAGAR</v>
      </c>
      <c r="Y730" s="18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679.42000000000007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679.42000000000007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679.42000000000007</v>
      </c>
      <c r="V751" s="17"/>
      <c r="X751" s="15" t="s">
        <v>18</v>
      </c>
      <c r="Y751" s="16">
        <f>SUM(Y732:Y750)</f>
        <v>679.42000000000007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-679.42000000000007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-679.42000000000007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679.42000000000007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679.42000000000007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-679.42000000000007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-679.42000000000007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tr">
        <f>IF(Y774&lt;0,"NO PAGAR","COBRAR'")</f>
        <v>NO PAGAR</v>
      </c>
      <c r="Y775" s="18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9" t="str">
        <f>IF(C774&lt;0,"NO PAGAR","COBRAR'")</f>
        <v>NO PAGAR</v>
      </c>
      <c r="C776" s="18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679.42000000000007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679.42000000000007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679.42000000000007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679.42000000000007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5" t="s">
        <v>29</v>
      </c>
      <c r="AD811" s="185"/>
      <c r="AE811" s="185"/>
    </row>
    <row r="812" spans="2:31">
      <c r="H812" s="186" t="s">
        <v>28</v>
      </c>
      <c r="I812" s="186"/>
      <c r="J812" s="186"/>
      <c r="V812" s="17"/>
      <c r="AC812" s="185"/>
      <c r="AD812" s="185"/>
      <c r="AE812" s="185"/>
    </row>
    <row r="813" spans="2:31">
      <c r="H813" s="186"/>
      <c r="I813" s="186"/>
      <c r="J813" s="186"/>
      <c r="V813" s="17"/>
      <c r="AC813" s="185"/>
      <c r="AD813" s="185"/>
      <c r="AE813" s="18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-679.42000000000007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-679.42000000000007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679.42000000000007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679.42000000000007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-679.42000000000007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-679.42000000000007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8" t="str">
        <f>IF(C822&lt;0,"NO PAGAR","COBRAR")</f>
        <v>NO PAGAR</v>
      </c>
      <c r="C823" s="18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8" t="str">
        <f>IF(Y822&lt;0,"NO PAGAR","COBRAR")</f>
        <v>NO PAGAR</v>
      </c>
      <c r="Y823" s="18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679.42000000000007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679.42000000000007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679.42000000000007</v>
      </c>
      <c r="V844" s="17"/>
      <c r="X844" s="15" t="s">
        <v>18</v>
      </c>
      <c r="Y844" s="16">
        <f>SUM(Y825:Y843)</f>
        <v>679.42000000000007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-679.42000000000007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-679.42000000000007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679.42000000000007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679.42000000000007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-679.42000000000007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-679.42000000000007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tr">
        <f>IF(Y867&lt;0,"NO PAGAR","COBRAR'")</f>
        <v>NO PAGAR</v>
      </c>
      <c r="Y868" s="18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9" t="str">
        <f>IF(C867&lt;0,"NO PAGAR","COBRAR'")</f>
        <v>NO PAGAR</v>
      </c>
      <c r="C869" s="18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679.42000000000007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679.42000000000007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679.42000000000007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679.42000000000007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5" t="s">
        <v>29</v>
      </c>
      <c r="AD905" s="185"/>
      <c r="AE905" s="185"/>
    </row>
    <row r="906" spans="2:41">
      <c r="H906" s="186" t="s">
        <v>28</v>
      </c>
      <c r="I906" s="186"/>
      <c r="J906" s="186"/>
      <c r="V906" s="17"/>
      <c r="AC906" s="185"/>
      <c r="AD906" s="185"/>
      <c r="AE906" s="185"/>
    </row>
    <row r="907" spans="2:41">
      <c r="H907" s="186"/>
      <c r="I907" s="186"/>
      <c r="J907" s="186"/>
      <c r="V907" s="17"/>
      <c r="AC907" s="185"/>
      <c r="AD907" s="185"/>
      <c r="AE907" s="18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-679.42000000000007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-679.42000000000007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679.42000000000007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679.42000000000007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-679.42000000000007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-679.42000000000007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8" t="str">
        <f>IF(C916&lt;0,"NO PAGAR","COBRAR")</f>
        <v>NO PAGAR</v>
      </c>
      <c r="C917" s="18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8" t="str">
        <f>IF(Y916&lt;0,"NO PAGAR","COBRAR")</f>
        <v>NO PAGAR</v>
      </c>
      <c r="Y917" s="18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679.42000000000007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679.42000000000007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679.42000000000007</v>
      </c>
      <c r="V938" s="17"/>
      <c r="X938" s="15" t="s">
        <v>18</v>
      </c>
      <c r="Y938" s="16">
        <f>SUM(Y919:Y937)</f>
        <v>679.42000000000007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-679.42000000000007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-679.42000000000007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679.42000000000007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679.42000000000007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-679.42000000000007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-679.42000000000007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tr">
        <f>IF(Y961&lt;0,"NO PAGAR","COBRAR'")</f>
        <v>NO PAGAR</v>
      </c>
      <c r="Y962" s="18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9" t="str">
        <f>IF(C961&lt;0,"NO PAGAR","COBRAR'")</f>
        <v>NO PAGAR</v>
      </c>
      <c r="C963" s="18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679.42000000000007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679.42000000000007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679.42000000000007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679.42000000000007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5" t="s">
        <v>29</v>
      </c>
      <c r="AD998" s="185"/>
      <c r="AE998" s="185"/>
    </row>
    <row r="999" spans="2:41">
      <c r="H999" s="186" t="s">
        <v>28</v>
      </c>
      <c r="I999" s="186"/>
      <c r="J999" s="186"/>
      <c r="V999" s="17"/>
      <c r="AC999" s="185"/>
      <c r="AD999" s="185"/>
      <c r="AE999" s="185"/>
    </row>
    <row r="1000" spans="2:41">
      <c r="H1000" s="186"/>
      <c r="I1000" s="186"/>
      <c r="J1000" s="186"/>
      <c r="V1000" s="17"/>
      <c r="AC1000" s="185"/>
      <c r="AD1000" s="185"/>
      <c r="AE1000" s="18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-679.42000000000007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-679.42000000000007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679.42000000000007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679.42000000000007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-679.42000000000007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-679.42000000000007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8" t="str">
        <f>IF(C1009&lt;0,"NO PAGAR","COBRAR")</f>
        <v>NO PAGAR</v>
      </c>
      <c r="C1010" s="18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8" t="str">
        <f>IF(Y1009&lt;0,"NO PAGAR","COBRAR")</f>
        <v>NO PAGAR</v>
      </c>
      <c r="Y1010" s="18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679.42000000000007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679.42000000000007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679.42000000000007</v>
      </c>
      <c r="V1031" s="17"/>
      <c r="X1031" s="15" t="s">
        <v>18</v>
      </c>
      <c r="Y1031" s="16">
        <f>SUM(Y1012:Y1030)</f>
        <v>679.42000000000007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-679.42000000000007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-679.42000000000007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679.42000000000007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679.42000000000007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-679.42000000000007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-679.42000000000007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tr">
        <f>IF(Y1054&lt;0,"NO PAGAR","COBRAR'")</f>
        <v>NO PAGAR</v>
      </c>
      <c r="Y1055" s="18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9" t="str">
        <f>IF(C1054&lt;0,"NO PAGAR","COBRAR'")</f>
        <v>NO PAGAR</v>
      </c>
      <c r="C1056" s="18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679.42000000000007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679.42000000000007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679.42000000000007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679.42000000000007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Q660" zoomScale="89" zoomScaleNormal="89" workbookViewId="0">
      <selection activeCell="A662" sqref="A66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199" t="s">
        <v>64</v>
      </c>
      <c r="AB373" s="193" t="s">
        <v>29</v>
      </c>
      <c r="AC373" s="193"/>
      <c r="AD373" s="193"/>
    </row>
    <row r="374" spans="2:41">
      <c r="V374" s="17"/>
      <c r="X374" s="199"/>
      <c r="AB374" s="193"/>
      <c r="AC374" s="193"/>
      <c r="AD374" s="193"/>
    </row>
    <row r="375" spans="2:41" ht="23.25">
      <c r="B375" s="22" t="s">
        <v>64</v>
      </c>
      <c r="V375" s="17"/>
      <c r="X375" s="199"/>
      <c r="AB375" s="193"/>
      <c r="AC375" s="193"/>
      <c r="AD375" s="193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COBRAR</v>
      </c>
      <c r="C382" s="18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COBRAR</v>
      </c>
      <c r="Y382" s="18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201" t="s">
        <v>64</v>
      </c>
      <c r="F412" s="200" t="s">
        <v>30</v>
      </c>
      <c r="G412" s="200"/>
      <c r="H412" s="200"/>
      <c r="V412" s="17"/>
    </row>
    <row r="413" spans="1:43">
      <c r="B413" s="201"/>
      <c r="F413" s="200"/>
      <c r="G413" s="200"/>
      <c r="H413" s="200"/>
      <c r="V413" s="17"/>
    </row>
    <row r="414" spans="1:43" ht="26.25" customHeight="1">
      <c r="B414" s="201"/>
      <c r="F414" s="200"/>
      <c r="G414" s="200"/>
      <c r="H414" s="20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NO PAGAR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1" t="s">
        <v>66</v>
      </c>
      <c r="F449" s="200" t="s">
        <v>28</v>
      </c>
      <c r="G449" s="200"/>
      <c r="H449" s="200"/>
      <c r="V449" s="17"/>
      <c r="X449" s="199" t="s">
        <v>66</v>
      </c>
      <c r="AB449" s="193" t="s">
        <v>29</v>
      </c>
      <c r="AC449" s="193"/>
      <c r="AD449" s="193"/>
    </row>
    <row r="450" spans="2:41">
      <c r="B450" s="201"/>
      <c r="F450" s="200"/>
      <c r="G450" s="200"/>
      <c r="H450" s="200"/>
      <c r="V450" s="17"/>
      <c r="X450" s="199"/>
      <c r="AB450" s="193"/>
      <c r="AC450" s="193"/>
      <c r="AD450" s="193"/>
    </row>
    <row r="451" spans="2:41" ht="23.25" customHeight="1">
      <c r="B451" s="201"/>
      <c r="F451" s="200"/>
      <c r="G451" s="200"/>
      <c r="H451" s="200"/>
      <c r="V451" s="17"/>
      <c r="X451" s="199"/>
      <c r="AB451" s="193"/>
      <c r="AC451" s="193"/>
      <c r="AD451" s="193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8" t="str">
        <f>IF(C457&lt;0,"NO PAGAR","COBRAR")</f>
        <v>COBRAR</v>
      </c>
      <c r="C458" s="18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8" t="str">
        <f>IF(Y457&lt;0,"NO PAGAR","COBRAR")</f>
        <v>NO PAGAR</v>
      </c>
      <c r="Y458" s="18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1" t="s">
        <v>66</v>
      </c>
      <c r="F488" s="204" t="s">
        <v>30</v>
      </c>
      <c r="G488" s="204"/>
      <c r="H488" s="204"/>
      <c r="V488" s="17"/>
      <c r="X488" s="199" t="s">
        <v>66</v>
      </c>
      <c r="AB488" s="200" t="s">
        <v>31</v>
      </c>
      <c r="AC488" s="200"/>
      <c r="AD488" s="200"/>
    </row>
    <row r="489" spans="1:43" ht="15" customHeight="1">
      <c r="B489" s="201"/>
      <c r="F489" s="204"/>
      <c r="G489" s="204"/>
      <c r="H489" s="204"/>
      <c r="V489" s="17"/>
      <c r="X489" s="199"/>
      <c r="AB489" s="200"/>
      <c r="AC489" s="200"/>
      <c r="AD489" s="200"/>
    </row>
    <row r="490" spans="1:43" ht="23.25" customHeight="1">
      <c r="B490" s="201"/>
      <c r="F490" s="204"/>
      <c r="G490" s="204"/>
      <c r="H490" s="204"/>
      <c r="V490" s="17"/>
      <c r="X490" s="199"/>
      <c r="AB490" s="200"/>
      <c r="AC490" s="200"/>
      <c r="AD490" s="200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9" t="str">
        <f>IF(Y496&lt;0,"NO PAGAR","COBRAR'")</f>
        <v>COBRAR'</v>
      </c>
      <c r="Y497" s="18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9" t="str">
        <f>IF(C496&lt;0,"NO PAGAR","COBRAR'")</f>
        <v>COBRAR'</v>
      </c>
      <c r="C498" s="18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5" t="s">
        <v>29</v>
      </c>
      <c r="AD532" s="185"/>
      <c r="AE532" s="185"/>
    </row>
    <row r="533" spans="2:41" ht="15" customHeight="1">
      <c r="I533" s="76"/>
      <c r="J533" s="76"/>
      <c r="V533" s="17"/>
      <c r="AC533" s="185"/>
      <c r="AD533" s="185"/>
      <c r="AE533" s="185"/>
    </row>
    <row r="534" spans="2:41" ht="15" customHeight="1">
      <c r="H534" s="76"/>
      <c r="I534" s="76"/>
      <c r="J534" s="76"/>
      <c r="V534" s="17"/>
      <c r="AC534" s="185"/>
      <c r="AD534" s="185"/>
      <c r="AE534" s="185"/>
    </row>
    <row r="535" spans="2:41">
      <c r="B535" s="199" t="s">
        <v>67</v>
      </c>
      <c r="F535" s="200" t="s">
        <v>28</v>
      </c>
      <c r="G535" s="200"/>
      <c r="H535" s="200"/>
      <c r="V535" s="17"/>
    </row>
    <row r="536" spans="2:41">
      <c r="B536" s="199"/>
      <c r="F536" s="200"/>
      <c r="G536" s="200"/>
      <c r="H536" s="200"/>
      <c r="V536" s="17"/>
    </row>
    <row r="537" spans="2:41" ht="26.25" customHeight="1">
      <c r="B537" s="199"/>
      <c r="F537" s="200"/>
      <c r="G537" s="200"/>
      <c r="H537" s="20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8" t="str">
        <f>IF(C543&lt;0,"NO PAGAR","COBRAR")</f>
        <v>NO PAGAR</v>
      </c>
      <c r="C544" s="18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PAGAR","COBRAR")</f>
        <v>COBRAR</v>
      </c>
      <c r="Y544" s="188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201" t="s">
        <v>67</v>
      </c>
      <c r="F575" s="200" t="s">
        <v>30</v>
      </c>
      <c r="G575" s="200"/>
      <c r="H575" s="200"/>
      <c r="V575" s="17"/>
    </row>
    <row r="576" spans="1:43">
      <c r="B576" s="201"/>
      <c r="F576" s="200"/>
      <c r="G576" s="200"/>
      <c r="H576" s="200"/>
      <c r="V576" s="17"/>
    </row>
    <row r="577" spans="2:41" ht="26.25" customHeight="1">
      <c r="B577" s="201"/>
      <c r="F577" s="200"/>
      <c r="G577" s="200"/>
      <c r="H577" s="20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9" t="str">
        <f>IF(Y583&lt;0,"NO PAGAR","COBRAR'")</f>
        <v>COBRAR'</v>
      </c>
      <c r="Y584" s="18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9" t="str">
        <f>IF(C583&lt;0,"NO PAGAR","COBRAR'")</f>
        <v>COBRAR'</v>
      </c>
      <c r="C585" s="18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5" t="s">
        <v>29</v>
      </c>
      <c r="AD614" s="185"/>
      <c r="AE614" s="185"/>
    </row>
    <row r="615" spans="2:41" ht="15" customHeight="1">
      <c r="I615" s="76"/>
      <c r="J615" s="76"/>
      <c r="V615" s="17"/>
      <c r="AC615" s="185"/>
      <c r="AD615" s="185"/>
      <c r="AE615" s="185"/>
    </row>
    <row r="616" spans="2:41" ht="15" customHeight="1">
      <c r="H616" s="76"/>
      <c r="I616" s="76"/>
      <c r="J616" s="76"/>
      <c r="V616" s="17"/>
      <c r="AC616" s="185"/>
      <c r="AD616" s="185"/>
      <c r="AE616" s="185"/>
    </row>
    <row r="617" spans="2:41">
      <c r="B617" s="199" t="s">
        <v>68</v>
      </c>
      <c r="F617" s="200" t="s">
        <v>28</v>
      </c>
      <c r="G617" s="200"/>
      <c r="H617" s="200"/>
      <c r="V617" s="17"/>
    </row>
    <row r="618" spans="2:41">
      <c r="B618" s="199"/>
      <c r="F618" s="200"/>
      <c r="G618" s="200"/>
      <c r="H618" s="200"/>
      <c r="V618" s="17"/>
    </row>
    <row r="619" spans="2:41" ht="26.25" customHeight="1">
      <c r="B619" s="199"/>
      <c r="F619" s="200"/>
      <c r="G619" s="200"/>
      <c r="H619" s="20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1177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8" t="str">
        <f>IF(C625&lt;0,"NO PAGAR","COBRAR")</f>
        <v>COBRAR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8" t="str">
        <f>IF(Y625&lt;0,"NO PAGAR","COBRAR")</f>
        <v>COBRAR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201" t="s">
        <v>68</v>
      </c>
      <c r="F658" s="200" t="s">
        <v>30</v>
      </c>
      <c r="G658" s="200"/>
      <c r="H658" s="200"/>
      <c r="V658" s="17"/>
    </row>
    <row r="659" spans="2:41">
      <c r="B659" s="201"/>
      <c r="F659" s="200"/>
      <c r="G659" s="200"/>
      <c r="H659" s="200"/>
      <c r="V659" s="17"/>
    </row>
    <row r="660" spans="2:41" ht="26.25" customHeight="1">
      <c r="B660" s="201"/>
      <c r="F660" s="200"/>
      <c r="G660" s="200"/>
      <c r="H660" s="20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202.98000000000002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PAGAR","COBRAR'")</f>
        <v>COBRAR'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5" t="s">
        <v>29</v>
      </c>
      <c r="AD703" s="185"/>
      <c r="AE703" s="185"/>
    </row>
    <row r="704" spans="2:31" ht="15" customHeight="1">
      <c r="I704" s="76"/>
      <c r="J704" s="76"/>
      <c r="V704" s="17"/>
      <c r="AC704" s="185"/>
      <c r="AD704" s="185"/>
      <c r="AE704" s="185"/>
    </row>
    <row r="705" spans="2:41" ht="15" customHeight="1">
      <c r="H705" s="76"/>
      <c r="I705" s="76"/>
      <c r="J705" s="76"/>
      <c r="V705" s="17"/>
      <c r="AC705" s="185"/>
      <c r="AD705" s="185"/>
      <c r="AE705" s="185"/>
    </row>
    <row r="706" spans="2:41">
      <c r="B706" s="199" t="s">
        <v>69</v>
      </c>
      <c r="F706" s="200" t="s">
        <v>28</v>
      </c>
      <c r="G706" s="200"/>
      <c r="H706" s="200"/>
      <c r="V706" s="17"/>
    </row>
    <row r="707" spans="2:41">
      <c r="B707" s="199"/>
      <c r="F707" s="200"/>
      <c r="G707" s="200"/>
      <c r="H707" s="200"/>
      <c r="V707" s="17"/>
    </row>
    <row r="708" spans="2:41" ht="26.25" customHeight="1">
      <c r="B708" s="199"/>
      <c r="F708" s="200"/>
      <c r="G708" s="200"/>
      <c r="H708" s="200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202.98000000000002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202.98000000000002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8" t="str">
        <f>IF(C714&lt;0,"NO PAGAR","COBRAR")</f>
        <v>COBRAR</v>
      </c>
      <c r="C715" s="18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PAGAR","COBRAR")</f>
        <v>COBRAR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202.98000000000002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202.98000000000002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PAGAR","COBRAR'")</f>
        <v>COBRAR'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9" t="str">
        <f>IF(C759&lt;0,"NO PAGAR","COBRAR'")</f>
        <v>COBRAR'</v>
      </c>
      <c r="C761" s="18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5" t="s">
        <v>29</v>
      </c>
      <c r="AD796" s="185"/>
      <c r="AE796" s="185"/>
    </row>
    <row r="797" spans="8:31" ht="15" customHeight="1">
      <c r="H797" s="76" t="s">
        <v>28</v>
      </c>
      <c r="I797" s="76"/>
      <c r="J797" s="76"/>
      <c r="V797" s="17"/>
      <c r="AC797" s="185"/>
      <c r="AD797" s="185"/>
      <c r="AE797" s="185"/>
    </row>
    <row r="798" spans="8:31" ht="15" customHeight="1">
      <c r="H798" s="76"/>
      <c r="I798" s="76"/>
      <c r="J798" s="76"/>
      <c r="V798" s="17"/>
      <c r="AC798" s="185"/>
      <c r="AD798" s="185"/>
      <c r="AE798" s="185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202.98000000000002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202.98000000000002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8" t="str">
        <f>IF(C807&lt;0,"NO PAGAR","COBRAR")</f>
        <v>COBRAR</v>
      </c>
      <c r="C808" s="18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PAGAR","COBRAR")</f>
        <v>COBRAR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202.98000000000002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202.98000000000002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PAGAR","COBRAR'")</f>
        <v>COBRAR'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9" t="str">
        <f>IF(C852&lt;0,"NO PAGAR","COBRAR'")</f>
        <v>COBRAR'</v>
      </c>
      <c r="C854" s="18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5" t="s">
        <v>29</v>
      </c>
      <c r="AD890" s="185"/>
      <c r="AE890" s="185"/>
    </row>
    <row r="891" spans="2:31" ht="15" customHeight="1">
      <c r="H891" s="76" t="s">
        <v>28</v>
      </c>
      <c r="I891" s="76"/>
      <c r="J891" s="76"/>
      <c r="V891" s="17"/>
      <c r="AC891" s="185"/>
      <c r="AD891" s="185"/>
      <c r="AE891" s="185"/>
    </row>
    <row r="892" spans="2:31" ht="15" customHeight="1">
      <c r="H892" s="76"/>
      <c r="I892" s="76"/>
      <c r="J892" s="76"/>
      <c r="V892" s="17"/>
      <c r="AC892" s="185"/>
      <c r="AD892" s="185"/>
      <c r="AE892" s="185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202.98000000000002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202.98000000000002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8" t="str">
        <f>IF(C901&lt;0,"NO PAGAR","COBRAR")</f>
        <v>COBRAR</v>
      </c>
      <c r="C902" s="18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PAGAR","COBRAR")</f>
        <v>COBRAR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202.98000000000002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202.98000000000002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PAGAR","COBRAR'")</f>
        <v>COBRAR'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9" t="str">
        <f>IF(C946&lt;0,"NO PAGAR","COBRAR'")</f>
        <v>COBRAR'</v>
      </c>
      <c r="C948" s="18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5" t="s">
        <v>29</v>
      </c>
      <c r="AD983" s="185"/>
      <c r="AE983" s="185"/>
    </row>
    <row r="984" spans="2:41" ht="15" customHeight="1">
      <c r="H984" s="76" t="s">
        <v>28</v>
      </c>
      <c r="I984" s="76"/>
      <c r="J984" s="76"/>
      <c r="V984" s="17"/>
      <c r="AC984" s="185"/>
      <c r="AD984" s="185"/>
      <c r="AE984" s="185"/>
    </row>
    <row r="985" spans="2:41" ht="15" customHeight="1">
      <c r="H985" s="76"/>
      <c r="I985" s="76"/>
      <c r="J985" s="76"/>
      <c r="V985" s="17"/>
      <c r="AC985" s="185"/>
      <c r="AD985" s="185"/>
      <c r="AE985" s="185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202.98000000000002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202.98000000000002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8" t="str">
        <f>IF(C994&lt;0,"NO PAGAR","COBRAR")</f>
        <v>COBRAR</v>
      </c>
      <c r="C995" s="18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PAGAR","COBRAR")</f>
        <v>COBRAR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202.98000000000002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202.98000000000002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PAGAR","COBRAR'")</f>
        <v>COBRAR'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9" t="str">
        <f>IF(C1039&lt;0,"NO PAGAR","COBRAR'")</f>
        <v>COBRAR'</v>
      </c>
      <c r="C1041" s="18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T612" zoomScale="82" zoomScaleNormal="82" workbookViewId="0">
      <selection activeCell="Y617" sqref="Y61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198" t="s">
        <v>10</v>
      </c>
      <c r="AL8" s="198"/>
      <c r="AM8" s="19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5" t="s">
        <v>29</v>
      </c>
      <c r="AD96" s="185"/>
      <c r="AE96" s="185"/>
    </row>
    <row r="97" spans="2:41">
      <c r="H97" s="186" t="s">
        <v>28</v>
      </c>
      <c r="I97" s="186"/>
      <c r="J97" s="186"/>
      <c r="V97" s="17"/>
      <c r="AC97" s="185"/>
      <c r="AD97" s="185"/>
      <c r="AE97" s="185"/>
    </row>
    <row r="98" spans="2:41">
      <c r="H98" s="186"/>
      <c r="I98" s="186"/>
      <c r="J98" s="186"/>
      <c r="V98" s="17"/>
      <c r="AC98" s="185"/>
      <c r="AD98" s="185"/>
      <c r="AE98" s="18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8" t="str">
        <f>IF(C107&lt;0,"NO PAGAR","COBRAR")</f>
        <v>COBRAR</v>
      </c>
      <c r="C108" s="18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8" t="str">
        <f>IF(Y107&lt;0,"NO PAGAR","COBRAR")</f>
        <v>NO PAGAR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9" t="str">
        <f>IF(Y138&lt;0,"NO PAGAR","COBRAR'")</f>
        <v>COBRAR'</v>
      </c>
      <c r="Y139" s="18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9" t="str">
        <f>IF(C138&lt;0,"NO PAGAR","COBRAR'")</f>
        <v>COBRAR'</v>
      </c>
      <c r="C140" s="18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5" t="s">
        <v>29</v>
      </c>
      <c r="AD167" s="185"/>
      <c r="AE167" s="185"/>
    </row>
    <row r="168" spans="2:41">
      <c r="H168" s="186" t="s">
        <v>28</v>
      </c>
      <c r="I168" s="186"/>
      <c r="J168" s="186"/>
      <c r="V168" s="17"/>
      <c r="AC168" s="185"/>
      <c r="AD168" s="185"/>
      <c r="AE168" s="185"/>
    </row>
    <row r="169" spans="2:41">
      <c r="H169" s="186"/>
      <c r="I169" s="186"/>
      <c r="J169" s="186"/>
      <c r="V169" s="17"/>
      <c r="AC169" s="185"/>
      <c r="AD169" s="185"/>
      <c r="AE169" s="18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8" t="str">
        <f>IF(C177&lt;0,"NO PAGAR","COBRAR")</f>
        <v>COBRAR</v>
      </c>
      <c r="C178" s="18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8" t="str">
        <f>IF(Y178&lt;0,"NO PAGAR","COBRAR")</f>
        <v>NO PAGAR</v>
      </c>
      <c r="Y179" s="18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9" t="str">
        <f>IF(C222&lt;0,"NO PAGAR","COBRAR'")</f>
        <v>COBRAR'</v>
      </c>
      <c r="C224" s="18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9" t="str">
        <f>IF(Y223&lt;0,"NO PAGAR","COBRAR'")</f>
        <v>NO PAGAR</v>
      </c>
      <c r="Y224" s="18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5" t="s">
        <v>29</v>
      </c>
      <c r="AD259" s="185"/>
      <c r="AE259" s="185"/>
    </row>
    <row r="260" spans="2:41">
      <c r="H260" s="186" t="s">
        <v>28</v>
      </c>
      <c r="I260" s="186"/>
      <c r="J260" s="186"/>
      <c r="V260" s="17"/>
      <c r="AC260" s="185"/>
      <c r="AD260" s="185"/>
      <c r="AE260" s="185"/>
    </row>
    <row r="261" spans="2:41">
      <c r="H261" s="186"/>
      <c r="I261" s="186"/>
      <c r="J261" s="186"/>
      <c r="V261" s="17"/>
      <c r="AC261" s="185"/>
      <c r="AD261" s="185"/>
      <c r="AE261" s="18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8" t="str">
        <f>IF(C269&lt;0,"NO PAGAR","COBRAR")</f>
        <v>COBRAR</v>
      </c>
      <c r="C270" s="18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8" t="str">
        <f>IF(Y270&lt;0,"NO PAGAR","COBRAR")</f>
        <v>COBRAR</v>
      </c>
      <c r="Y271" s="18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9" t="str">
        <f>IF(Y315&lt;0,"NO PAGAR","COBRAR'")</f>
        <v>NO PAGAR</v>
      </c>
      <c r="Y316" s="18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199" t="s">
        <v>64</v>
      </c>
      <c r="AB347" s="193" t="s">
        <v>29</v>
      </c>
      <c r="AC347" s="193"/>
      <c r="AD347" s="193"/>
    </row>
    <row r="348" spans="2:41">
      <c r="V348" s="17"/>
      <c r="X348" s="199"/>
      <c r="AB348" s="193"/>
      <c r="AC348" s="193"/>
      <c r="AD348" s="193"/>
    </row>
    <row r="349" spans="2:41" ht="23.25">
      <c r="B349" s="22" t="s">
        <v>64</v>
      </c>
      <c r="V349" s="17"/>
      <c r="X349" s="199"/>
      <c r="AB349" s="193"/>
      <c r="AC349" s="193"/>
      <c r="AD349" s="193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8" t="str">
        <f>IF(C355&lt;0,"NO PAGAR","COBRAR")</f>
        <v>NO PAGAR</v>
      </c>
      <c r="C356" s="18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8" t="str">
        <f>IF(Y355&lt;0,"NO PAGAR","COBRAR")</f>
        <v>COBRAR</v>
      </c>
      <c r="Y356" s="18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9" t="str">
        <f>IF(Y394&lt;0,"NO PAGAR","COBRAR'")</f>
        <v>COBRAR'</v>
      </c>
      <c r="Y395" s="18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9" t="str">
        <f>IF(C394&lt;0,"NO PAGAR","COBRAR'")</f>
        <v>NO PAGAR</v>
      </c>
      <c r="C396" s="18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5" t="s">
        <v>29</v>
      </c>
      <c r="AC421" s="18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8" t="str">
        <f>IF(C429&lt;0,"NO PAGAR","COBRAR")</f>
        <v>COBRAR</v>
      </c>
      <c r="C430" s="18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8" t="str">
        <f>IF(Y429&lt;0,"NO PAGAR","COBRAR")</f>
        <v>COBRAR</v>
      </c>
      <c r="Y430" s="18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9" t="str">
        <f>IF(Y469&lt;0,"NO PAGAR","COBRAR'")</f>
        <v>COBRAR'</v>
      </c>
      <c r="Y470" s="18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9" t="str">
        <f>IF(C469&lt;0,"NO PAGAR","COBRAR'")</f>
        <v>COBRAR'</v>
      </c>
      <c r="C471" s="18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5" t="s">
        <v>29</v>
      </c>
      <c r="AD491" s="185"/>
      <c r="AE491" s="185"/>
    </row>
    <row r="492" spans="2:42">
      <c r="H492" s="186" t="s">
        <v>28</v>
      </c>
      <c r="I492" s="186"/>
      <c r="J492" s="186"/>
      <c r="V492" s="17"/>
      <c r="AC492" s="185"/>
      <c r="AD492" s="185"/>
      <c r="AE492" s="185"/>
    </row>
    <row r="493" spans="2:42">
      <c r="H493" s="186"/>
      <c r="I493" s="186"/>
      <c r="J493" s="186"/>
      <c r="V493" s="17"/>
      <c r="AC493" s="185"/>
      <c r="AD493" s="185"/>
      <c r="AE493" s="18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8" t="str">
        <f>IF(C502&lt;0,"NO PAGAR","COBRAR")</f>
        <v>NO PAGAR</v>
      </c>
      <c r="C503" s="18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8" t="str">
        <f>IF(Y502&lt;0,"NO PAGAR","COBRAR")</f>
        <v>COBRAR</v>
      </c>
      <c r="Y503" s="18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PAGAR","COBRAR'")</f>
        <v>COBRAR'</v>
      </c>
      <c r="Y544" s="18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9" t="str">
        <f>IF(C543&lt;0,"NO PAGAR","COBRAR'")</f>
        <v>COBRAR'</v>
      </c>
      <c r="C545" s="18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5" t="s">
        <v>29</v>
      </c>
      <c r="AD565" s="185"/>
      <c r="AE565" s="185"/>
    </row>
    <row r="566" spans="2:41">
      <c r="H566" s="186" t="s">
        <v>28</v>
      </c>
      <c r="I566" s="186"/>
      <c r="J566" s="186"/>
      <c r="V566" s="17"/>
      <c r="AC566" s="185"/>
      <c r="AD566" s="185"/>
      <c r="AE566" s="185"/>
    </row>
    <row r="567" spans="2:41">
      <c r="H567" s="186"/>
      <c r="I567" s="186"/>
      <c r="J567" s="186"/>
      <c r="V567" s="17"/>
      <c r="AC567" s="185"/>
      <c r="AD567" s="185"/>
      <c r="AE567" s="18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1176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8" t="str">
        <f>IF(C576&lt;0,"NO PAGAR","COBRAR")</f>
        <v>COBRAR</v>
      </c>
      <c r="C577" s="18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8" t="str">
        <f>IF(Y576&lt;0,"NO PAGAR","COBRAR")</f>
        <v>NO PAGAR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87" t="s">
        <v>1176</v>
      </c>
      <c r="F616" s="187"/>
      <c r="G616" s="187"/>
      <c r="H616" s="187"/>
      <c r="V616" s="17"/>
      <c r="X616" s="23" t="s">
        <v>32</v>
      </c>
      <c r="Y616" s="20">
        <f>IF(B616="PAGADO",0,C621)</f>
        <v>0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78.62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-78.62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9" t="str">
        <f>IF(Y621&lt;0,"NO PAGAR","COBRAR'")</f>
        <v>NO PAGAR</v>
      </c>
      <c r="Y622" s="18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9" t="str">
        <f>IF(C621&lt;0,"NO PAGAR","COBRAR'")</f>
        <v>COBRAR'</v>
      </c>
      <c r="C623" s="18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78.62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78.62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5" t="s">
        <v>29</v>
      </c>
      <c r="AD658" s="185"/>
      <c r="AE658" s="185"/>
    </row>
    <row r="659" spans="2:41">
      <c r="H659" s="186" t="s">
        <v>28</v>
      </c>
      <c r="I659" s="186"/>
      <c r="J659" s="186"/>
      <c r="V659" s="17"/>
      <c r="AC659" s="185"/>
      <c r="AD659" s="185"/>
      <c r="AE659" s="185"/>
    </row>
    <row r="660" spans="2:41">
      <c r="H660" s="186"/>
      <c r="I660" s="186"/>
      <c r="J660" s="186"/>
      <c r="V660" s="17"/>
      <c r="AC660" s="185"/>
      <c r="AD660" s="185"/>
      <c r="AE660" s="185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-78.62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0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8" t="str">
        <f>IF(C669&lt;0,"NO PAGAR","COBRAR")</f>
        <v>COBRAR</v>
      </c>
      <c r="C670" s="188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8" t="str">
        <f>IF(Y669&lt;0,"NO PAGAR","COBRAR")</f>
        <v>COBRAR</v>
      </c>
      <c r="Y670" s="18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0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0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PAGAR","COBRAR'")</f>
        <v>COBRAR'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9" t="str">
        <f>IF(C714&lt;0,"NO PAGAR","COBRAR'")</f>
        <v>COBRAR'</v>
      </c>
      <c r="C716" s="189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5" t="s">
        <v>29</v>
      </c>
      <c r="AD751" s="185"/>
      <c r="AE751" s="185"/>
    </row>
    <row r="752" spans="2:31">
      <c r="H752" s="186" t="s">
        <v>28</v>
      </c>
      <c r="I752" s="186"/>
      <c r="J752" s="186"/>
      <c r="V752" s="17"/>
      <c r="AC752" s="185"/>
      <c r="AD752" s="185"/>
      <c r="AE752" s="185"/>
    </row>
    <row r="753" spans="2:41">
      <c r="H753" s="186"/>
      <c r="I753" s="186"/>
      <c r="J753" s="186"/>
      <c r="V753" s="17"/>
      <c r="AC753" s="185"/>
      <c r="AD753" s="185"/>
      <c r="AE753" s="185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0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0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8" t="str">
        <f>IF(C762&lt;0,"NO PAGAR","COBRAR")</f>
        <v>COBRAR</v>
      </c>
      <c r="C763" s="188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8" t="str">
        <f>IF(Y762&lt;0,"NO PAGAR","COBRAR")</f>
        <v>COBRAR</v>
      </c>
      <c r="Y763" s="18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0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0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PAGAR","COBRAR'")</f>
        <v>COBRAR'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9" t="str">
        <f>IF(C807&lt;0,"NO PAGAR","COBRAR'")</f>
        <v>COBRAR'</v>
      </c>
      <c r="C809" s="189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5" t="s">
        <v>29</v>
      </c>
      <c r="AD845" s="185"/>
      <c r="AE845" s="185"/>
    </row>
    <row r="846" spans="8:31">
      <c r="H846" s="186" t="s">
        <v>28</v>
      </c>
      <c r="I846" s="186"/>
      <c r="J846" s="186"/>
      <c r="V846" s="17"/>
      <c r="AC846" s="185"/>
      <c r="AD846" s="185"/>
      <c r="AE846" s="185"/>
    </row>
    <row r="847" spans="8:31">
      <c r="H847" s="186"/>
      <c r="I847" s="186"/>
      <c r="J847" s="186"/>
      <c r="V847" s="17"/>
      <c r="AC847" s="185"/>
      <c r="AD847" s="185"/>
      <c r="AE847" s="185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0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0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8" t="str">
        <f>IF(C856&lt;0,"NO PAGAR","COBRAR")</f>
        <v>COBRAR</v>
      </c>
      <c r="C857" s="18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8" t="str">
        <f>IF(Y856&lt;0,"NO PAGAR","COBRAR")</f>
        <v>COBRAR</v>
      </c>
      <c r="Y857" s="18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0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0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PAGAR","COBRAR'")</f>
        <v>COBRAR'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9" t="str">
        <f>IF(C901&lt;0,"NO PAGAR","COBRAR'")</f>
        <v>COBRAR'</v>
      </c>
      <c r="C903" s="189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5" t="s">
        <v>29</v>
      </c>
      <c r="AD938" s="185"/>
      <c r="AE938" s="185"/>
    </row>
    <row r="939" spans="2:31">
      <c r="H939" s="186" t="s">
        <v>28</v>
      </c>
      <c r="I939" s="186"/>
      <c r="J939" s="186"/>
      <c r="V939" s="17"/>
      <c r="AC939" s="185"/>
      <c r="AD939" s="185"/>
      <c r="AE939" s="185"/>
    </row>
    <row r="940" spans="2:31">
      <c r="H940" s="186"/>
      <c r="I940" s="186"/>
      <c r="J940" s="186"/>
      <c r="V940" s="17"/>
      <c r="AC940" s="185"/>
      <c r="AD940" s="185"/>
      <c r="AE940" s="185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0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0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8" t="str">
        <f>IF(C949&lt;0,"NO PAGAR","COBRAR")</f>
        <v>COBRAR</v>
      </c>
      <c r="C950" s="18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8" t="str">
        <f>IF(Y949&lt;0,"NO PAGAR","COBRAR")</f>
        <v>COBRAR</v>
      </c>
      <c r="Y950" s="18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0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0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PAGAR","COBRAR'")</f>
        <v>COBRAR'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9" t="str">
        <f>IF(C994&lt;0,"NO PAGAR","COBRAR'")</f>
        <v>COBRAR'</v>
      </c>
      <c r="C996" s="189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652" zoomScale="93" zoomScaleNormal="93" workbookViewId="0">
      <selection activeCell="C657" sqref="C657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198" t="s">
        <v>10</v>
      </c>
      <c r="AL8" s="198"/>
      <c r="AM8" s="198"/>
      <c r="AN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5" t="s">
        <v>29</v>
      </c>
      <c r="AD95" s="185"/>
      <c r="AE95" s="185"/>
    </row>
    <row r="96" spans="8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8" t="str">
        <f>IF(C106&lt;0,"NO PAGAR","COBRAR")</f>
        <v>NO PAGAR</v>
      </c>
      <c r="C107" s="18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NO PAGAR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9" t="str">
        <f>IF(Y139&lt;0,"NO PAGAR","COBRAR'")</f>
        <v>NO PAGAR</v>
      </c>
      <c r="Y140" s="18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9" t="str">
        <f>IF(C139&lt;0,"NO PAGAR","COBRAR'")</f>
        <v>NO PAGAR</v>
      </c>
      <c r="C141" s="18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5" t="s">
        <v>29</v>
      </c>
      <c r="AD168" s="185"/>
      <c r="AE168" s="185"/>
    </row>
    <row r="169" spans="2:41">
      <c r="H169" s="186" t="s">
        <v>28</v>
      </c>
      <c r="I169" s="186"/>
      <c r="J169" s="186"/>
      <c r="V169" s="17"/>
      <c r="AC169" s="185"/>
      <c r="AD169" s="185"/>
      <c r="AE169" s="185"/>
    </row>
    <row r="170" spans="2:41">
      <c r="H170" s="186"/>
      <c r="I170" s="186"/>
      <c r="J170" s="186"/>
      <c r="V170" s="17"/>
      <c r="AC170" s="185"/>
      <c r="AD170" s="185"/>
      <c r="AE170" s="18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8" t="str">
        <f>IF(C178&lt;0,"NO PAGAR","COBRAR")</f>
        <v>NO PAGAR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8" t="str">
        <f>IF(Y179&lt;0,"NO PAGAR","COBRAR")</f>
        <v>NO PAGAR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9" t="str">
        <f>IF(C223&lt;0,"NO PAGAR","COBRAR'")</f>
        <v>NO PAGAR</v>
      </c>
      <c r="C225" s="18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9" t="str">
        <f>IF(Y224&lt;0,"NO PAGAR","COBRAR'")</f>
        <v>NO PAGAR</v>
      </c>
      <c r="Y225" s="18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5" t="s">
        <v>29</v>
      </c>
      <c r="AD260" s="185"/>
      <c r="AE260" s="185"/>
    </row>
    <row r="261" spans="2:41">
      <c r="H261" s="186" t="s">
        <v>28</v>
      </c>
      <c r="I261" s="186"/>
      <c r="J261" s="186"/>
      <c r="V261" s="17"/>
      <c r="AC261" s="185"/>
      <c r="AD261" s="185"/>
      <c r="AE261" s="185"/>
    </row>
    <row r="262" spans="2:41">
      <c r="H262" s="186"/>
      <c r="I262" s="186"/>
      <c r="J262" s="186"/>
      <c r="V262" s="17"/>
      <c r="AC262" s="185"/>
      <c r="AD262" s="185"/>
      <c r="AE262" s="18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8" t="str">
        <f>IF(C270&lt;0,"NO PAGAR","COBRAR")</f>
        <v>NO PAGAR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8" t="str">
        <f>IF(Y271&lt;0,"NO PAGAR","COBRAR")</f>
        <v>NO PAGAR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9" t="str">
        <f>IF(Y316&lt;0,"NO PAGAR","COBRAR'")</f>
        <v>NO PAGAR</v>
      </c>
      <c r="Y317" s="18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199" t="s">
        <v>64</v>
      </c>
      <c r="AB356" s="193" t="s">
        <v>29</v>
      </c>
      <c r="AC356" s="193"/>
      <c r="AD356" s="193"/>
    </row>
    <row r="357" spans="2:40" ht="23.25">
      <c r="B357" s="22" t="s">
        <v>64</v>
      </c>
      <c r="V357" s="17"/>
      <c r="X357" s="199"/>
      <c r="AB357" s="193"/>
      <c r="AC357" s="193"/>
      <c r="AD357" s="19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3"/>
      <c r="AC358" s="193"/>
      <c r="AD358" s="193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8" t="str">
        <f>IF(C363&lt;0,"NO PAGAR","COBRAR")</f>
        <v>NO PAGAR</v>
      </c>
      <c r="C364" s="18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8" t="str">
        <f>IF(Y364&lt;0,"NO PAGAR","COBRAR")</f>
        <v>NO PAGAR</v>
      </c>
      <c r="Y365" s="18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9" t="str">
        <f>IF(Y402&lt;0,"NO PAGAR","COBRAR'")</f>
        <v>NO PAGAR</v>
      </c>
      <c r="Y403" s="18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9" t="str">
        <f>IF(C402&lt;0,"NO PAGAR","COBRAR'")</f>
        <v>NO PAGAR</v>
      </c>
      <c r="C404" s="18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8" t="str">
        <f>IF(C448&lt;0,"NO PAGAR","COBRAR")</f>
        <v>NO PAGAR</v>
      </c>
      <c r="C449" s="18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8" t="str">
        <f>IF(Y448&lt;0,"NO PAGAR","COBRAR")</f>
        <v>NO PAGAR</v>
      </c>
      <c r="Y449" s="18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9" t="str">
        <f>IF(Y487&lt;0,"NO PAGAR","COBRAR'")</f>
        <v>NO PAGAR</v>
      </c>
      <c r="Y488" s="18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9" t="str">
        <f>IF(C487&lt;0,"NO PAGAR","COBRAR'")</f>
        <v>NO PAGAR</v>
      </c>
      <c r="C489" s="18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5" t="s">
        <v>29</v>
      </c>
      <c r="AD524" s="185"/>
      <c r="AE524" s="185"/>
    </row>
    <row r="525" spans="2:31">
      <c r="H525" s="186" t="s">
        <v>28</v>
      </c>
      <c r="I525" s="186"/>
      <c r="J525" s="186"/>
      <c r="V525" s="17"/>
      <c r="AC525" s="185"/>
      <c r="AD525" s="185"/>
      <c r="AE525" s="185"/>
    </row>
    <row r="526" spans="2:31">
      <c r="H526" s="186"/>
      <c r="I526" s="186"/>
      <c r="J526" s="186"/>
      <c r="V526" s="17"/>
      <c r="AC526" s="185"/>
      <c r="AD526" s="185"/>
      <c r="AE526" s="18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8" t="str">
        <f>IF(C533&lt;0,"NO PAGAR","COBRAR")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8" t="str">
        <f>IF(Y533&lt;0,"NO PAGAR","COBRAR")</f>
        <v>NO PAGAR</v>
      </c>
      <c r="Y534" s="18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9" t="str">
        <f>IF(Y574&lt;0,"NO PAGAR","COBRAR'")</f>
        <v>NO PAGAR</v>
      </c>
      <c r="Y575" s="18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9" t="str">
        <f>IF(C574&lt;0,"NO PAGAR","COBRAR'")</f>
        <v>NO PAGAR</v>
      </c>
      <c r="C576" s="18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5" t="s">
        <v>29</v>
      </c>
      <c r="AD607" s="185"/>
      <c r="AE607" s="185"/>
    </row>
    <row r="608" spans="2:31">
      <c r="H608" s="186" t="s">
        <v>28</v>
      </c>
      <c r="I608" s="186"/>
      <c r="J608" s="186"/>
      <c r="V608" s="17"/>
      <c r="AC608" s="185"/>
      <c r="AD608" s="185"/>
      <c r="AE608" s="185"/>
    </row>
    <row r="609" spans="2:41">
      <c r="H609" s="186"/>
      <c r="I609" s="186"/>
      <c r="J609" s="186"/>
      <c r="V609" s="17"/>
      <c r="AC609" s="185"/>
      <c r="AD609" s="185"/>
      <c r="AE609" s="18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8" t="str">
        <f>IF(C616&lt;0,"NO PAGAR","COBRAR")</f>
        <v>NO PAGAR</v>
      </c>
      <c r="C617" s="18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8" t="str">
        <f>IF(Y616&lt;0,"NO PAGAR","COBRAR")</f>
        <v>NO PAGAR</v>
      </c>
      <c r="Y617" s="18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87" t="s">
        <v>357</v>
      </c>
      <c r="F656" s="187"/>
      <c r="G656" s="187"/>
      <c r="H656" s="187"/>
      <c r="V656" s="17"/>
      <c r="X656" s="23" t="s">
        <v>32</v>
      </c>
      <c r="Y656" s="20">
        <f>IF(B1456="PAGADO",0,C661)</f>
        <v>-2262.0810000000019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1214</v>
      </c>
      <c r="G658" s="3" t="s">
        <v>1216</v>
      </c>
      <c r="H658" s="5">
        <v>330</v>
      </c>
      <c r="N658" s="25">
        <v>45155</v>
      </c>
      <c r="O658" s="3" t="s">
        <v>1233</v>
      </c>
      <c r="P658" s="3"/>
      <c r="Q658" s="3"/>
      <c r="R658" s="18">
        <v>1500</v>
      </c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1214</v>
      </c>
      <c r="G659" s="3" t="s">
        <v>1216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3547.0810000000019</v>
      </c>
      <c r="E660" s="4">
        <v>45153</v>
      </c>
      <c r="F660" s="3" t="s">
        <v>1214</v>
      </c>
      <c r="G660" s="3" t="s">
        <v>1220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2262.0810000000019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1228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-2262.0810000000019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1230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89" t="str">
        <f>IF(Y661&lt;0,"NO PAGAR","COBRAR'")</f>
        <v>NO PAGAR</v>
      </c>
      <c r="Y662" s="18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9" t="str">
        <f>IF(C661&lt;0,"NO PAGAR","COBRAR'")</f>
        <v>NO PAGAR</v>
      </c>
      <c r="C663" s="18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1500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3547.0810000000019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2262.0810000000019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5" t="s">
        <v>29</v>
      </c>
      <c r="AD698" s="185"/>
      <c r="AE698" s="185"/>
    </row>
    <row r="699" spans="2:31">
      <c r="H699" s="186" t="s">
        <v>28</v>
      </c>
      <c r="I699" s="186"/>
      <c r="J699" s="186"/>
      <c r="V699" s="17"/>
      <c r="AC699" s="185"/>
      <c r="AD699" s="185"/>
      <c r="AE699" s="185"/>
    </row>
    <row r="700" spans="2:31">
      <c r="H700" s="186"/>
      <c r="I700" s="186"/>
      <c r="J700" s="186"/>
      <c r="V700" s="17"/>
      <c r="AC700" s="185"/>
      <c r="AD700" s="185"/>
      <c r="AE700" s="185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-2262.0810000000019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-2262.0810000000019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2262.0810000000019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2262.0810000000019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-2262.0810000000019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-2262.0810000000019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8" t="str">
        <f>IF(C709&lt;0,"NO PAGAR","COBRAR")</f>
        <v>NO PAGAR</v>
      </c>
      <c r="C710" s="18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8" t="str">
        <f>IF(Y709&lt;0,"NO PAGAR","COBRAR")</f>
        <v>NO PAGAR</v>
      </c>
      <c r="Y710" s="18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2262.0810000000019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2262.0810000000019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2262.0810000000019</v>
      </c>
      <c r="V731" s="17"/>
      <c r="X731" s="15" t="s">
        <v>18</v>
      </c>
      <c r="Y731" s="16">
        <f>SUM(Y712:Y730)</f>
        <v>2262.0810000000019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-2262.0810000000019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-2262.0810000000019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2262.0810000000019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2262.0810000000019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-2262.0810000000019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-2262.0810000000019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9" t="str">
        <f>IF(Y754&lt;0,"NO PAGAR","COBRAR'")</f>
        <v>NO PAGAR</v>
      </c>
      <c r="Y755" s="18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9" t="str">
        <f>IF(C754&lt;0,"NO PAGAR","COBRAR'")</f>
        <v>NO PAGAR</v>
      </c>
      <c r="C756" s="18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2262.0810000000019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2262.0810000000019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2262.0810000000019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2262.0810000000019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5" t="s">
        <v>29</v>
      </c>
      <c r="AD791" s="185"/>
      <c r="AE791" s="185"/>
    </row>
    <row r="792" spans="2:41">
      <c r="H792" s="186" t="s">
        <v>28</v>
      </c>
      <c r="I792" s="186"/>
      <c r="J792" s="186"/>
      <c r="V792" s="17"/>
      <c r="AC792" s="185"/>
      <c r="AD792" s="185"/>
      <c r="AE792" s="185"/>
    </row>
    <row r="793" spans="2:41">
      <c r="H793" s="186"/>
      <c r="I793" s="186"/>
      <c r="J793" s="186"/>
      <c r="V793" s="17"/>
      <c r="AC793" s="185"/>
      <c r="AD793" s="185"/>
      <c r="AE793" s="18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-2262.0810000000019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-2262.0810000000019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2262.0810000000019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2262.0810000000019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-2262.0810000000019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-2262.0810000000019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8" t="str">
        <f>IF(C802&lt;0,"NO PAGAR","COBRAR")</f>
        <v>NO PAGAR</v>
      </c>
      <c r="C803" s="18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8" t="str">
        <f>IF(Y802&lt;0,"NO PAGAR","COBRAR")</f>
        <v>NO PAGAR</v>
      </c>
      <c r="Y803" s="18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2262.0810000000019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2262.0810000000019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2262.0810000000019</v>
      </c>
      <c r="V824" s="17"/>
      <c r="X824" s="15" t="s">
        <v>18</v>
      </c>
      <c r="Y824" s="16">
        <f>SUM(Y805:Y823)</f>
        <v>2262.0810000000019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-2262.0810000000019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-2262.0810000000019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2262.0810000000019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2262.0810000000019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-2262.0810000000019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-2262.0810000000019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9" t="str">
        <f>IF(Y847&lt;0,"NO PAGAR","COBRAR'")</f>
        <v>NO PAGAR</v>
      </c>
      <c r="Y848" s="18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9" t="str">
        <f>IF(C847&lt;0,"NO PAGAR","COBRAR'")</f>
        <v>NO PAGAR</v>
      </c>
      <c r="C849" s="18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2262.0810000000019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2262.0810000000019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2262.0810000000019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2262.0810000000019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5" t="s">
        <v>29</v>
      </c>
      <c r="AD885" s="185"/>
      <c r="AE885" s="185"/>
    </row>
    <row r="886" spans="2:41">
      <c r="H886" s="186" t="s">
        <v>28</v>
      </c>
      <c r="I886" s="186"/>
      <c r="J886" s="186"/>
      <c r="V886" s="17"/>
      <c r="AC886" s="185"/>
      <c r="AD886" s="185"/>
      <c r="AE886" s="185"/>
    </row>
    <row r="887" spans="2:41">
      <c r="H887" s="186"/>
      <c r="I887" s="186"/>
      <c r="J887" s="186"/>
      <c r="V887" s="17"/>
      <c r="AC887" s="185"/>
      <c r="AD887" s="185"/>
      <c r="AE887" s="18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-2262.0810000000019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-2262.0810000000019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2262.0810000000019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2262.0810000000019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-2262.0810000000019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-2262.0810000000019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8" t="str">
        <f>IF(C896&lt;0,"NO PAGAR","COBRAR")</f>
        <v>NO PAGAR</v>
      </c>
      <c r="C897" s="18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8" t="str">
        <f>IF(Y896&lt;0,"NO PAGAR","COBRAR")</f>
        <v>NO PAGAR</v>
      </c>
      <c r="Y897" s="18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2262.0810000000019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2262.0810000000019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2262.0810000000019</v>
      </c>
      <c r="V918" s="17"/>
      <c r="X918" s="15" t="s">
        <v>18</v>
      </c>
      <c r="Y918" s="16">
        <f>SUM(Y899:Y917)</f>
        <v>2262.0810000000019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-2262.0810000000019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-2262.0810000000019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2262.0810000000019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2262.0810000000019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-2262.0810000000019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-2262.0810000000019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9" t="str">
        <f>IF(Y941&lt;0,"NO PAGAR","COBRAR'")</f>
        <v>NO PAGAR</v>
      </c>
      <c r="Y942" s="18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9" t="str">
        <f>IF(C941&lt;0,"NO PAGAR","COBRAR'")</f>
        <v>NO PAGAR</v>
      </c>
      <c r="C943" s="18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2262.0810000000019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2262.0810000000019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2262.0810000000019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2262.0810000000019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5" t="s">
        <v>29</v>
      </c>
      <c r="AD978" s="185"/>
      <c r="AE978" s="185"/>
    </row>
    <row r="979" spans="2:41">
      <c r="H979" s="186" t="s">
        <v>28</v>
      </c>
      <c r="I979" s="186"/>
      <c r="J979" s="186"/>
      <c r="V979" s="17"/>
      <c r="AC979" s="185"/>
      <c r="AD979" s="185"/>
      <c r="AE979" s="185"/>
    </row>
    <row r="980" spans="2:41">
      <c r="H980" s="186"/>
      <c r="I980" s="186"/>
      <c r="J980" s="186"/>
      <c r="V980" s="17"/>
      <c r="AC980" s="185"/>
      <c r="AD980" s="185"/>
      <c r="AE980" s="18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-2262.0810000000019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-2262.0810000000019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2262.0810000000019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2262.0810000000019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-2262.0810000000019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-2262.0810000000019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8" t="str">
        <f>IF(C989&lt;0,"NO PAGAR","COBRAR")</f>
        <v>NO PAGAR</v>
      </c>
      <c r="C990" s="18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8" t="str">
        <f>IF(Y989&lt;0,"NO PAGAR","COBRAR")</f>
        <v>NO PAGAR</v>
      </c>
      <c r="Y990" s="18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2262.0810000000019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2262.0810000000019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2262.0810000000019</v>
      </c>
      <c r="V1011" s="17"/>
      <c r="X1011" s="15" t="s">
        <v>18</v>
      </c>
      <c r="Y1011" s="16">
        <f>SUM(Y992:Y1010)</f>
        <v>2262.0810000000019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-2262.0810000000019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-2262.0810000000019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2262.0810000000019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2262.0810000000019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-2262.0810000000019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-2262.0810000000019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9" t="str">
        <f>IF(Y1034&lt;0,"NO PAGAR","COBRAR'")</f>
        <v>NO PAGAR</v>
      </c>
      <c r="Y1035" s="18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9" t="str">
        <f>IF(C1034&lt;0,"NO PAGAR","COBRAR'")</f>
        <v>NO PAGAR</v>
      </c>
      <c r="C1036" s="18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2262.0810000000019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2262.0810000000019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2262.0810000000019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2262.0810000000019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644" zoomScale="93" zoomScaleNormal="93" workbookViewId="0">
      <selection activeCell="B654" sqref="B654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197" t="s">
        <v>110</v>
      </c>
      <c r="AL8" s="197"/>
      <c r="AM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8" t="str">
        <f>IF(C108&lt;0,"NO PAGAR","COBRAR")</f>
        <v>COBRAR</v>
      </c>
      <c r="C109" s="18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COBRAR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9" t="str">
        <f>IF(Y140&lt;0,"NO PAGAR","COBRAR'")</f>
        <v>COBRAR'</v>
      </c>
      <c r="Y141" s="18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9" t="str">
        <f>IF(C140&lt;0,"NO PAGAR","COBRAR'")</f>
        <v>COBRAR'</v>
      </c>
      <c r="C142" s="18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5" t="s">
        <v>29</v>
      </c>
      <c r="AD169" s="185"/>
      <c r="AE169" s="185"/>
    </row>
    <row r="170" spans="2:41">
      <c r="H170" s="186" t="s">
        <v>28</v>
      </c>
      <c r="I170" s="186"/>
      <c r="J170" s="186"/>
      <c r="V170" s="17"/>
      <c r="AC170" s="185"/>
      <c r="AD170" s="185"/>
      <c r="AE170" s="185"/>
    </row>
    <row r="171" spans="2:41">
      <c r="H171" s="186"/>
      <c r="I171" s="186"/>
      <c r="J171" s="186"/>
      <c r="V171" s="17"/>
      <c r="AC171" s="185"/>
      <c r="AD171" s="185"/>
      <c r="AE171" s="18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8" t="str">
        <f>IF(C180&lt;0,"NO PAGAR","COBRAR")</f>
        <v>COBRAR</v>
      </c>
      <c r="C181" s="18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8" t="str">
        <f>IF(Y180&lt;0,"NO PAGAR","COBRAR")</f>
        <v>NO PAGAR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9" t="str">
        <f>IF(Y217&lt;0,"NO PAGAR","COBRAR'")</f>
        <v>COBRAR'</v>
      </c>
      <c r="Y218" s="18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9" t="str">
        <f>IF(C217&lt;0,"NO PAGAR","COBRAR'")</f>
        <v>COBRAR'</v>
      </c>
      <c r="C219" s="18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5" t="s">
        <v>29</v>
      </c>
      <c r="AD253" s="185"/>
      <c r="AE253" s="185"/>
    </row>
    <row r="254" spans="5:31">
      <c r="H254" s="186" t="s">
        <v>28</v>
      </c>
      <c r="I254" s="186"/>
      <c r="J254" s="186"/>
      <c r="V254" s="17"/>
      <c r="AC254" s="185"/>
      <c r="AD254" s="185"/>
      <c r="AE254" s="185"/>
    </row>
    <row r="255" spans="5:31">
      <c r="H255" s="186"/>
      <c r="I255" s="186"/>
      <c r="J255" s="186"/>
      <c r="V255" s="17"/>
      <c r="AC255" s="185"/>
      <c r="AD255" s="185"/>
      <c r="AE255" s="18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8" t="str">
        <f>IF(C264&lt;0,"NO PAGAR","COBRAR")</f>
        <v>COBRAR</v>
      </c>
      <c r="C265" s="18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8" t="str">
        <f>IF(Y264&lt;0,"NO PAGAR","COBRAR")</f>
        <v>COBRAR</v>
      </c>
      <c r="Y265" s="18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9" t="str">
        <f>IF(Y309&lt;0,"NO PAGAR","COBRAR'")</f>
        <v>COBRAR'</v>
      </c>
      <c r="Y310" s="18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9" t="str">
        <f>IF(C309&lt;0,"NO PAGAR","COBRAR'")</f>
        <v>COBRAR'</v>
      </c>
      <c r="C311" s="18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199" t="s">
        <v>64</v>
      </c>
      <c r="AB349" s="193" t="s">
        <v>29</v>
      </c>
      <c r="AC349" s="193"/>
      <c r="AD349" s="193"/>
    </row>
    <row r="350" spans="2:30">
      <c r="V350" s="17"/>
      <c r="X350" s="199"/>
      <c r="AB350" s="193"/>
      <c r="AC350" s="193"/>
      <c r="AD350" s="193"/>
    </row>
    <row r="351" spans="2:30" ht="23.25">
      <c r="B351" s="22" t="s">
        <v>64</v>
      </c>
      <c r="V351" s="17"/>
      <c r="X351" s="199"/>
      <c r="AB351" s="193"/>
      <c r="AC351" s="193"/>
      <c r="AD351" s="193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8" t="str">
        <f>IF(C357&lt;0,"NO PAGAR","COBRAR")</f>
        <v>COBRAR</v>
      </c>
      <c r="C358" s="18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8" t="str">
        <f>IF(Y357&lt;0,"NO PAGAR","COBRAR")</f>
        <v>COBRAR</v>
      </c>
      <c r="Y358" s="18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9" t="str">
        <f>IF(Y396&lt;0,"NO PAGAR","COBRAR'")</f>
        <v>COBRAR'</v>
      </c>
      <c r="Y397" s="18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9" t="str">
        <f>IF(C396&lt;0,"NO PAGAR","COBRAR'")</f>
        <v>COBRAR'</v>
      </c>
      <c r="C398" s="18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5" t="s">
        <v>29</v>
      </c>
      <c r="AD431" s="185"/>
      <c r="AE431" s="185"/>
    </row>
    <row r="432" spans="8:31">
      <c r="H432" s="186" t="s">
        <v>28</v>
      </c>
      <c r="I432" s="186"/>
      <c r="J432" s="186"/>
      <c r="V432" s="17"/>
      <c r="AC432" s="185"/>
      <c r="AD432" s="185"/>
      <c r="AE432" s="185"/>
    </row>
    <row r="433" spans="2:41">
      <c r="H433" s="186"/>
      <c r="I433" s="186"/>
      <c r="J433" s="186"/>
      <c r="V433" s="17"/>
      <c r="AC433" s="185"/>
      <c r="AD433" s="185"/>
      <c r="AE433" s="18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8" t="str">
        <f>IF(C442&lt;0,"NO PAGAR","COBRAR")</f>
        <v>COBRAR</v>
      </c>
      <c r="C443" s="18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8" t="str">
        <f>IF(Y442&lt;0,"NO PAGAR","COBRAR")</f>
        <v>NO PAGAR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COBRAR'</v>
      </c>
      <c r="Y480" s="18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9" t="str">
        <f>IF(C479&lt;0,"NO PAGAR","COBRAR'")</f>
        <v>COBRAR'</v>
      </c>
      <c r="C481" s="18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5" t="s">
        <v>29</v>
      </c>
      <c r="AD516" s="185"/>
      <c r="AE516" s="185"/>
    </row>
    <row r="517" spans="2:41" ht="15.75" customHeight="1">
      <c r="H517" s="186" t="s">
        <v>28</v>
      </c>
      <c r="I517" s="186"/>
      <c r="J517" s="186"/>
      <c r="V517" s="17"/>
      <c r="AC517" s="185"/>
      <c r="AD517" s="185"/>
      <c r="AE517" s="185"/>
    </row>
    <row r="518" spans="2:41">
      <c r="H518" s="186"/>
      <c r="I518" s="186"/>
      <c r="J518" s="186"/>
      <c r="V518" s="17"/>
      <c r="AC518" s="185"/>
      <c r="AD518" s="185"/>
      <c r="AE518" s="18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8" t="str">
        <f>IF(C525&lt;0,"NO PAGAR","COBRAR")</f>
        <v>NO PAGAR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8" t="str">
        <f>IF(Y525&lt;0,"NO PAGAR","COBRAR")</f>
        <v>NO PAGAR</v>
      </c>
      <c r="Y526" s="18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9" t="str">
        <f>IF(Y566&lt;0,"NO PAGAR","COBRAR'")</f>
        <v>COBRAR'</v>
      </c>
      <c r="Y567" s="18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9" t="str">
        <f>IF(C566&lt;0,"NO PAGAR","COBRAR'")</f>
        <v>COBRAR'</v>
      </c>
      <c r="C568" s="18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5" t="s">
        <v>29</v>
      </c>
      <c r="AD599" s="185"/>
      <c r="AE599" s="185"/>
    </row>
    <row r="600" spans="2:41">
      <c r="H600" s="186" t="s">
        <v>28</v>
      </c>
      <c r="I600" s="186"/>
      <c r="J600" s="186"/>
      <c r="V600" s="17"/>
      <c r="AC600" s="185"/>
      <c r="AD600" s="185"/>
      <c r="AE600" s="185"/>
    </row>
    <row r="601" spans="2:41">
      <c r="H601" s="186"/>
      <c r="I601" s="186"/>
      <c r="J601" s="186"/>
      <c r="V601" s="17"/>
      <c r="AC601" s="185"/>
      <c r="AD601" s="185"/>
      <c r="AE601" s="18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8" t="str">
        <f>IF(C610&lt;0,"NO PAGAR","COBRAR")</f>
        <v>NO PAGAR</v>
      </c>
      <c r="C611" s="18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8" t="str">
        <f>IF(Y610&lt;0,"NO PAGAR","COBRAR")</f>
        <v>NO PAGAR</v>
      </c>
      <c r="Y611" s="18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87" t="s">
        <v>545</v>
      </c>
      <c r="F650" s="187"/>
      <c r="G650" s="187"/>
      <c r="H650" s="187"/>
      <c r="V650" s="17"/>
      <c r="X650" s="23" t="s">
        <v>32</v>
      </c>
      <c r="Y650" s="20">
        <f>IF(B1450="PAGADO",0,C655)</f>
        <v>1949.99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1210</v>
      </c>
      <c r="G652" s="3" t="s">
        <v>1211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1232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1949.99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1949.99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1214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89" t="str">
        <f>IF(Y655&lt;0,"NO PAGAR","COBRAR'")</f>
        <v>COBRAR'</v>
      </c>
      <c r="Y656" s="18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9" t="str">
        <f>IF(C655&lt;0,"NO PAGAR","COBRAR'")</f>
        <v>COBRAR'</v>
      </c>
      <c r="C657" s="189"/>
      <c r="E657" s="4">
        <v>45116</v>
      </c>
      <c r="F657" s="3" t="s">
        <v>1214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>
        <v>45119</v>
      </c>
      <c r="F658" s="3" t="s">
        <v>1215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1214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300</v>
      </c>
      <c r="E660" s="4">
        <v>45125</v>
      </c>
      <c r="F660" s="3" t="s">
        <v>1214</v>
      </c>
      <c r="G660" s="3" t="s">
        <v>1216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1214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1214</v>
      </c>
      <c r="G662" s="3" t="s">
        <v>1216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>
        <v>45083</v>
      </c>
      <c r="F663" s="3" t="s">
        <v>1230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>
        <v>45093</v>
      </c>
      <c r="F664" s="3" t="s">
        <v>1230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>
        <v>45104</v>
      </c>
      <c r="F665" s="3" t="s">
        <v>1230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300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1820.01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5" t="s">
        <v>29</v>
      </c>
      <c r="AD692" s="185"/>
      <c r="AE692" s="185"/>
    </row>
    <row r="693" spans="2:41">
      <c r="H693" s="186" t="s">
        <v>28</v>
      </c>
      <c r="I693" s="186"/>
      <c r="J693" s="186"/>
      <c r="V693" s="17"/>
      <c r="AC693" s="185"/>
      <c r="AD693" s="185"/>
      <c r="AE693" s="185"/>
    </row>
    <row r="694" spans="2:41">
      <c r="H694" s="186"/>
      <c r="I694" s="186"/>
      <c r="J694" s="186"/>
      <c r="V694" s="17"/>
      <c r="AC694" s="185"/>
      <c r="AD694" s="185"/>
      <c r="AE694" s="18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1949.99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1949.99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1949.99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1949.99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1949.99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1949.99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8" t="str">
        <f>IF(C703&lt;0,"NO PAGAR","COBRAR")</f>
        <v>COBRAR</v>
      </c>
      <c r="C704" s="18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8" t="str">
        <f>IF(Y703&lt;0,"NO PAGAR","COBRAR")</f>
        <v>COBRAR</v>
      </c>
      <c r="Y704" s="18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 t="b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1949.99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1949.99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1949.99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1949.99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1949.99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1949.99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tr">
        <f>IF(Y748&lt;0,"NO PAGAR","COBRAR'")</f>
        <v>COBRAR'</v>
      </c>
      <c r="Y749" s="18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9" t="str">
        <f>IF(C748&lt;0,"NO PAGAR","COBRAR'")</f>
        <v>COBRAR'</v>
      </c>
      <c r="C750" s="18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5" t="s">
        <v>29</v>
      </c>
      <c r="AD785" s="185"/>
      <c r="AE785" s="185"/>
    </row>
    <row r="786" spans="2:41">
      <c r="H786" s="186" t="s">
        <v>28</v>
      </c>
      <c r="I786" s="186"/>
      <c r="J786" s="186"/>
      <c r="V786" s="17"/>
      <c r="AC786" s="185"/>
      <c r="AD786" s="185"/>
      <c r="AE786" s="185"/>
    </row>
    <row r="787" spans="2:41">
      <c r="H787" s="186"/>
      <c r="I787" s="186"/>
      <c r="J787" s="186"/>
      <c r="V787" s="17"/>
      <c r="AC787" s="185"/>
      <c r="AD787" s="185"/>
      <c r="AE787" s="18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1949.99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1949.99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1949.99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1949.99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1949.99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1949.99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8" t="str">
        <f>IF(C796&lt;0,"NO PAGAR","COBRAR")</f>
        <v>COBRAR</v>
      </c>
      <c r="C797" s="18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8" t="str">
        <f>IF(Y796&lt;0,"NO PAGAR","COBRAR")</f>
        <v>COBRAR</v>
      </c>
      <c r="Y797" s="18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1949.99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1949.99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1949.99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1949.99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1949.99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1949.99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tr">
        <f>IF(Y841&lt;0,"NO PAGAR","COBRAR'")</f>
        <v>COBRAR'</v>
      </c>
      <c r="Y842" s="18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9" t="str">
        <f>IF(C841&lt;0,"NO PAGAR","COBRAR'")</f>
        <v>COBRAR'</v>
      </c>
      <c r="C843" s="18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5" t="s">
        <v>29</v>
      </c>
      <c r="AD879" s="185"/>
      <c r="AE879" s="185"/>
    </row>
    <row r="880" spans="5:31">
      <c r="H880" s="186" t="s">
        <v>28</v>
      </c>
      <c r="I880" s="186"/>
      <c r="J880" s="186"/>
      <c r="V880" s="17"/>
      <c r="AC880" s="185"/>
      <c r="AD880" s="185"/>
      <c r="AE880" s="185"/>
    </row>
    <row r="881" spans="2:41">
      <c r="H881" s="186"/>
      <c r="I881" s="186"/>
      <c r="J881" s="186"/>
      <c r="V881" s="17"/>
      <c r="AC881" s="185"/>
      <c r="AD881" s="185"/>
      <c r="AE881" s="18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1949.99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1949.99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1949.99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1949.99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1949.99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1949.99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8" t="str">
        <f>IF(C890&lt;0,"NO PAGAR","COBRAR")</f>
        <v>COBRAR</v>
      </c>
      <c r="C891" s="18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8" t="str">
        <f>IF(Y890&lt;0,"NO PAGAR","COBRAR")</f>
        <v>COBRAR</v>
      </c>
      <c r="Y891" s="18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1949.99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1949.99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1949.99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1949.99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1949.99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1949.99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tr">
        <f>IF(Y935&lt;0,"NO PAGAR","COBRAR'")</f>
        <v>COBRAR'</v>
      </c>
      <c r="Y936" s="18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9" t="str">
        <f>IF(C935&lt;0,"NO PAGAR","COBRAR'")</f>
        <v>COBRAR'</v>
      </c>
      <c r="C937" s="18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5" t="s">
        <v>29</v>
      </c>
      <c r="AD972" s="185"/>
      <c r="AE972" s="185"/>
    </row>
    <row r="973" spans="8:31">
      <c r="H973" s="186" t="s">
        <v>28</v>
      </c>
      <c r="I973" s="186"/>
      <c r="J973" s="186"/>
      <c r="V973" s="17"/>
      <c r="AC973" s="185"/>
      <c r="AD973" s="185"/>
      <c r="AE973" s="185"/>
    </row>
    <row r="974" spans="8:31">
      <c r="H974" s="186"/>
      <c r="I974" s="186"/>
      <c r="J974" s="186"/>
      <c r="V974" s="17"/>
      <c r="AC974" s="185"/>
      <c r="AD974" s="185"/>
      <c r="AE974" s="18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1949.99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1949.99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1949.99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1949.99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1949.99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1949.99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8" t="str">
        <f>IF(C983&lt;0,"NO PAGAR","COBRAR")</f>
        <v>COBRAR</v>
      </c>
      <c r="C984" s="18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8" t="str">
        <f>IF(Y983&lt;0,"NO PAGAR","COBRAR")</f>
        <v>COBRAR</v>
      </c>
      <c r="Y984" s="18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1949.99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1949.99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1949.99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1949.99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1949.99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1949.99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tr">
        <f>IF(Y1028&lt;0,"NO PAGAR","COBRAR'")</f>
        <v>COBRAR'</v>
      </c>
      <c r="Y1029" s="18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9" t="str">
        <f>IF(C1028&lt;0,"NO PAGAR","COBRAR'")</f>
        <v>COBRAR'</v>
      </c>
      <c r="C1030" s="18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A653" zoomScale="85" zoomScaleNormal="85" workbookViewId="0">
      <selection activeCell="C654" sqref="C65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198" t="s">
        <v>188</v>
      </c>
      <c r="P8" s="198"/>
      <c r="Q8" s="198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5" t="s">
        <v>29</v>
      </c>
      <c r="AD99" s="185"/>
      <c r="AE99" s="185"/>
    </row>
    <row r="100" spans="2:41">
      <c r="H100" s="186" t="s">
        <v>28</v>
      </c>
      <c r="I100" s="186"/>
      <c r="J100" s="186"/>
      <c r="V100" s="17"/>
      <c r="AC100" s="185"/>
      <c r="AD100" s="185"/>
      <c r="AE100" s="185"/>
    </row>
    <row r="101" spans="2:41">
      <c r="H101" s="186"/>
      <c r="I101" s="186"/>
      <c r="J101" s="186"/>
      <c r="V101" s="17"/>
      <c r="AC101" s="185"/>
      <c r="AD101" s="185"/>
      <c r="AE101" s="18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8" t="str">
        <f>IF(C110&lt;0,"NO PAGAR","COBRAR")</f>
        <v>COBRAR</v>
      </c>
      <c r="C111" s="18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8" t="str">
        <f>IF(Y110&lt;0,"NO PAGAR","COBRAR")</f>
        <v>NO PAGAR</v>
      </c>
      <c r="Y111" s="18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9" t="str">
        <f>IF(Y142&lt;0,"NO PAGAR","COBRAR'")</f>
        <v>COBRAR'</v>
      </c>
      <c r="Y143" s="18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9" t="str">
        <f>IF(C142&lt;0,"NO PAGAR","COBRAR'")</f>
        <v>COBRAR'</v>
      </c>
      <c r="C144" s="18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5" t="s">
        <v>29</v>
      </c>
      <c r="AD180" s="185"/>
      <c r="AE180" s="185"/>
    </row>
    <row r="181" spans="2:41">
      <c r="H181" s="186" t="s">
        <v>28</v>
      </c>
      <c r="I181" s="186"/>
      <c r="J181" s="186"/>
      <c r="V181" s="17"/>
      <c r="AC181" s="185"/>
      <c r="AD181" s="185"/>
      <c r="AE181" s="185"/>
    </row>
    <row r="182" spans="2:41">
      <c r="H182" s="186"/>
      <c r="I182" s="186"/>
      <c r="J182" s="186"/>
      <c r="V182" s="17"/>
      <c r="AC182" s="185"/>
      <c r="AD182" s="185"/>
      <c r="AE182" s="18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8" t="str">
        <f>IF(C191&lt;0,"NO PAGAR","COBRAR")</f>
        <v>COBRAR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8" t="str">
        <f>IF(Y191&lt;0,"NO PAGAR","COBRAR")</f>
        <v>COBRAR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9" t="str">
        <f>IF(Y236&lt;0,"NO PAGAR","COBRAR'")</f>
        <v>COBRAR'</v>
      </c>
      <c r="Y237" s="18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9" t="str">
        <f>IF(C236&lt;0,"NO PAGAR","COBRAR'")</f>
        <v>COBRAR'</v>
      </c>
      <c r="C238" s="18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5" t="s">
        <v>29</v>
      </c>
      <c r="AD272" s="185"/>
      <c r="AE272" s="185"/>
    </row>
    <row r="273" spans="2:41">
      <c r="H273" s="186" t="s">
        <v>28</v>
      </c>
      <c r="I273" s="186"/>
      <c r="J273" s="186"/>
      <c r="V273" s="17"/>
      <c r="AC273" s="185"/>
      <c r="AD273" s="185"/>
      <c r="AE273" s="185"/>
    </row>
    <row r="274" spans="2:41">
      <c r="H274" s="186"/>
      <c r="I274" s="186"/>
      <c r="J274" s="186"/>
      <c r="V274" s="17"/>
      <c r="AC274" s="185"/>
      <c r="AD274" s="185"/>
      <c r="AE274" s="18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8" t="str">
        <f>IF(C283&lt;0,"NO PAGAR","COBRAR")</f>
        <v>NO PAGAR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8" t="str">
        <f>IF(Y283&lt;0,"NO PAGAR","COBRAR")</f>
        <v>NO PAGAR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IF(B1072="PAGADO",0,C328)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9" t="str">
        <f>IF(Y328&lt;0,"NO PAGAR","COBRAR'")</f>
        <v>NO PAGAR</v>
      </c>
      <c r="Y329" s="18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9" t="str">
        <f>IF(C328&lt;0,"NO PAGAR","COBRAR'")</f>
        <v>NO PAGAR</v>
      </c>
      <c r="C330" s="18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3" t="s">
        <v>29</v>
      </c>
      <c r="AD368" s="193"/>
      <c r="AE368" s="193"/>
    </row>
    <row r="369" spans="2:41">
      <c r="V369" s="17"/>
      <c r="X369" s="199"/>
      <c r="AC369" s="193"/>
      <c r="AD369" s="193"/>
      <c r="AE369" s="193"/>
    </row>
    <row r="370" spans="2:41" ht="23.25">
      <c r="B370" s="22" t="s">
        <v>64</v>
      </c>
      <c r="V370" s="17"/>
      <c r="X370" s="199"/>
      <c r="AC370" s="193"/>
      <c r="AD370" s="193"/>
      <c r="AE370" s="19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8" t="str">
        <f>IF(C376&lt;0,"NO PAGAR","COBRAR")</f>
        <v>COBRAR</v>
      </c>
      <c r="C377" s="18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8" t="str">
        <f>IF(Y376&lt;0,"NO PAGAR","COBRAR")</f>
        <v>NO PAGAR</v>
      </c>
      <c r="Y377" s="18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9" t="str">
        <f>IF(Y415&lt;0,"NO PAGAR","COBRAR'")</f>
        <v>COBRAR'</v>
      </c>
      <c r="Y416" s="18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9" t="str">
        <f>IF(C415&lt;0,"NO PAGAR","COBRAR'")</f>
        <v>COBRAR'</v>
      </c>
      <c r="C417" s="18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5" t="s">
        <v>29</v>
      </c>
      <c r="AD441" s="185"/>
      <c r="AE441" s="185"/>
    </row>
    <row r="442" spans="2:41" ht="35.25" customHeight="1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>
      <c r="H443" s="76"/>
      <c r="I443" s="76"/>
      <c r="J443" s="76"/>
      <c r="V443" s="17"/>
      <c r="AC443" s="185"/>
      <c r="AD443" s="185"/>
      <c r="AE443" s="18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8" t="str">
        <f>IF(C452&lt;0,"NO PAGAR","COBRAR")</f>
        <v>COBRAR</v>
      </c>
      <c r="C453" s="18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8" t="str">
        <f>IF(Y452&lt;0,"NO PAGAR","COBRAR")</f>
        <v>NO PAGAR</v>
      </c>
      <c r="Y453" s="18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IF(B1262="PAGADO",0,C488)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9" t="str">
        <f>IF(Y488&lt;0,"NO PAGAR","COBRAR'")</f>
        <v>NO PAGAR</v>
      </c>
      <c r="Y489" s="18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9" t="str">
        <f>IF(C488&lt;0,"NO PAGAR","COBRAR'")</f>
        <v>NO PAGAR</v>
      </c>
      <c r="C490" s="18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5" t="s">
        <v>29</v>
      </c>
      <c r="AD522" s="185"/>
      <c r="AE522" s="185"/>
    </row>
    <row r="523" spans="2:41" ht="30" customHeight="1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8" t="str">
        <f>IF(C530&lt;0,"NO PAGAR","COBRAR")</f>
        <v>NO PAGAR</v>
      </c>
      <c r="C531" s="188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8" t="str">
        <f>IF(Y530&lt;0,"NO PAGAR","COBRAR")</f>
        <v>NO PAGAR</v>
      </c>
      <c r="Y531" s="18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IF(B1361="PAGADO",0,C572)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9" t="str">
        <f>IF(Y572&lt;0,"NO PAGAR","COBRAR'")</f>
        <v>NO PAGAR</v>
      </c>
      <c r="Y573" s="18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9" t="str">
        <f>IF(C572&lt;0,"NO PAGAR","COBRAR'")</f>
        <v>NO PAGAR</v>
      </c>
      <c r="C574" s="18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5" t="s">
        <v>29</v>
      </c>
      <c r="AD608" s="185"/>
      <c r="AE608" s="185"/>
    </row>
    <row r="609" spans="2:41" ht="23.25" customHeight="1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>
      <c r="H610" s="76"/>
      <c r="I610" s="76"/>
      <c r="J610" s="76"/>
      <c r="V610" s="17"/>
      <c r="AC610" s="185"/>
      <c r="AD610" s="185"/>
      <c r="AE610" s="18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-782.98099999999931</v>
      </c>
      <c r="AA614" s="187" t="s">
        <v>309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>
      <c r="B620" s="188" t="str">
        <f>IF(C619&lt;0,"NO PAGAR","COBRAR")</f>
        <v>NO PAGAR</v>
      </c>
      <c r="C620" s="18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8" t="str">
        <f>IF(Y619&lt;0,"NO PAGAR","COBRAR")</f>
        <v>NO PAGAR</v>
      </c>
      <c r="Y620" s="18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2" t="s">
        <v>7</v>
      </c>
      <c r="AB630" s="183"/>
      <c r="AC630" s="184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86" t="s">
        <v>31</v>
      </c>
      <c r="AB649" s="186"/>
      <c r="AC649" s="186"/>
    </row>
    <row r="650" spans="1:43" ht="15" customHeight="1">
      <c r="H650" s="76"/>
      <c r="I650" s="76"/>
      <c r="J650" s="76"/>
      <c r="V650" s="17"/>
      <c r="AA650" s="186"/>
      <c r="AB650" s="186"/>
      <c r="AC650" s="186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87" t="s">
        <v>309</v>
      </c>
      <c r="F654" s="187"/>
      <c r="G654" s="187"/>
      <c r="H654" s="187"/>
      <c r="V654" s="17"/>
      <c r="X654" s="23" t="s">
        <v>32</v>
      </c>
      <c r="Y654" s="20">
        <f>IF(B1454="PAGADO",0,C659)</f>
        <v>125.01900000000069</v>
      </c>
      <c r="AA654" s="187" t="s">
        <v>20</v>
      </c>
      <c r="AB654" s="187"/>
      <c r="AC654" s="187"/>
      <c r="AD654" s="187"/>
    </row>
    <row r="655" spans="1:43">
      <c r="B655" s="1" t="s">
        <v>0</v>
      </c>
      <c r="C655" s="19">
        <f>H670</f>
        <v>3585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3585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125.01900000000069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125.01900000000069</v>
      </c>
      <c r="E659" s="4">
        <v>45111</v>
      </c>
      <c r="F659" s="3" t="s">
        <v>1214</v>
      </c>
      <c r="G659" s="3" t="s">
        <v>1217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125.01900000000069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1214</v>
      </c>
      <c r="G660" s="3" t="s">
        <v>1217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89" t="str">
        <f>IF(Y659&lt;0,"NO PAGAR","COBRAR'")</f>
        <v>COBRAR'</v>
      </c>
      <c r="Y660" s="18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89" t="str">
        <f>IF(C659&lt;0,"NO PAGAR","COBRAR'")</f>
        <v>COBRAR'</v>
      </c>
      <c r="C661" s="189"/>
      <c r="E661" s="4">
        <v>45124</v>
      </c>
      <c r="F661" s="3" t="s">
        <v>1214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80" t="s">
        <v>9</v>
      </c>
      <c r="C662" s="181"/>
      <c r="E662" s="4">
        <v>45126</v>
      </c>
      <c r="F662" s="3" t="s">
        <v>1214</v>
      </c>
      <c r="G662" s="3" t="s">
        <v>1217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0" t="s">
        <v>9</v>
      </c>
      <c r="Y662" s="18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1214</v>
      </c>
      <c r="G663" s="3" t="s">
        <v>1217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1214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1214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1214</v>
      </c>
      <c r="G666" s="3" t="s">
        <v>1218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>
        <v>45111</v>
      </c>
      <c r="F668" s="3" t="s">
        <v>1229</v>
      </c>
      <c r="G668" s="3" t="s">
        <v>200</v>
      </c>
      <c r="H668" s="5">
        <v>130</v>
      </c>
      <c r="I668" t="s">
        <v>136</v>
      </c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>
        <v>45083</v>
      </c>
      <c r="F669" s="3" t="s">
        <v>1230</v>
      </c>
      <c r="G669" s="3" t="s">
        <v>200</v>
      </c>
      <c r="H669" s="5">
        <v>210</v>
      </c>
      <c r="I669" t="s">
        <v>378</v>
      </c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2" t="s">
        <v>7</v>
      </c>
      <c r="F670" s="183"/>
      <c r="G670" s="184"/>
      <c r="H670" s="5">
        <f>SUM(H656:H669)</f>
        <v>3585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2" t="s">
        <v>7</v>
      </c>
      <c r="AB670" s="183"/>
      <c r="AC670" s="18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2" t="s">
        <v>7</v>
      </c>
      <c r="O672" s="183"/>
      <c r="P672" s="183"/>
      <c r="Q672" s="184"/>
      <c r="R672" s="18">
        <f>SUM(R656:R671)</f>
        <v>2000</v>
      </c>
      <c r="S672" s="3"/>
      <c r="V672" s="17"/>
      <c r="X672" s="12"/>
      <c r="Y672" s="10"/>
      <c r="AJ672" s="182" t="s">
        <v>7</v>
      </c>
      <c r="AK672" s="183"/>
      <c r="AL672" s="183"/>
      <c r="AM672" s="184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5" t="s">
        <v>29</v>
      </c>
      <c r="AD696" s="185"/>
      <c r="AE696" s="185"/>
    </row>
    <row r="697" spans="2:41" ht="15" customHeight="1">
      <c r="H697" s="76" t="s">
        <v>28</v>
      </c>
      <c r="I697" s="76"/>
      <c r="J697" s="76"/>
      <c r="V697" s="17"/>
      <c r="AC697" s="185"/>
      <c r="AD697" s="185"/>
      <c r="AE697" s="185"/>
    </row>
    <row r="698" spans="2:41" ht="15" customHeight="1">
      <c r="H698" s="76"/>
      <c r="I698" s="76"/>
      <c r="J698" s="76"/>
      <c r="V698" s="17"/>
      <c r="AC698" s="185"/>
      <c r="AD698" s="185"/>
      <c r="AE698" s="185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125.01900000000069</v>
      </c>
      <c r="E702" s="187" t="s">
        <v>20</v>
      </c>
      <c r="F702" s="187"/>
      <c r="G702" s="187"/>
      <c r="H702" s="187"/>
      <c r="V702" s="17"/>
      <c r="X702" s="23" t="s">
        <v>32</v>
      </c>
      <c r="Y702" s="20">
        <f>IF(B702="PAGADO",0,C707)</f>
        <v>125.01900000000069</v>
      </c>
      <c r="AA702" s="187" t="s">
        <v>20</v>
      </c>
      <c r="AB702" s="187"/>
      <c r="AC702" s="187"/>
      <c r="AD702" s="187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125.01900000000069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125.01900000000069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125.01900000000069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125.01900000000069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88" t="str">
        <f>IF(C707&lt;0,"NO PAGAR","COBRAR")</f>
        <v>COBRAR</v>
      </c>
      <c r="C708" s="18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8" t="str">
        <f>IF(Y707&lt;0,"NO PAGAR","COBRAR")</f>
        <v>COBRAR</v>
      </c>
      <c r="Y708" s="18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0" t="s">
        <v>9</v>
      </c>
      <c r="C709" s="18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0" t="s">
        <v>9</v>
      </c>
      <c r="Y709" s="18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 t="b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2" t="s">
        <v>7</v>
      </c>
      <c r="F718" s="183"/>
      <c r="G718" s="18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2" t="s">
        <v>7</v>
      </c>
      <c r="AB718" s="183"/>
      <c r="AC718" s="18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2" t="s">
        <v>7</v>
      </c>
      <c r="O720" s="183"/>
      <c r="P720" s="183"/>
      <c r="Q720" s="184"/>
      <c r="R720" s="18">
        <f>SUM(R704:R719)</f>
        <v>0</v>
      </c>
      <c r="S720" s="3"/>
      <c r="V720" s="17"/>
      <c r="X720" s="12"/>
      <c r="Y720" s="10"/>
      <c r="AJ720" s="182" t="s">
        <v>7</v>
      </c>
      <c r="AK720" s="183"/>
      <c r="AL720" s="183"/>
      <c r="AM720" s="18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6" t="s">
        <v>31</v>
      </c>
      <c r="AB742" s="186"/>
      <c r="AC742" s="186"/>
    </row>
    <row r="743" spans="1:43" ht="15" customHeight="1">
      <c r="H743" s="76"/>
      <c r="I743" s="76"/>
      <c r="J743" s="76"/>
      <c r="V743" s="17"/>
      <c r="AA743" s="186"/>
      <c r="AB743" s="186"/>
      <c r="AC743" s="186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125.01900000000069</v>
      </c>
      <c r="E747" s="187" t="s">
        <v>20</v>
      </c>
      <c r="F747" s="187"/>
      <c r="G747" s="187"/>
      <c r="H747" s="187"/>
      <c r="V747" s="17"/>
      <c r="X747" s="23" t="s">
        <v>32</v>
      </c>
      <c r="Y747" s="20">
        <f>IF(B1547="PAGADO",0,C752)</f>
        <v>125.01900000000069</v>
      </c>
      <c r="AA747" s="187" t="s">
        <v>20</v>
      </c>
      <c r="AB747" s="187"/>
      <c r="AC747" s="187"/>
      <c r="AD747" s="187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125.01900000000069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125.01900000000069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125.01900000000069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125.01900000000069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9" t="str">
        <f>IF(Y752&lt;0,"NO PAGAR","COBRAR'")</f>
        <v>COBRAR'</v>
      </c>
      <c r="Y753" s="18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89" t="str">
        <f>IF(C752&lt;0,"NO PAGAR","COBRAR'")</f>
        <v>COBRAR'</v>
      </c>
      <c r="C754" s="189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0" t="s">
        <v>9</v>
      </c>
      <c r="C755" s="18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0" t="s">
        <v>9</v>
      </c>
      <c r="Y755" s="18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 t="b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 t="b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2" t="s">
        <v>7</v>
      </c>
      <c r="F763" s="183"/>
      <c r="G763" s="18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2" t="s">
        <v>7</v>
      </c>
      <c r="AB763" s="183"/>
      <c r="AC763" s="18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2" t="s">
        <v>7</v>
      </c>
      <c r="O765" s="183"/>
      <c r="P765" s="183"/>
      <c r="Q765" s="184"/>
      <c r="R765" s="18">
        <f>SUM(R749:R764)</f>
        <v>0</v>
      </c>
      <c r="S765" s="3"/>
      <c r="V765" s="17"/>
      <c r="X765" s="12"/>
      <c r="Y765" s="10"/>
      <c r="AJ765" s="182" t="s">
        <v>7</v>
      </c>
      <c r="AK765" s="183"/>
      <c r="AL765" s="183"/>
      <c r="AM765" s="184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5" t="s">
        <v>29</v>
      </c>
      <c r="AD789" s="185"/>
      <c r="AE789" s="185"/>
    </row>
    <row r="790" spans="2:41" ht="15" customHeight="1">
      <c r="H790" s="76" t="s">
        <v>28</v>
      </c>
      <c r="I790" s="76"/>
      <c r="J790" s="76"/>
      <c r="V790" s="17"/>
      <c r="AC790" s="185"/>
      <c r="AD790" s="185"/>
      <c r="AE790" s="185"/>
    </row>
    <row r="791" spans="2:41" ht="15" customHeight="1">
      <c r="H791" s="76"/>
      <c r="I791" s="76"/>
      <c r="J791" s="76"/>
      <c r="V791" s="17"/>
      <c r="AC791" s="185"/>
      <c r="AD791" s="185"/>
      <c r="AE791" s="185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125.01900000000069</v>
      </c>
      <c r="E795" s="187" t="s">
        <v>20</v>
      </c>
      <c r="F795" s="187"/>
      <c r="G795" s="187"/>
      <c r="H795" s="187"/>
      <c r="V795" s="17"/>
      <c r="X795" s="23" t="s">
        <v>32</v>
      </c>
      <c r="Y795" s="20">
        <f>IF(B795="PAGADO",0,C800)</f>
        <v>125.01900000000069</v>
      </c>
      <c r="AA795" s="187" t="s">
        <v>20</v>
      </c>
      <c r="AB795" s="187"/>
      <c r="AC795" s="187"/>
      <c r="AD795" s="187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125.01900000000069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125.01900000000069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125.01900000000069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125.01900000000069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88" t="str">
        <f>IF(C800&lt;0,"NO PAGAR","COBRAR")</f>
        <v>COBRAR</v>
      </c>
      <c r="C801" s="18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8" t="str">
        <f>IF(Y800&lt;0,"NO PAGAR","COBRAR")</f>
        <v>COBRAR</v>
      </c>
      <c r="Y801" s="18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0" t="s">
        <v>9</v>
      </c>
      <c r="C802" s="18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0" t="s">
        <v>9</v>
      </c>
      <c r="Y802" s="18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 t="b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 t="b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2" t="s">
        <v>7</v>
      </c>
      <c r="F811" s="183"/>
      <c r="G811" s="18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2" t="s">
        <v>7</v>
      </c>
      <c r="AB811" s="183"/>
      <c r="AC811" s="18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2" t="s">
        <v>7</v>
      </c>
      <c r="O813" s="183"/>
      <c r="P813" s="183"/>
      <c r="Q813" s="184"/>
      <c r="R813" s="18">
        <f>SUM(R797:R812)</f>
        <v>0</v>
      </c>
      <c r="S813" s="3"/>
      <c r="V813" s="17"/>
      <c r="X813" s="12"/>
      <c r="Y813" s="10"/>
      <c r="AJ813" s="182" t="s">
        <v>7</v>
      </c>
      <c r="AK813" s="183"/>
      <c r="AL813" s="183"/>
      <c r="AM813" s="18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6" t="s">
        <v>31</v>
      </c>
      <c r="AB835" s="186"/>
      <c r="AC835" s="186"/>
    </row>
    <row r="836" spans="1:43" ht="15" customHeight="1">
      <c r="H836" s="76"/>
      <c r="I836" s="76"/>
      <c r="J836" s="76"/>
      <c r="V836" s="17"/>
      <c r="AA836" s="186"/>
      <c r="AB836" s="186"/>
      <c r="AC836" s="186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125.01900000000069</v>
      </c>
      <c r="E840" s="187" t="s">
        <v>20</v>
      </c>
      <c r="F840" s="187"/>
      <c r="G840" s="187"/>
      <c r="H840" s="187"/>
      <c r="V840" s="17"/>
      <c r="X840" s="23" t="s">
        <v>32</v>
      </c>
      <c r="Y840" s="20">
        <f>IF(B1640="PAGADO",0,C845)</f>
        <v>125.01900000000069</v>
      </c>
      <c r="AA840" s="187" t="s">
        <v>20</v>
      </c>
      <c r="AB840" s="187"/>
      <c r="AC840" s="187"/>
      <c r="AD840" s="187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125.01900000000069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125.01900000000069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125.01900000000069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125.01900000000069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9" t="str">
        <f>IF(Y845&lt;0,"NO PAGAR","COBRAR'")</f>
        <v>COBRAR'</v>
      </c>
      <c r="Y846" s="18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89" t="str">
        <f>IF(C845&lt;0,"NO PAGAR","COBRAR'")</f>
        <v>COBRAR'</v>
      </c>
      <c r="C847" s="189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0" t="s">
        <v>9</v>
      </c>
      <c r="C848" s="18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0" t="s">
        <v>9</v>
      </c>
      <c r="Y848" s="18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 t="b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 t="b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2" t="s">
        <v>7</v>
      </c>
      <c r="F856" s="183"/>
      <c r="G856" s="18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2" t="s">
        <v>7</v>
      </c>
      <c r="AB856" s="183"/>
      <c r="AC856" s="18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2" t="s">
        <v>7</v>
      </c>
      <c r="O858" s="183"/>
      <c r="P858" s="183"/>
      <c r="Q858" s="184"/>
      <c r="R858" s="18">
        <f>SUM(R842:R857)</f>
        <v>0</v>
      </c>
      <c r="S858" s="3"/>
      <c r="V858" s="17"/>
      <c r="X858" s="12"/>
      <c r="Y858" s="10"/>
      <c r="AJ858" s="182" t="s">
        <v>7</v>
      </c>
      <c r="AK858" s="183"/>
      <c r="AL858" s="183"/>
      <c r="AM858" s="184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5" t="s">
        <v>29</v>
      </c>
      <c r="AD883" s="185"/>
      <c r="AE883" s="185"/>
    </row>
    <row r="884" spans="2:41" ht="15" customHeight="1">
      <c r="H884" s="76" t="s">
        <v>28</v>
      </c>
      <c r="I884" s="76"/>
      <c r="J884" s="76"/>
      <c r="V884" s="17"/>
      <c r="AC884" s="185"/>
      <c r="AD884" s="185"/>
      <c r="AE884" s="185"/>
    </row>
    <row r="885" spans="2:41" ht="15" customHeight="1">
      <c r="H885" s="76"/>
      <c r="I885" s="76"/>
      <c r="J885" s="76"/>
      <c r="V885" s="17"/>
      <c r="AC885" s="185"/>
      <c r="AD885" s="185"/>
      <c r="AE885" s="185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125.01900000000069</v>
      </c>
      <c r="E889" s="187" t="s">
        <v>20</v>
      </c>
      <c r="F889" s="187"/>
      <c r="G889" s="187"/>
      <c r="H889" s="187"/>
      <c r="V889" s="17"/>
      <c r="X889" s="23" t="s">
        <v>32</v>
      </c>
      <c r="Y889" s="20">
        <f>IF(B889="PAGADO",0,C894)</f>
        <v>125.01900000000069</v>
      </c>
      <c r="AA889" s="187" t="s">
        <v>20</v>
      </c>
      <c r="AB889" s="187"/>
      <c r="AC889" s="187"/>
      <c r="AD889" s="187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125.01900000000069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125.01900000000069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125.01900000000069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125.01900000000069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88" t="str">
        <f>IF(C894&lt;0,"NO PAGAR","COBRAR")</f>
        <v>COBRAR</v>
      </c>
      <c r="C895" s="18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8" t="str">
        <f>IF(Y894&lt;0,"NO PAGAR","COBRAR")</f>
        <v>COBRAR</v>
      </c>
      <c r="Y895" s="18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0" t="s">
        <v>9</v>
      </c>
      <c r="C896" s="18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0" t="s">
        <v>9</v>
      </c>
      <c r="Y896" s="18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2" t="s">
        <v>7</v>
      </c>
      <c r="F905" s="183"/>
      <c r="G905" s="18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2" t="s">
        <v>7</v>
      </c>
      <c r="AB905" s="183"/>
      <c r="AC905" s="18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2" t="s">
        <v>7</v>
      </c>
      <c r="O907" s="183"/>
      <c r="P907" s="183"/>
      <c r="Q907" s="184"/>
      <c r="R907" s="18">
        <f>SUM(R891:R906)</f>
        <v>0</v>
      </c>
      <c r="S907" s="3"/>
      <c r="V907" s="17"/>
      <c r="X907" s="12"/>
      <c r="Y907" s="10"/>
      <c r="AJ907" s="182" t="s">
        <v>7</v>
      </c>
      <c r="AK907" s="183"/>
      <c r="AL907" s="183"/>
      <c r="AM907" s="18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6" t="s">
        <v>31</v>
      </c>
      <c r="AB929" s="186"/>
      <c r="AC929" s="186"/>
    </row>
    <row r="930" spans="2:41" ht="15" customHeight="1">
      <c r="H930" s="76"/>
      <c r="I930" s="76"/>
      <c r="J930" s="76"/>
      <c r="V930" s="17"/>
      <c r="AA930" s="186"/>
      <c r="AB930" s="186"/>
      <c r="AC930" s="18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125.01900000000069</v>
      </c>
      <c r="E934" s="187" t="s">
        <v>20</v>
      </c>
      <c r="F934" s="187"/>
      <c r="G934" s="187"/>
      <c r="H934" s="187"/>
      <c r="V934" s="17"/>
      <c r="X934" s="23" t="s">
        <v>32</v>
      </c>
      <c r="Y934" s="20">
        <f>IF(B1734="PAGADO",0,C939)</f>
        <v>125.01900000000069</v>
      </c>
      <c r="AA934" s="187" t="s">
        <v>20</v>
      </c>
      <c r="AB934" s="187"/>
      <c r="AC934" s="187"/>
      <c r="AD934" s="187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125.01900000000069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125.01900000000069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125.01900000000069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125.01900000000069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9" t="str">
        <f>IF(Y939&lt;0,"NO PAGAR","COBRAR'")</f>
        <v>COBRAR'</v>
      </c>
      <c r="Y940" s="18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89" t="str">
        <f>IF(C939&lt;0,"NO PAGAR","COBRAR'")</f>
        <v>COBRAR'</v>
      </c>
      <c r="C941" s="18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0" t="s">
        <v>9</v>
      </c>
      <c r="C942" s="18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0" t="s">
        <v>9</v>
      </c>
      <c r="Y942" s="18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 t="b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2" t="s">
        <v>7</v>
      </c>
      <c r="F950" s="183"/>
      <c r="G950" s="18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2" t="s">
        <v>7</v>
      </c>
      <c r="AB950" s="183"/>
      <c r="AC950" s="18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2" t="s">
        <v>7</v>
      </c>
      <c r="O952" s="183"/>
      <c r="P952" s="183"/>
      <c r="Q952" s="184"/>
      <c r="R952" s="18">
        <f>SUM(R936:R951)</f>
        <v>0</v>
      </c>
      <c r="S952" s="3"/>
      <c r="V952" s="17"/>
      <c r="X952" s="12"/>
      <c r="Y952" s="10"/>
      <c r="AJ952" s="182" t="s">
        <v>7</v>
      </c>
      <c r="AK952" s="183"/>
      <c r="AL952" s="183"/>
      <c r="AM952" s="18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5" t="s">
        <v>29</v>
      </c>
      <c r="AD976" s="185"/>
      <c r="AE976" s="185"/>
    </row>
    <row r="977" spans="2:41" ht="15" customHeight="1">
      <c r="H977" s="76" t="s">
        <v>28</v>
      </c>
      <c r="I977" s="76"/>
      <c r="J977" s="76"/>
      <c r="V977" s="17"/>
      <c r="AC977" s="185"/>
      <c r="AD977" s="185"/>
      <c r="AE977" s="185"/>
    </row>
    <row r="978" spans="2:41" ht="15" customHeight="1">
      <c r="H978" s="76"/>
      <c r="I978" s="76"/>
      <c r="J978" s="76"/>
      <c r="V978" s="17"/>
      <c r="AC978" s="185"/>
      <c r="AD978" s="185"/>
      <c r="AE978" s="185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125.01900000000069</v>
      </c>
      <c r="E982" s="187" t="s">
        <v>20</v>
      </c>
      <c r="F982" s="187"/>
      <c r="G982" s="187"/>
      <c r="H982" s="187"/>
      <c r="V982" s="17"/>
      <c r="X982" s="23" t="s">
        <v>32</v>
      </c>
      <c r="Y982" s="20">
        <f>IF(B982="PAGADO",0,C987)</f>
        <v>125.01900000000069</v>
      </c>
      <c r="AA982" s="187" t="s">
        <v>20</v>
      </c>
      <c r="AB982" s="187"/>
      <c r="AC982" s="187"/>
      <c r="AD982" s="18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125.01900000000069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125.01900000000069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125.01900000000069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125.01900000000069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88" t="str">
        <f>IF(C987&lt;0,"NO PAGAR","COBRAR")</f>
        <v>COBRAR</v>
      </c>
      <c r="C988" s="18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8" t="str">
        <f>IF(Y987&lt;0,"NO PAGAR","COBRAR")</f>
        <v>COBRAR</v>
      </c>
      <c r="Y988" s="18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0" t="s">
        <v>9</v>
      </c>
      <c r="C989" s="18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0" t="s">
        <v>9</v>
      </c>
      <c r="Y989" s="18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2" t="s">
        <v>7</v>
      </c>
      <c r="F998" s="183"/>
      <c r="G998" s="18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2" t="s">
        <v>7</v>
      </c>
      <c r="AB998" s="183"/>
      <c r="AC998" s="18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2" t="s">
        <v>7</v>
      </c>
      <c r="O1000" s="183"/>
      <c r="P1000" s="183"/>
      <c r="Q1000" s="184"/>
      <c r="R1000" s="18">
        <f>SUM(R984:R999)</f>
        <v>0</v>
      </c>
      <c r="S1000" s="3"/>
      <c r="V1000" s="17"/>
      <c r="X1000" s="12"/>
      <c r="Y1000" s="10"/>
      <c r="AJ1000" s="182" t="s">
        <v>7</v>
      </c>
      <c r="AK1000" s="183"/>
      <c r="AL1000" s="183"/>
      <c r="AM1000" s="18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6" t="s">
        <v>31</v>
      </c>
      <c r="AB1022" s="186"/>
      <c r="AC1022" s="186"/>
    </row>
    <row r="1023" spans="1:43" ht="15" customHeight="1">
      <c r="H1023" s="76"/>
      <c r="I1023" s="76"/>
      <c r="J1023" s="76"/>
      <c r="V1023" s="17"/>
      <c r="AA1023" s="186"/>
      <c r="AB1023" s="186"/>
      <c r="AC1023" s="18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125.01900000000069</v>
      </c>
      <c r="E1027" s="187" t="s">
        <v>20</v>
      </c>
      <c r="F1027" s="187"/>
      <c r="G1027" s="187"/>
      <c r="H1027" s="187"/>
      <c r="V1027" s="17"/>
      <c r="X1027" s="23" t="s">
        <v>32</v>
      </c>
      <c r="Y1027" s="20">
        <f>IF(B1827="PAGADO",0,C1032)</f>
        <v>125.01900000000069</v>
      </c>
      <c r="AA1027" s="187" t="s">
        <v>20</v>
      </c>
      <c r="AB1027" s="187"/>
      <c r="AC1027" s="187"/>
      <c r="AD1027" s="18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125.01900000000069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125.01900000000069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125.01900000000069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125.01900000000069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9" t="str">
        <f>IF(Y1032&lt;0,"NO PAGAR","COBRAR'")</f>
        <v>COBRAR'</v>
      </c>
      <c r="Y1033" s="18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89" t="str">
        <f>IF(C1032&lt;0,"NO PAGAR","COBRAR'")</f>
        <v>COBRAR'</v>
      </c>
      <c r="C1034" s="18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0" t="s">
        <v>9</v>
      </c>
      <c r="C1035" s="18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0" t="s">
        <v>9</v>
      </c>
      <c r="Y1035" s="18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2" t="s">
        <v>7</v>
      </c>
      <c r="F1043" s="183"/>
      <c r="G1043" s="18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2" t="s">
        <v>7</v>
      </c>
      <c r="AB1043" s="183"/>
      <c r="AC1043" s="18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2" t="s">
        <v>7</v>
      </c>
      <c r="O1045" s="183"/>
      <c r="P1045" s="183"/>
      <c r="Q1045" s="184"/>
      <c r="R1045" s="18">
        <f>SUM(R1029:R1044)</f>
        <v>0</v>
      </c>
      <c r="S1045" s="3"/>
      <c r="V1045" s="17"/>
      <c r="X1045" s="12"/>
      <c r="Y1045" s="10"/>
      <c r="AJ1045" s="182" t="s">
        <v>7</v>
      </c>
      <c r="AK1045" s="183"/>
      <c r="AL1045" s="183"/>
      <c r="AM1045" s="18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5" t="s">
        <v>29</v>
      </c>
      <c r="AD95" s="185"/>
      <c r="AE95" s="185"/>
    </row>
    <row r="96" spans="2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8" t="str">
        <f>IF(C106&lt;0,"NO PAGAR","COBRAR")</f>
        <v>COBRAR</v>
      </c>
      <c r="C107" s="18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COBRAR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tr">
        <f>IF(Y143&lt;0,"NO PAGAR","COBRAR'")</f>
        <v>COBRAR'</v>
      </c>
      <c r="Y144" s="18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9" t="str">
        <f>IF(C143&lt;0,"NO PAGAR","COBRAR'")</f>
        <v>COBRAR'</v>
      </c>
      <c r="C145" s="18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5" t="s">
        <v>29</v>
      </c>
      <c r="AD181" s="185"/>
      <c r="AE181" s="185"/>
    </row>
    <row r="182" spans="2:41">
      <c r="H182" s="186" t="s">
        <v>28</v>
      </c>
      <c r="I182" s="186"/>
      <c r="J182" s="186"/>
      <c r="V182" s="17"/>
      <c r="AC182" s="185"/>
      <c r="AD182" s="185"/>
      <c r="AE182" s="185"/>
    </row>
    <row r="183" spans="2:41">
      <c r="H183" s="186"/>
      <c r="I183" s="186"/>
      <c r="J183" s="186"/>
      <c r="V183" s="17"/>
      <c r="AC183" s="185"/>
      <c r="AD183" s="185"/>
      <c r="AE183" s="18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8" t="str">
        <f>IF(C192&lt;0,"NO PAGAR","COBRAR")</f>
        <v>COBRAR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8" t="str">
        <f>IF(Y192&lt;0,"NO PAGAR","COBRAR")</f>
        <v>COBRAR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tr">
        <f>IF(Y237&lt;0,"NO PAGAR","COBRAR'")</f>
        <v>COBRAR'</v>
      </c>
      <c r="Y238" s="18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9" t="str">
        <f>IF(C237&lt;0,"NO PAGAR","COBRAR'")</f>
        <v>COBRAR'</v>
      </c>
      <c r="C239" s="18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5" t="s">
        <v>29</v>
      </c>
      <c r="AD273" s="185"/>
      <c r="AE273" s="185"/>
    </row>
    <row r="274" spans="2:41">
      <c r="H274" s="186" t="s">
        <v>28</v>
      </c>
      <c r="I274" s="186"/>
      <c r="J274" s="186"/>
      <c r="V274" s="17"/>
      <c r="AC274" s="185"/>
      <c r="AD274" s="185"/>
      <c r="AE274" s="185"/>
    </row>
    <row r="275" spans="2:41">
      <c r="H275" s="186"/>
      <c r="I275" s="186"/>
      <c r="J275" s="186"/>
      <c r="V275" s="17"/>
      <c r="AC275" s="185"/>
      <c r="AD275" s="185"/>
      <c r="AE275" s="18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8" t="str">
        <f>IF(C284&lt;0,"NO PAGAR","COBRAR")</f>
        <v>COBRAR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8" t="str">
        <f>IF(Y284&lt;0,"NO PAGAR","COBRAR")</f>
        <v>COBRAR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tr">
        <f>IF(Y329&lt;0,"NO PAGAR","COBRAR'")</f>
        <v>COBRAR'</v>
      </c>
      <c r="Y330" s="18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9" t="str">
        <f>IF(C329&lt;0,"NO PAGAR","COBRAR'")</f>
        <v>COBRAR'</v>
      </c>
      <c r="C331" s="18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5" t="s">
        <v>29</v>
      </c>
      <c r="AD366" s="185"/>
      <c r="AE366" s="185"/>
    </row>
    <row r="367" spans="5:31">
      <c r="H367" s="186" t="s">
        <v>28</v>
      </c>
      <c r="I367" s="186"/>
      <c r="J367" s="186"/>
      <c r="V367" s="17"/>
      <c r="AC367" s="185"/>
      <c r="AD367" s="185"/>
      <c r="AE367" s="185"/>
    </row>
    <row r="368" spans="5:31">
      <c r="H368" s="186"/>
      <c r="I368" s="186"/>
      <c r="J368" s="186"/>
      <c r="V368" s="17"/>
      <c r="AC368" s="185"/>
      <c r="AD368" s="185"/>
      <c r="AE368" s="18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8" t="str">
        <f>IF(C377&lt;0,"NO PAGAR","COBRAR")</f>
        <v>COBRAR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8" t="str">
        <f>IF(Y377&lt;0,"NO PAGAR","COBRAR")</f>
        <v>COBRAR</v>
      </c>
      <c r="Y378" s="18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tr">
        <f>IF(Y422&lt;0,"NO PAGAR","COBRAR'")</f>
        <v>COBRAR'</v>
      </c>
      <c r="Y423" s="18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9" t="str">
        <f>IF(C422&lt;0,"NO PAGAR","COBRAR'")</f>
        <v>COBRAR'</v>
      </c>
      <c r="C424" s="18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5" t="s">
        <v>29</v>
      </c>
      <c r="AD463" s="185"/>
      <c r="AE463" s="185"/>
    </row>
    <row r="464" spans="8:31">
      <c r="H464" s="186" t="s">
        <v>28</v>
      </c>
      <c r="I464" s="186"/>
      <c r="J464" s="186"/>
      <c r="V464" s="17"/>
      <c r="AC464" s="185"/>
      <c r="AD464" s="185"/>
      <c r="AE464" s="185"/>
    </row>
    <row r="465" spans="2:41">
      <c r="H465" s="186"/>
      <c r="I465" s="186"/>
      <c r="J465" s="186"/>
      <c r="V465" s="17"/>
      <c r="AC465" s="185"/>
      <c r="AD465" s="185"/>
      <c r="AE465" s="18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8" t="str">
        <f>IF(C474&lt;0,"NO PAGAR","COBRAR")</f>
        <v>COBRAR</v>
      </c>
      <c r="C475" s="18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8" t="str">
        <f>IF(Y474&lt;0,"NO PAGAR","COBRAR")</f>
        <v>COBRAR</v>
      </c>
      <c r="Y475" s="18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9" t="str">
        <f>IF(Y519&lt;0,"NO PAGAR","COBRAR'")</f>
        <v>COBRAR'</v>
      </c>
      <c r="Y520" s="18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9" t="str">
        <f>IF(C519&lt;0,"NO PAGAR","COBRAR'")</f>
        <v>COBRAR'</v>
      </c>
      <c r="C521" s="18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5" t="s">
        <v>29</v>
      </c>
      <c r="AD562" s="185"/>
      <c r="AE562" s="185"/>
    </row>
    <row r="563" spans="2:41">
      <c r="H563" s="186" t="s">
        <v>28</v>
      </c>
      <c r="I563" s="186"/>
      <c r="J563" s="186"/>
      <c r="V563" s="17"/>
      <c r="AC563" s="185"/>
      <c r="AD563" s="185"/>
      <c r="AE563" s="185"/>
    </row>
    <row r="564" spans="2:41">
      <c r="H564" s="186"/>
      <c r="I564" s="186"/>
      <c r="J564" s="186"/>
      <c r="V564" s="17"/>
      <c r="AC564" s="185"/>
      <c r="AD564" s="185"/>
      <c r="AE564" s="18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8" t="str">
        <f>IF(C573&lt;0,"NO PAGAR","COBRAR")</f>
        <v>COBRAR</v>
      </c>
      <c r="C574" s="18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8" t="str">
        <f>IF(Y573&lt;0,"NO PAGAR","COBRAR")</f>
        <v>COBRAR</v>
      </c>
      <c r="Y574" s="18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9" t="str">
        <f>IF(Y618&lt;0,"NO PAGAR","COBRAR'")</f>
        <v>COBRAR'</v>
      </c>
      <c r="Y619" s="18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9" t="str">
        <f>IF(C618&lt;0,"NO PAGAR","COBRAR'")</f>
        <v>COBRAR'</v>
      </c>
      <c r="C620" s="18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5" t="s">
        <v>29</v>
      </c>
      <c r="AD655" s="185"/>
      <c r="AE655" s="185"/>
    </row>
    <row r="656" spans="2:31">
      <c r="H656" s="186" t="s">
        <v>28</v>
      </c>
      <c r="I656" s="186"/>
      <c r="J656" s="186"/>
      <c r="V656" s="17"/>
      <c r="AC656" s="185"/>
      <c r="AD656" s="185"/>
      <c r="AE656" s="185"/>
    </row>
    <row r="657" spans="2:41">
      <c r="H657" s="186"/>
      <c r="I657" s="186"/>
      <c r="J657" s="186"/>
      <c r="V657" s="17"/>
      <c r="AC657" s="185"/>
      <c r="AD657" s="185"/>
      <c r="AE657" s="18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8" t="str">
        <f>IF(C666&lt;0,"NO PAGAR","COBRAR")</f>
        <v>COBRAR</v>
      </c>
      <c r="C667" s="18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PAGAR","COBRAR")</f>
        <v>COBRAR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tr">
        <f>IF(Y711&lt;0,"NO PAGAR","COBRAR'")</f>
        <v>COBRAR'</v>
      </c>
      <c r="Y712" s="18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9" t="str">
        <f>IF(C711&lt;0,"NO PAGAR","COBRAR'")</f>
        <v>COBRAR'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5" t="s">
        <v>29</v>
      </c>
      <c r="AD748" s="185"/>
      <c r="AE748" s="185"/>
    </row>
    <row r="749" spans="8:31">
      <c r="H749" s="186" t="s">
        <v>28</v>
      </c>
      <c r="I749" s="186"/>
      <c r="J749" s="186"/>
      <c r="V749" s="17"/>
      <c r="AC749" s="185"/>
      <c r="AD749" s="185"/>
      <c r="AE749" s="185"/>
    </row>
    <row r="750" spans="8:31">
      <c r="H750" s="186"/>
      <c r="I750" s="186"/>
      <c r="J750" s="186"/>
      <c r="V750" s="17"/>
      <c r="AC750" s="185"/>
      <c r="AD750" s="185"/>
      <c r="AE750" s="18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8" t="str">
        <f>IF(C759&lt;0,"NO PAGAR","COBRAR")</f>
        <v>COBRAR</v>
      </c>
      <c r="C760" s="18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PAGAR","COBRAR")</f>
        <v>COBRAR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tr">
        <f>IF(Y804&lt;0,"NO PAGAR","COBRAR'")</f>
        <v>COBRAR'</v>
      </c>
      <c r="Y805" s="18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9" t="str">
        <f>IF(C804&lt;0,"NO PAGAR","COBRAR'")</f>
        <v>COBRAR'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5" t="s">
        <v>29</v>
      </c>
      <c r="AD841" s="185"/>
      <c r="AE841" s="185"/>
    </row>
    <row r="842" spans="2:41">
      <c r="H842" s="186" t="s">
        <v>28</v>
      </c>
      <c r="I842" s="186"/>
      <c r="J842" s="186"/>
      <c r="V842" s="17"/>
      <c r="AC842" s="185"/>
      <c r="AD842" s="185"/>
      <c r="AE842" s="185"/>
    </row>
    <row r="843" spans="2:41">
      <c r="H843" s="186"/>
      <c r="I843" s="186"/>
      <c r="J843" s="186"/>
      <c r="V843" s="17"/>
      <c r="AC843" s="185"/>
      <c r="AD843" s="185"/>
      <c r="AE843" s="18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8" t="str">
        <f>IF(C852&lt;0,"NO PAGAR","COBRAR")</f>
        <v>COBRAR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PAGAR","COBRAR")</f>
        <v>COBRAR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tr">
        <f>IF(Y897&lt;0,"NO PAGAR","COBRAR'")</f>
        <v>COBRAR'</v>
      </c>
      <c r="Y898" s="18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9" t="str">
        <f>IF(C897&lt;0,"NO PAGAR","COBRAR'")</f>
        <v>COBRAR'</v>
      </c>
      <c r="C899" s="18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5" t="s">
        <v>29</v>
      </c>
      <c r="AD935" s="185"/>
      <c r="AE935" s="185"/>
    </row>
    <row r="936" spans="2:41">
      <c r="H936" s="186" t="s">
        <v>28</v>
      </c>
      <c r="I936" s="186"/>
      <c r="J936" s="186"/>
      <c r="V936" s="17"/>
      <c r="AC936" s="185"/>
      <c r="AD936" s="185"/>
      <c r="AE936" s="185"/>
    </row>
    <row r="937" spans="2:41">
      <c r="H937" s="186"/>
      <c r="I937" s="186"/>
      <c r="J937" s="186"/>
      <c r="V937" s="17"/>
      <c r="AC937" s="185"/>
      <c r="AD937" s="185"/>
      <c r="AE937" s="18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8" t="str">
        <f>IF(C946&lt;0,"NO PAGAR","COBRAR")</f>
        <v>COBRAR</v>
      </c>
      <c r="C947" s="18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PAGAR","COBRAR")</f>
        <v>COBRAR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tr">
        <f>IF(Y991&lt;0,"NO PAGAR","COBRAR'")</f>
        <v>COBRAR'</v>
      </c>
      <c r="Y992" s="18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9" t="str">
        <f>IF(C991&lt;0,"NO PAGAR","COBRAR'")</f>
        <v>COBRAR'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5" t="s">
        <v>29</v>
      </c>
      <c r="AD1028" s="185"/>
      <c r="AE1028" s="185"/>
    </row>
    <row r="1029" spans="2:41">
      <c r="H1029" s="186" t="s">
        <v>28</v>
      </c>
      <c r="I1029" s="186"/>
      <c r="J1029" s="186"/>
      <c r="V1029" s="17"/>
      <c r="AC1029" s="185"/>
      <c r="AD1029" s="185"/>
      <c r="AE1029" s="185"/>
    </row>
    <row r="1030" spans="2:41">
      <c r="H1030" s="186"/>
      <c r="I1030" s="186"/>
      <c r="J1030" s="186"/>
      <c r="V1030" s="17"/>
      <c r="AC1030" s="185"/>
      <c r="AD1030" s="185"/>
      <c r="AE1030" s="18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8" t="str">
        <f>IF(C1039&lt;0,"NO PAGAR","COBRAR")</f>
        <v>COBRAR</v>
      </c>
      <c r="C1040" s="18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PAGAR","COBRAR")</f>
        <v>COBRAR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9" t="str">
        <f>IF(Y1084&lt;0,"NO PAGAR","COBRAR'")</f>
        <v>COBRAR'</v>
      </c>
      <c r="Y1085" s="18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9" t="str">
        <f>IF(C1084&lt;0,"NO PAGAR","COBRAR'")</f>
        <v>COBRAR'</v>
      </c>
      <c r="C1086" s="18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COBRAR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COBRAR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COBRAR'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COBRAR'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5" t="s">
        <v>29</v>
      </c>
      <c r="AD468" s="185"/>
      <c r="AE468" s="185"/>
    </row>
    <row r="469" spans="2:41">
      <c r="H469" s="186" t="s">
        <v>28</v>
      </c>
      <c r="I469" s="186"/>
      <c r="J469" s="186"/>
      <c r="V469" s="17"/>
      <c r="AC469" s="185"/>
      <c r="AD469" s="185"/>
      <c r="AE469" s="185"/>
    </row>
    <row r="470" spans="2:41">
      <c r="H470" s="186"/>
      <c r="I470" s="186"/>
      <c r="J470" s="186"/>
      <c r="V470" s="17"/>
      <c r="AC470" s="185"/>
      <c r="AD470" s="185"/>
      <c r="AE470" s="18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8" t="str">
        <f>IF(C479&lt;0,"NO PAGAR","COBRAR")</f>
        <v>COBRAR</v>
      </c>
      <c r="C480" s="18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8" t="str">
        <f>IF(Y479&lt;0,"NO PAGAR","COBRAR")</f>
        <v>COBRAR</v>
      </c>
      <c r="Y480" s="18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9" t="str">
        <f>IF(Y524&lt;0,"NO PAGAR","COBRAR'")</f>
        <v>COBRAR'</v>
      </c>
      <c r="Y525" s="18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9" t="str">
        <f>IF(C524&lt;0,"NO PAGAR","COBRAR'")</f>
        <v>COBRAR'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5" t="s">
        <v>29</v>
      </c>
      <c r="AD567" s="185"/>
      <c r="AE567" s="185"/>
    </row>
    <row r="568" spans="2:41">
      <c r="H568" s="186" t="s">
        <v>28</v>
      </c>
      <c r="I568" s="186"/>
      <c r="J568" s="186"/>
      <c r="V568" s="17"/>
      <c r="AC568" s="185"/>
      <c r="AD568" s="185"/>
      <c r="AE568" s="185"/>
    </row>
    <row r="569" spans="2:41">
      <c r="H569" s="186"/>
      <c r="I569" s="186"/>
      <c r="J569" s="186"/>
      <c r="V569" s="17"/>
      <c r="AC569" s="185"/>
      <c r="AD569" s="185"/>
      <c r="AE569" s="18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8" t="str">
        <f>IF(C578&lt;0,"NO PAGAR","COBRAR")</f>
        <v>COBRAR</v>
      </c>
      <c r="C579" s="18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8" t="str">
        <f>IF(Y578&lt;0,"NO PAGAR","COBRAR")</f>
        <v>COBRAR</v>
      </c>
      <c r="Y579" s="18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tr">
        <f>IF(Y623&lt;0,"NO PAGAR","COBRAR'")</f>
        <v>COBRAR'</v>
      </c>
      <c r="Y624" s="18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9" t="str">
        <f>IF(C623&lt;0,"NO PAGAR","COBRAR'")</f>
        <v>COBRAR'</v>
      </c>
      <c r="C625" s="18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5" t="s">
        <v>29</v>
      </c>
      <c r="AD660" s="185"/>
      <c r="AE660" s="185"/>
    </row>
    <row r="661" spans="2:41">
      <c r="H661" s="186" t="s">
        <v>28</v>
      </c>
      <c r="I661" s="186"/>
      <c r="J661" s="186"/>
      <c r="V661" s="17"/>
      <c r="AC661" s="185"/>
      <c r="AD661" s="185"/>
      <c r="AE661" s="185"/>
    </row>
    <row r="662" spans="2:41">
      <c r="H662" s="186"/>
      <c r="I662" s="186"/>
      <c r="J662" s="186"/>
      <c r="V662" s="17"/>
      <c r="AC662" s="185"/>
      <c r="AD662" s="185"/>
      <c r="AE662" s="18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8" t="str">
        <f>IF(C671&lt;0,"NO PAGAR","COBRAR")</f>
        <v>COBRAR</v>
      </c>
      <c r="C672" s="18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8" t="str">
        <f>IF(Y671&lt;0,"NO PAGAR","COBRAR")</f>
        <v>COBRAR</v>
      </c>
      <c r="Y672" s="18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9" t="str">
        <f>IF(Y716&lt;0,"NO PAGAR","COBRAR'")</f>
        <v>COBRAR'</v>
      </c>
      <c r="Y717" s="18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9" t="str">
        <f>IF(C716&lt;0,"NO PAGAR","COBRAR'")</f>
        <v>COBRAR'</v>
      </c>
      <c r="C718" s="18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5" t="s">
        <v>29</v>
      </c>
      <c r="AD753" s="185"/>
      <c r="AE753" s="185"/>
    </row>
    <row r="754" spans="2:41">
      <c r="H754" s="186" t="s">
        <v>28</v>
      </c>
      <c r="I754" s="186"/>
      <c r="J754" s="186"/>
      <c r="V754" s="17"/>
      <c r="AC754" s="185"/>
      <c r="AD754" s="185"/>
      <c r="AE754" s="185"/>
    </row>
    <row r="755" spans="2:41">
      <c r="H755" s="186"/>
      <c r="I755" s="186"/>
      <c r="J755" s="186"/>
      <c r="V755" s="17"/>
      <c r="AC755" s="185"/>
      <c r="AD755" s="185"/>
      <c r="AE755" s="18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8" t="str">
        <f>IF(C764&lt;0,"NO PAGAR","COBRAR")</f>
        <v>COBRAR</v>
      </c>
      <c r="C765" s="18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8" t="str">
        <f>IF(Y764&lt;0,"NO PAGAR","COBRAR")</f>
        <v>COBRAR</v>
      </c>
      <c r="Y765" s="18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9" t="str">
        <f>IF(Y809&lt;0,"NO PAGAR","COBRAR'")</f>
        <v>COBRAR'</v>
      </c>
      <c r="Y810" s="18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9" t="str">
        <f>IF(C809&lt;0,"NO PAGAR","COBRAR'")</f>
        <v>COBRAR'</v>
      </c>
      <c r="C811" s="18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5" t="s">
        <v>29</v>
      </c>
      <c r="AD846" s="185"/>
      <c r="AE846" s="185"/>
    </row>
    <row r="847" spans="5:31">
      <c r="H847" s="186" t="s">
        <v>28</v>
      </c>
      <c r="I847" s="186"/>
      <c r="J847" s="186"/>
      <c r="V847" s="17"/>
      <c r="AC847" s="185"/>
      <c r="AD847" s="185"/>
      <c r="AE847" s="185"/>
    </row>
    <row r="848" spans="5:31">
      <c r="H848" s="186"/>
      <c r="I848" s="186"/>
      <c r="J848" s="186"/>
      <c r="V848" s="17"/>
      <c r="AC848" s="185"/>
      <c r="AD848" s="185"/>
      <c r="AE848" s="18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8" t="str">
        <f>IF(C857&lt;0,"NO PAGAR","COBRAR")</f>
        <v>COBRAR</v>
      </c>
      <c r="C858" s="18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8" t="str">
        <f>IF(Y857&lt;0,"NO PAGAR","COBRAR")</f>
        <v>COBRAR</v>
      </c>
      <c r="Y858" s="18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9" t="str">
        <f>IF(Y902&lt;0,"NO PAGAR","COBRAR'")</f>
        <v>COBRAR'</v>
      </c>
      <c r="Y903" s="18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9" t="str">
        <f>IF(C902&lt;0,"NO PAGAR","COBRAR'")</f>
        <v>COBRAR'</v>
      </c>
      <c r="C904" s="18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5" t="s">
        <v>29</v>
      </c>
      <c r="AD940" s="185"/>
      <c r="AE940" s="185"/>
    </row>
    <row r="941" spans="8:31">
      <c r="H941" s="186" t="s">
        <v>28</v>
      </c>
      <c r="I941" s="186"/>
      <c r="J941" s="186"/>
      <c r="V941" s="17"/>
      <c r="AC941" s="185"/>
      <c r="AD941" s="185"/>
      <c r="AE941" s="185"/>
    </row>
    <row r="942" spans="8:31">
      <c r="H942" s="186"/>
      <c r="I942" s="186"/>
      <c r="J942" s="186"/>
      <c r="V942" s="17"/>
      <c r="AC942" s="185"/>
      <c r="AD942" s="185"/>
      <c r="AE942" s="18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8" t="str">
        <f>IF(C951&lt;0,"NO PAGAR","COBRAR")</f>
        <v>COBRAR</v>
      </c>
      <c r="C952" s="18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8" t="str">
        <f>IF(Y951&lt;0,"NO PAGAR","COBRAR")</f>
        <v>COBRAR</v>
      </c>
      <c r="Y952" s="18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9" t="str">
        <f>IF(Y996&lt;0,"NO PAGAR","COBRAR'")</f>
        <v>COBRAR'</v>
      </c>
      <c r="Y997" s="18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9" t="str">
        <f>IF(C996&lt;0,"NO PAGAR","COBRAR'")</f>
        <v>COBRAR'</v>
      </c>
      <c r="C998" s="18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5" t="s">
        <v>29</v>
      </c>
      <c r="AD1033" s="185"/>
      <c r="AE1033" s="185"/>
    </row>
    <row r="1034" spans="2:41">
      <c r="H1034" s="186" t="s">
        <v>28</v>
      </c>
      <c r="I1034" s="186"/>
      <c r="J1034" s="186"/>
      <c r="V1034" s="17"/>
      <c r="AC1034" s="185"/>
      <c r="AD1034" s="185"/>
      <c r="AE1034" s="185"/>
    </row>
    <row r="1035" spans="2:41">
      <c r="H1035" s="186"/>
      <c r="I1035" s="186"/>
      <c r="J1035" s="186"/>
      <c r="V1035" s="17"/>
      <c r="AC1035" s="185"/>
      <c r="AD1035" s="185"/>
      <c r="AE1035" s="18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8" t="str">
        <f>IF(C1044&lt;0,"NO PAGAR","COBRAR")</f>
        <v>COBRAR</v>
      </c>
      <c r="C1045" s="18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8" t="str">
        <f>IF(Y1044&lt;0,"NO PAGAR","COBRAR")</f>
        <v>COBRAR</v>
      </c>
      <c r="Y1045" s="18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9" t="str">
        <f>IF(Y1089&lt;0,"NO PAGAR","COBRAR'")</f>
        <v>COBRAR'</v>
      </c>
      <c r="Y1090" s="18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9" t="str">
        <f>IF(C1089&lt;0,"NO PAGAR","COBRAR'")</f>
        <v>COBRAR'</v>
      </c>
      <c r="C1091" s="18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32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COBRAR'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COBRAR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5" t="s">
        <v>29</v>
      </c>
      <c r="AD373" s="185"/>
      <c r="AE373" s="185"/>
    </row>
    <row r="374" spans="2:41">
      <c r="H374" s="186" t="s">
        <v>28</v>
      </c>
      <c r="I374" s="186"/>
      <c r="J374" s="186"/>
      <c r="V374" s="17"/>
      <c r="AC374" s="185"/>
      <c r="AD374" s="185"/>
      <c r="AE374" s="185"/>
    </row>
    <row r="375" spans="2:41">
      <c r="H375" s="186"/>
      <c r="I375" s="186"/>
      <c r="J375" s="186"/>
      <c r="V375" s="17"/>
      <c r="AC375" s="185"/>
      <c r="AD375" s="185"/>
      <c r="AE375" s="18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8" t="str">
        <f>IF(C384&lt;0,"NO PAGAR","COBRAR")</f>
        <v>COBRAR</v>
      </c>
      <c r="C385" s="18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COBRAR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tr">
        <f>IF(Y424&lt;0,"NO PAGAR","COBRAR'")</f>
        <v>COBRAR'</v>
      </c>
      <c r="Y425" s="18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9" t="str">
        <f>IF(C424&lt;0,"NO PAGAR","COBRAR'")</f>
        <v>COBRAR'</v>
      </c>
      <c r="C426" s="18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5" t="s">
        <v>29</v>
      </c>
      <c r="AD458" s="185"/>
      <c r="AE458" s="185"/>
    </row>
    <row r="459" spans="2:31">
      <c r="H459" s="186" t="s">
        <v>28</v>
      </c>
      <c r="I459" s="186"/>
      <c r="J459" s="186"/>
      <c r="V459" s="17"/>
      <c r="AC459" s="185"/>
      <c r="AD459" s="185"/>
      <c r="AE459" s="185"/>
    </row>
    <row r="460" spans="2:31">
      <c r="H460" s="186"/>
      <c r="I460" s="186"/>
      <c r="J460" s="186"/>
      <c r="V460" s="17"/>
      <c r="AC460" s="185"/>
      <c r="AD460" s="185"/>
      <c r="AE460" s="18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8" t="str">
        <f>IF(C469&lt;0,"NO PAGAR","COBRAR")</f>
        <v>COBRAR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COBRAR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9" t="str">
        <f>IF(Y514&lt;0,"NO PAGAR","COBRAR'")</f>
        <v>COBRAR'</v>
      </c>
      <c r="Y515" s="18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9" t="str">
        <f>IF(C514&lt;0,"NO PAGAR","COBRAR'")</f>
        <v>COBRAR'</v>
      </c>
      <c r="C516" s="18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5" t="s">
        <v>29</v>
      </c>
      <c r="AD550" s="185"/>
      <c r="AE550" s="185"/>
    </row>
    <row r="551" spans="2:41">
      <c r="H551" s="186" t="s">
        <v>28</v>
      </c>
      <c r="I551" s="186"/>
      <c r="J551" s="186"/>
      <c r="V551" s="17"/>
      <c r="AC551" s="185"/>
      <c r="AD551" s="185"/>
      <c r="AE551" s="185"/>
    </row>
    <row r="552" spans="2:41">
      <c r="H552" s="186"/>
      <c r="I552" s="186"/>
      <c r="J552" s="186"/>
      <c r="V552" s="17"/>
      <c r="AC552" s="185"/>
      <c r="AD552" s="185"/>
      <c r="AE552" s="18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8" t="str">
        <f>IF(C561&lt;0,"NO PAGAR","COBRAR")</f>
        <v>COBRAR</v>
      </c>
      <c r="C562" s="18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8" t="str">
        <f>IF(Y561&lt;0,"NO PAGAR","COBRAR")</f>
        <v>COBRAR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9" t="str">
        <f>IF(Y601&lt;0,"NO PAGAR","COBRAR'")</f>
        <v>COBRAR'</v>
      </c>
      <c r="Y602" s="18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9" t="str">
        <f>IF(C601&lt;0,"NO PAGAR","COBRAR'")</f>
        <v>COBRAR'</v>
      </c>
      <c r="C603" s="18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5" t="s">
        <v>29</v>
      </c>
      <c r="AD638" s="185"/>
      <c r="AE638" s="185"/>
    </row>
    <row r="639" spans="5:31">
      <c r="H639" s="186" t="s">
        <v>28</v>
      </c>
      <c r="I639" s="186"/>
      <c r="J639" s="186"/>
      <c r="V639" s="17"/>
      <c r="AC639" s="185"/>
      <c r="AD639" s="185"/>
      <c r="AE639" s="185"/>
    </row>
    <row r="640" spans="5:31">
      <c r="H640" s="186"/>
      <c r="I640" s="186"/>
      <c r="J640" s="186"/>
      <c r="V640" s="17"/>
      <c r="AC640" s="185"/>
      <c r="AD640" s="185"/>
      <c r="AE640" s="18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8" t="str">
        <f>IF(C649&lt;0,"NO PAGAR","COBRAR")</f>
        <v>COBRAR</v>
      </c>
      <c r="C650" s="18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8" t="str">
        <f>IF(Y649&lt;0,"NO PAGAR","COBRAR")</f>
        <v>COBRAR</v>
      </c>
      <c r="Y650" s="18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5" t="s">
        <v>29</v>
      </c>
      <c r="AD93" s="185"/>
      <c r="AE93" s="185"/>
    </row>
    <row r="94" spans="2:31">
      <c r="H94" s="186" t="s">
        <v>28</v>
      </c>
      <c r="I94" s="186"/>
      <c r="J94" s="186"/>
      <c r="V94" s="17"/>
      <c r="AC94" s="185"/>
      <c r="AD94" s="185"/>
      <c r="AE94" s="185"/>
    </row>
    <row r="95" spans="2:31">
      <c r="H95" s="186"/>
      <c r="I95" s="186"/>
      <c r="J95" s="186"/>
      <c r="V95" s="17"/>
      <c r="AC95" s="185"/>
      <c r="AD95" s="185"/>
      <c r="AE95" s="18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8" t="str">
        <f>IF(C104&lt;0,"NO PAGAR","COBRAR")</f>
        <v>COBRAR</v>
      </c>
      <c r="C105" s="18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8" t="str">
        <f>IF(Y104&lt;0,"NO PAGAR","COBRAR")</f>
        <v>COBRAR</v>
      </c>
      <c r="Y105" s="18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COBRAR'</v>
      </c>
      <c r="Y142" s="18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COBRAR'</v>
      </c>
      <c r="C143" s="18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5" t="s">
        <v>29</v>
      </c>
      <c r="AD179" s="185"/>
      <c r="AE179" s="185"/>
    </row>
    <row r="180" spans="2:41">
      <c r="H180" s="186" t="s">
        <v>28</v>
      </c>
      <c r="I180" s="186"/>
      <c r="J180" s="186"/>
      <c r="V180" s="17"/>
      <c r="AC180" s="185"/>
      <c r="AD180" s="185"/>
      <c r="AE180" s="185"/>
    </row>
    <row r="181" spans="2:41">
      <c r="H181" s="186"/>
      <c r="I181" s="186"/>
      <c r="J181" s="186"/>
      <c r="V181" s="17"/>
      <c r="AC181" s="185"/>
      <c r="AD181" s="185"/>
      <c r="AE181" s="18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8" t="str">
        <f>IF(C190&lt;0,"NO PAGAR","COBRAR")</f>
        <v>COBRAR</v>
      </c>
      <c r="C191" s="18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8" t="str">
        <f>IF(Y190&lt;0,"NO PAGAR","COBRAR")</f>
        <v>COBRAR</v>
      </c>
      <c r="Y191" s="18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IF(B1003="PAGADO",0,C235)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9" t="str">
        <f>IF(Y235&lt;0,"NO PAGAR","COBRAR'")</f>
        <v>COBRAR'</v>
      </c>
      <c r="Y236" s="18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9" t="str">
        <f>IF(C235&lt;0,"NO PAGAR","COBRAR'")</f>
        <v>COBRAR'</v>
      </c>
      <c r="C237" s="18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5" t="s">
        <v>29</v>
      </c>
      <c r="AD271" s="185"/>
      <c r="AE271" s="185"/>
    </row>
    <row r="272" spans="2:31">
      <c r="H272" s="186" t="s">
        <v>28</v>
      </c>
      <c r="I272" s="186"/>
      <c r="J272" s="186"/>
      <c r="V272" s="17"/>
      <c r="AC272" s="185"/>
      <c r="AD272" s="185"/>
      <c r="AE272" s="185"/>
    </row>
    <row r="273" spans="2:41">
      <c r="H273" s="186"/>
      <c r="I273" s="186"/>
      <c r="J273" s="186"/>
      <c r="V273" s="17"/>
      <c r="AC273" s="185"/>
      <c r="AD273" s="185"/>
      <c r="AE273" s="18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8" t="str">
        <f>IF(C282&lt;0,"NO PAGAR","COBRAR")</f>
        <v>COBRAR</v>
      </c>
      <c r="C283" s="18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8" t="str">
        <f>IF(Y282&lt;0,"NO PAGAR","COBRAR")</f>
        <v>COBRAR</v>
      </c>
      <c r="Y283" s="18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IF(B1095="PAGADO",0,C327)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9" t="str">
        <f>IF(Y327&lt;0,"NO PAGAR","COBRAR'")</f>
        <v>COBRAR'</v>
      </c>
      <c r="Y328" s="18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9" t="str">
        <f>IF(C327&lt;0,"NO PAGAR","COBRAR'")</f>
        <v>COBRAR'</v>
      </c>
      <c r="C329" s="18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5" t="s">
        <v>29</v>
      </c>
      <c r="AD364" s="185"/>
      <c r="AE364" s="185"/>
    </row>
    <row r="365" spans="8:31">
      <c r="H365" s="186" t="s">
        <v>28</v>
      </c>
      <c r="I365" s="186"/>
      <c r="J365" s="186"/>
      <c r="V365" s="17"/>
      <c r="AC365" s="185"/>
      <c r="AD365" s="185"/>
      <c r="AE365" s="185"/>
    </row>
    <row r="366" spans="8:31">
      <c r="H366" s="186"/>
      <c r="I366" s="186"/>
      <c r="J366" s="186"/>
      <c r="V366" s="17"/>
      <c r="AC366" s="185"/>
      <c r="AD366" s="185"/>
      <c r="AE366" s="18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8" t="str">
        <f>IF(C375&lt;0,"NO PAGAR","COBRAR")</f>
        <v>COBRAR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8" t="str">
        <f>IF(Y375&lt;0,"NO PAGAR","COBRAR")</f>
        <v>COBRAR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IF(B1188="PAGADO",0,C420)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COBRAR'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5" t="s">
        <v>29</v>
      </c>
      <c r="AD454" s="185"/>
      <c r="AE454" s="185"/>
    </row>
    <row r="455" spans="2:41">
      <c r="H455" s="186" t="s">
        <v>28</v>
      </c>
      <c r="I455" s="186"/>
      <c r="J455" s="186"/>
      <c r="V455" s="17"/>
      <c r="AC455" s="185"/>
      <c r="AD455" s="185"/>
      <c r="AE455" s="185"/>
    </row>
    <row r="456" spans="2:41">
      <c r="H456" s="186"/>
      <c r="I456" s="186"/>
      <c r="J456" s="186"/>
      <c r="V456" s="17"/>
      <c r="AC456" s="185"/>
      <c r="AD456" s="185"/>
      <c r="AE456" s="18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8" t="str">
        <f>IF(C465&lt;0,"NO PAGAR","COBRAR")</f>
        <v>COBRAR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8" t="str">
        <f>IF(Y465&lt;0,"NO PAGAR","COBRAR")</f>
        <v>COBRAR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tr">
        <f>IF(Y510&lt;0,"NO PAGAR","COBRAR'")</f>
        <v>COBRAR'</v>
      </c>
      <c r="Y511" s="18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9" t="s">
        <v>993</v>
      </c>
      <c r="C512" s="18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IF(B1384="PAGADO",0,C602)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9" t="str">
        <f>IF(Y602&lt;0,"NO PAGAR","COBRAR'")</f>
        <v>COBRAR'</v>
      </c>
      <c r="Y603" s="18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9" t="str">
        <f>IF(C602&lt;0,"NO PAGAR","COBRAR'")</f>
        <v>COBRAR'</v>
      </c>
      <c r="C604" s="18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5" t="s">
        <v>29</v>
      </c>
      <c r="AD639" s="185"/>
      <c r="AE639" s="185"/>
    </row>
    <row r="640" spans="2:31">
      <c r="H640" s="186" t="s">
        <v>28</v>
      </c>
      <c r="I640" s="186"/>
      <c r="J640" s="186"/>
      <c r="V640" s="17"/>
      <c r="AC640" s="185"/>
      <c r="AD640" s="185"/>
      <c r="AE640" s="185"/>
    </row>
    <row r="641" spans="2:41">
      <c r="H641" s="186"/>
      <c r="I641" s="186"/>
      <c r="J641" s="186"/>
      <c r="V641" s="17"/>
      <c r="AC641" s="185"/>
      <c r="AD641" s="185"/>
      <c r="AE641" s="18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8" t="str">
        <f>IF(C650&lt;0,"NO PAGAR","COBRAR")</f>
        <v>COBRAR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8" t="str">
        <f>IF(Y650&lt;0,"NO PAGAR","COBRAR")</f>
        <v>COBRAR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87" t="s">
        <v>1195</v>
      </c>
      <c r="F684" s="187"/>
      <c r="G684" s="187"/>
      <c r="H684" s="187"/>
      <c r="V684" s="17"/>
      <c r="X684" s="23" t="s">
        <v>32</v>
      </c>
      <c r="Y684" s="20">
        <f>IF(B1477="PAGADO",0,C689)</f>
        <v>410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5" t="s">
        <v>29</v>
      </c>
      <c r="AD719" s="185"/>
      <c r="AE719" s="185"/>
    </row>
    <row r="720" spans="2:31">
      <c r="H720" s="186" t="s">
        <v>28</v>
      </c>
      <c r="I720" s="186"/>
      <c r="J720" s="186"/>
      <c r="V720" s="17"/>
      <c r="AC720" s="185"/>
      <c r="AD720" s="185"/>
      <c r="AE720" s="185"/>
    </row>
    <row r="721" spans="2:41">
      <c r="H721" s="186"/>
      <c r="I721" s="186"/>
      <c r="J721" s="186"/>
      <c r="V721" s="17"/>
      <c r="AC721" s="185"/>
      <c r="AD721" s="185"/>
      <c r="AE721" s="18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410</v>
      </c>
      <c r="E725" s="187" t="s">
        <v>20</v>
      </c>
      <c r="F725" s="187"/>
      <c r="G725" s="187"/>
      <c r="H725" s="187"/>
      <c r="V725" s="17"/>
      <c r="X725" s="23" t="s">
        <v>32</v>
      </c>
      <c r="Y725" s="20">
        <f>IF(B725="PAGADO",0,C730)</f>
        <v>410</v>
      </c>
      <c r="AA725" s="187" t="s">
        <v>20</v>
      </c>
      <c r="AB725" s="187"/>
      <c r="AC725" s="187"/>
      <c r="AD725" s="187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8" t="str">
        <f>IF(C730&lt;0,"NO PAGAR","COBRAR")</f>
        <v>COBRAR</v>
      </c>
      <c r="C731" s="18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8" t="str">
        <f>IF(Y730&lt;0,"NO PAGAR","COBRAR")</f>
        <v>COBRAR</v>
      </c>
      <c r="Y731" s="18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0" t="s">
        <v>9</v>
      </c>
      <c r="C732" s="18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0" t="s">
        <v>9</v>
      </c>
      <c r="Y732" s="18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2" t="s">
        <v>7</v>
      </c>
      <c r="F741" s="183"/>
      <c r="G741" s="184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2" t="s">
        <v>7</v>
      </c>
      <c r="AB741" s="183"/>
      <c r="AC741" s="18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2" t="s">
        <v>7</v>
      </c>
      <c r="O743" s="183"/>
      <c r="P743" s="183"/>
      <c r="Q743" s="184"/>
      <c r="R743" s="18">
        <f>SUM(R727:R742)</f>
        <v>0</v>
      </c>
      <c r="S743" s="3"/>
      <c r="V743" s="17"/>
      <c r="X743" s="12"/>
      <c r="Y743" s="10"/>
      <c r="AJ743" s="182" t="s">
        <v>7</v>
      </c>
      <c r="AK743" s="183"/>
      <c r="AL743" s="183"/>
      <c r="AM743" s="184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86" t="s">
        <v>30</v>
      </c>
      <c r="I765" s="186"/>
      <c r="J765" s="186"/>
      <c r="V765" s="17"/>
      <c r="AA765" s="186" t="s">
        <v>31</v>
      </c>
      <c r="AB765" s="186"/>
      <c r="AC765" s="186"/>
    </row>
    <row r="766" spans="1:43">
      <c r="H766" s="186"/>
      <c r="I766" s="186"/>
      <c r="J766" s="186"/>
      <c r="V766" s="17"/>
      <c r="AA766" s="186"/>
      <c r="AB766" s="186"/>
      <c r="AC766" s="186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410</v>
      </c>
      <c r="E770" s="187" t="s">
        <v>20</v>
      </c>
      <c r="F770" s="187"/>
      <c r="G770" s="187"/>
      <c r="H770" s="187"/>
      <c r="V770" s="17"/>
      <c r="X770" s="23" t="s">
        <v>32</v>
      </c>
      <c r="Y770" s="20">
        <f>IF(B1570="PAGADO",0,C775)</f>
        <v>410</v>
      </c>
      <c r="AA770" s="187" t="s">
        <v>20</v>
      </c>
      <c r="AB770" s="187"/>
      <c r="AC770" s="187"/>
      <c r="AD770" s="187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9" t="str">
        <f>IF(Y775&lt;0,"NO PAGAR","COBRAR'")</f>
        <v>COBRAR'</v>
      </c>
      <c r="Y776" s="189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9" t="str">
        <f>IF(C775&lt;0,"NO PAGAR","COBRAR'")</f>
        <v>COBRAR'</v>
      </c>
      <c r="C777" s="18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0" t="s">
        <v>9</v>
      </c>
      <c r="C778" s="181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0" t="s">
        <v>9</v>
      </c>
      <c r="Y778" s="18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2" t="s">
        <v>7</v>
      </c>
      <c r="F786" s="183"/>
      <c r="G786" s="184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2" t="s">
        <v>7</v>
      </c>
      <c r="AB786" s="183"/>
      <c r="AC786" s="184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2" t="s">
        <v>7</v>
      </c>
      <c r="O788" s="183"/>
      <c r="P788" s="183"/>
      <c r="Q788" s="184"/>
      <c r="R788" s="18">
        <f>SUM(R772:R787)</f>
        <v>0</v>
      </c>
      <c r="S788" s="3"/>
      <c r="V788" s="17"/>
      <c r="X788" s="12"/>
      <c r="Y788" s="10"/>
      <c r="AJ788" s="182" t="s">
        <v>7</v>
      </c>
      <c r="AK788" s="183"/>
      <c r="AL788" s="183"/>
      <c r="AM788" s="184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5" t="s">
        <v>29</v>
      </c>
      <c r="AD812" s="185"/>
      <c r="AE812" s="185"/>
    </row>
    <row r="813" spans="8:31">
      <c r="H813" s="186" t="s">
        <v>28</v>
      </c>
      <c r="I813" s="186"/>
      <c r="J813" s="186"/>
      <c r="V813" s="17"/>
      <c r="AC813" s="185"/>
      <c r="AD813" s="185"/>
      <c r="AE813" s="185"/>
    </row>
    <row r="814" spans="8:31">
      <c r="H814" s="186"/>
      <c r="I814" s="186"/>
      <c r="J814" s="186"/>
      <c r="V814" s="17"/>
      <c r="AC814" s="185"/>
      <c r="AD814" s="185"/>
      <c r="AE814" s="185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410</v>
      </c>
      <c r="E818" s="187" t="s">
        <v>20</v>
      </c>
      <c r="F818" s="187"/>
      <c r="G818" s="187"/>
      <c r="H818" s="187"/>
      <c r="V818" s="17"/>
      <c r="X818" s="23" t="s">
        <v>32</v>
      </c>
      <c r="Y818" s="20">
        <f>IF(B818="PAGADO",0,C823)</f>
        <v>410</v>
      </c>
      <c r="AA818" s="187" t="s">
        <v>20</v>
      </c>
      <c r="AB818" s="187"/>
      <c r="AC818" s="187"/>
      <c r="AD818" s="187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8" t="str">
        <f>IF(C823&lt;0,"NO PAGAR","COBRAR")</f>
        <v>COBRAR</v>
      </c>
      <c r="C824" s="18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8" t="str">
        <f>IF(Y823&lt;0,"NO PAGAR","COBRAR")</f>
        <v>COBRAR</v>
      </c>
      <c r="Y824" s="18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0" t="s">
        <v>9</v>
      </c>
      <c r="C825" s="181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0" t="s">
        <v>9</v>
      </c>
      <c r="Y825" s="181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2" t="s">
        <v>7</v>
      </c>
      <c r="F834" s="183"/>
      <c r="G834" s="184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2" t="s">
        <v>7</v>
      </c>
      <c r="AB834" s="183"/>
      <c r="AC834" s="184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2" t="s">
        <v>7</v>
      </c>
      <c r="O836" s="183"/>
      <c r="P836" s="183"/>
      <c r="Q836" s="184"/>
      <c r="R836" s="18">
        <f>SUM(R820:R835)</f>
        <v>0</v>
      </c>
      <c r="S836" s="3"/>
      <c r="V836" s="17"/>
      <c r="X836" s="12"/>
      <c r="Y836" s="10"/>
      <c r="AJ836" s="182" t="s">
        <v>7</v>
      </c>
      <c r="AK836" s="183"/>
      <c r="AL836" s="183"/>
      <c r="AM836" s="184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86" t="s">
        <v>30</v>
      </c>
      <c r="I858" s="186"/>
      <c r="J858" s="186"/>
      <c r="V858" s="17"/>
      <c r="AA858" s="186" t="s">
        <v>31</v>
      </c>
      <c r="AB858" s="186"/>
      <c r="AC858" s="186"/>
    </row>
    <row r="859" spans="1:43">
      <c r="H859" s="186"/>
      <c r="I859" s="186"/>
      <c r="J859" s="186"/>
      <c r="V859" s="17"/>
      <c r="AA859" s="186"/>
      <c r="AB859" s="186"/>
      <c r="AC859" s="186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410</v>
      </c>
      <c r="E863" s="187" t="s">
        <v>20</v>
      </c>
      <c r="F863" s="187"/>
      <c r="G863" s="187"/>
      <c r="H863" s="187"/>
      <c r="V863" s="17"/>
      <c r="X863" s="23" t="s">
        <v>32</v>
      </c>
      <c r="Y863" s="20">
        <f>IF(B1663="PAGADO",0,C868)</f>
        <v>410</v>
      </c>
      <c r="AA863" s="187" t="s">
        <v>20</v>
      </c>
      <c r="AB863" s="187"/>
      <c r="AC863" s="187"/>
      <c r="AD863" s="187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9" t="str">
        <f>IF(Y868&lt;0,"NO PAGAR","COBRAR'")</f>
        <v>COBRAR'</v>
      </c>
      <c r="Y869" s="189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9" t="str">
        <f>IF(C868&lt;0,"NO PAGAR","COBRAR'")</f>
        <v>COBRAR'</v>
      </c>
      <c r="C870" s="18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0" t="s">
        <v>9</v>
      </c>
      <c r="C871" s="181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0" t="s">
        <v>9</v>
      </c>
      <c r="Y871" s="181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2" t="s">
        <v>7</v>
      </c>
      <c r="F879" s="183"/>
      <c r="G879" s="184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2" t="s">
        <v>7</v>
      </c>
      <c r="AB879" s="183"/>
      <c r="AC879" s="184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2" t="s">
        <v>7</v>
      </c>
      <c r="O881" s="183"/>
      <c r="P881" s="183"/>
      <c r="Q881" s="184"/>
      <c r="R881" s="18">
        <f>SUM(R865:R880)</f>
        <v>0</v>
      </c>
      <c r="S881" s="3"/>
      <c r="V881" s="17"/>
      <c r="X881" s="12"/>
      <c r="Y881" s="10"/>
      <c r="AJ881" s="182" t="s">
        <v>7</v>
      </c>
      <c r="AK881" s="183"/>
      <c r="AL881" s="183"/>
      <c r="AM881" s="184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5" t="s">
        <v>29</v>
      </c>
      <c r="AD906" s="185"/>
      <c r="AE906" s="185"/>
    </row>
    <row r="907" spans="2:31">
      <c r="H907" s="186" t="s">
        <v>28</v>
      </c>
      <c r="I907" s="186"/>
      <c r="J907" s="186"/>
      <c r="V907" s="17"/>
      <c r="AC907" s="185"/>
      <c r="AD907" s="185"/>
      <c r="AE907" s="185"/>
    </row>
    <row r="908" spans="2:31">
      <c r="H908" s="186"/>
      <c r="I908" s="186"/>
      <c r="J908" s="186"/>
      <c r="V908" s="17"/>
      <c r="AC908" s="185"/>
      <c r="AD908" s="185"/>
      <c r="AE908" s="185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410</v>
      </c>
      <c r="E912" s="187" t="s">
        <v>20</v>
      </c>
      <c r="F912" s="187"/>
      <c r="G912" s="187"/>
      <c r="H912" s="187"/>
      <c r="V912" s="17"/>
      <c r="X912" s="23" t="s">
        <v>32</v>
      </c>
      <c r="Y912" s="20">
        <f>IF(B912="PAGADO",0,C917)</f>
        <v>410</v>
      </c>
      <c r="AA912" s="187" t="s">
        <v>20</v>
      </c>
      <c r="AB912" s="187"/>
      <c r="AC912" s="187"/>
      <c r="AD912" s="187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8" t="str">
        <f>IF(C917&lt;0,"NO PAGAR","COBRAR")</f>
        <v>COBRAR</v>
      </c>
      <c r="C918" s="18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8" t="str">
        <f>IF(Y917&lt;0,"NO PAGAR","COBRAR")</f>
        <v>COBRAR</v>
      </c>
      <c r="Y918" s="18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0" t="s">
        <v>9</v>
      </c>
      <c r="C919" s="181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0" t="s">
        <v>9</v>
      </c>
      <c r="Y919" s="181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2" t="s">
        <v>7</v>
      </c>
      <c r="F928" s="183"/>
      <c r="G928" s="184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2" t="s">
        <v>7</v>
      </c>
      <c r="AB928" s="183"/>
      <c r="AC928" s="18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2" t="s">
        <v>7</v>
      </c>
      <c r="O930" s="183"/>
      <c r="P930" s="183"/>
      <c r="Q930" s="184"/>
      <c r="R930" s="18">
        <f>SUM(R914:R929)</f>
        <v>0</v>
      </c>
      <c r="S930" s="3"/>
      <c r="V930" s="17"/>
      <c r="X930" s="12"/>
      <c r="Y930" s="10"/>
      <c r="AJ930" s="182" t="s">
        <v>7</v>
      </c>
      <c r="AK930" s="183"/>
      <c r="AL930" s="183"/>
      <c r="AM930" s="184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86" t="s">
        <v>30</v>
      </c>
      <c r="I952" s="186"/>
      <c r="J952" s="186"/>
      <c r="V952" s="17"/>
      <c r="AA952" s="186" t="s">
        <v>31</v>
      </c>
      <c r="AB952" s="186"/>
      <c r="AC952" s="186"/>
    </row>
    <row r="953" spans="1:43">
      <c r="H953" s="186"/>
      <c r="I953" s="186"/>
      <c r="J953" s="186"/>
      <c r="V953" s="17"/>
      <c r="AA953" s="186"/>
      <c r="AB953" s="186"/>
      <c r="AC953" s="186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410</v>
      </c>
      <c r="E957" s="187" t="s">
        <v>20</v>
      </c>
      <c r="F957" s="187"/>
      <c r="G957" s="187"/>
      <c r="H957" s="187"/>
      <c r="V957" s="17"/>
      <c r="X957" s="23" t="s">
        <v>32</v>
      </c>
      <c r="Y957" s="20">
        <f>IF(B1757="PAGADO",0,C962)</f>
        <v>410</v>
      </c>
      <c r="AA957" s="187" t="s">
        <v>20</v>
      </c>
      <c r="AB957" s="187"/>
      <c r="AC957" s="187"/>
      <c r="AD957" s="187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9" t="str">
        <f>IF(Y962&lt;0,"NO PAGAR","COBRAR'")</f>
        <v>COBRAR'</v>
      </c>
      <c r="Y963" s="18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9" t="str">
        <f>IF(C962&lt;0,"NO PAGAR","COBRAR'")</f>
        <v>COBRAR'</v>
      </c>
      <c r="C964" s="18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0" t="s">
        <v>9</v>
      </c>
      <c r="C965" s="181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0" t="s">
        <v>9</v>
      </c>
      <c r="Y965" s="18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2" t="s">
        <v>7</v>
      </c>
      <c r="F973" s="183"/>
      <c r="G973" s="18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2" t="s">
        <v>7</v>
      </c>
      <c r="AB973" s="183"/>
      <c r="AC973" s="18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2" t="s">
        <v>7</v>
      </c>
      <c r="O975" s="183"/>
      <c r="P975" s="183"/>
      <c r="Q975" s="184"/>
      <c r="R975" s="18">
        <f>SUM(R959:R974)</f>
        <v>0</v>
      </c>
      <c r="S975" s="3"/>
      <c r="V975" s="17"/>
      <c r="X975" s="12"/>
      <c r="Y975" s="10"/>
      <c r="AJ975" s="182" t="s">
        <v>7</v>
      </c>
      <c r="AK975" s="183"/>
      <c r="AL975" s="183"/>
      <c r="AM975" s="184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5" t="s">
        <v>29</v>
      </c>
      <c r="AD999" s="185"/>
      <c r="AE999" s="185"/>
    </row>
    <row r="1000" spans="2:41">
      <c r="H1000" s="186" t="s">
        <v>28</v>
      </c>
      <c r="I1000" s="186"/>
      <c r="J1000" s="186"/>
      <c r="V1000" s="17"/>
      <c r="AC1000" s="185"/>
      <c r="AD1000" s="185"/>
      <c r="AE1000" s="185"/>
    </row>
    <row r="1001" spans="2:41">
      <c r="H1001" s="186"/>
      <c r="I1001" s="186"/>
      <c r="J1001" s="186"/>
      <c r="V1001" s="17"/>
      <c r="AC1001" s="185"/>
      <c r="AD1001" s="185"/>
      <c r="AE1001" s="185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410</v>
      </c>
      <c r="E1005" s="187" t="s">
        <v>20</v>
      </c>
      <c r="F1005" s="187"/>
      <c r="G1005" s="187"/>
      <c r="H1005" s="187"/>
      <c r="V1005" s="17"/>
      <c r="X1005" s="23" t="s">
        <v>32</v>
      </c>
      <c r="Y1005" s="20">
        <f>IF(B1005="PAGADO",0,C1010)</f>
        <v>410</v>
      </c>
      <c r="AA1005" s="187" t="s">
        <v>20</v>
      </c>
      <c r="AB1005" s="187"/>
      <c r="AC1005" s="187"/>
      <c r="AD1005" s="187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8" t="str">
        <f>IF(C1010&lt;0,"NO PAGAR","COBRAR")</f>
        <v>COBRAR</v>
      </c>
      <c r="C1011" s="18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8" t="str">
        <f>IF(Y1010&lt;0,"NO PAGAR","COBRAR")</f>
        <v>COBRAR</v>
      </c>
      <c r="Y1011" s="18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0" t="s">
        <v>9</v>
      </c>
      <c r="C1012" s="18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0" t="s">
        <v>9</v>
      </c>
      <c r="Y1012" s="18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2" t="s">
        <v>7</v>
      </c>
      <c r="F1021" s="183"/>
      <c r="G1021" s="18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2" t="s">
        <v>7</v>
      </c>
      <c r="AB1021" s="183"/>
      <c r="AC1021" s="18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2" t="s">
        <v>7</v>
      </c>
      <c r="O1023" s="183"/>
      <c r="P1023" s="183"/>
      <c r="Q1023" s="184"/>
      <c r="R1023" s="18">
        <f>SUM(R1007:R1022)</f>
        <v>0</v>
      </c>
      <c r="S1023" s="3"/>
      <c r="V1023" s="17"/>
      <c r="X1023" s="12"/>
      <c r="Y1023" s="10"/>
      <c r="AJ1023" s="182" t="s">
        <v>7</v>
      </c>
      <c r="AK1023" s="183"/>
      <c r="AL1023" s="183"/>
      <c r="AM1023" s="184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86" t="s">
        <v>30</v>
      </c>
      <c r="I1045" s="186"/>
      <c r="J1045" s="186"/>
      <c r="V1045" s="17"/>
      <c r="AA1045" s="186" t="s">
        <v>31</v>
      </c>
      <c r="AB1045" s="186"/>
      <c r="AC1045" s="186"/>
    </row>
    <row r="1046" spans="1:43">
      <c r="H1046" s="186"/>
      <c r="I1046" s="186"/>
      <c r="J1046" s="186"/>
      <c r="V1046" s="17"/>
      <c r="AA1046" s="186"/>
      <c r="AB1046" s="186"/>
      <c r="AC1046" s="186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410</v>
      </c>
      <c r="E1050" s="187" t="s">
        <v>20</v>
      </c>
      <c r="F1050" s="187"/>
      <c r="G1050" s="187"/>
      <c r="H1050" s="187"/>
      <c r="V1050" s="17"/>
      <c r="X1050" s="23" t="s">
        <v>32</v>
      </c>
      <c r="Y1050" s="20">
        <f>IF(B1850="PAGADO",0,C1055)</f>
        <v>410</v>
      </c>
      <c r="AA1050" s="187" t="s">
        <v>20</v>
      </c>
      <c r="AB1050" s="187"/>
      <c r="AC1050" s="187"/>
      <c r="AD1050" s="187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9" t="str">
        <f>IF(Y1055&lt;0,"NO PAGAR","COBRAR'")</f>
        <v>COBRAR'</v>
      </c>
      <c r="Y1056" s="189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9" t="str">
        <f>IF(C1055&lt;0,"NO PAGAR","COBRAR'")</f>
        <v>COBRAR'</v>
      </c>
      <c r="C1057" s="18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0" t="s">
        <v>9</v>
      </c>
      <c r="C1058" s="181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0" t="s">
        <v>9</v>
      </c>
      <c r="Y1058" s="18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2" t="s">
        <v>7</v>
      </c>
      <c r="F1066" s="183"/>
      <c r="G1066" s="184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2" t="s">
        <v>7</v>
      </c>
      <c r="AB1066" s="183"/>
      <c r="AC1066" s="184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2" t="s">
        <v>7</v>
      </c>
      <c r="O1068" s="183"/>
      <c r="P1068" s="183"/>
      <c r="Q1068" s="184"/>
      <c r="R1068" s="18">
        <f>SUM(R1052:R1067)</f>
        <v>0</v>
      </c>
      <c r="S1068" s="3"/>
      <c r="V1068" s="17"/>
      <c r="X1068" s="12"/>
      <c r="Y1068" s="10"/>
      <c r="AJ1068" s="182" t="s">
        <v>7</v>
      </c>
      <c r="AK1068" s="183"/>
      <c r="AL1068" s="183"/>
      <c r="AM1068" s="184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5" t="s">
        <v>29</v>
      </c>
      <c r="AD363" s="185"/>
      <c r="AE363" s="185"/>
    </row>
    <row r="364" spans="2:31">
      <c r="H364" s="186" t="s">
        <v>28</v>
      </c>
      <c r="I364" s="186"/>
      <c r="J364" s="186"/>
      <c r="V364" s="17"/>
      <c r="AC364" s="185"/>
      <c r="AD364" s="185"/>
      <c r="AE364" s="185"/>
    </row>
    <row r="365" spans="2:31">
      <c r="H365" s="186"/>
      <c r="I365" s="186"/>
      <c r="J365" s="186"/>
      <c r="V365" s="17"/>
      <c r="AC365" s="185"/>
      <c r="AD365" s="185"/>
      <c r="AE365" s="18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8" t="str">
        <f>IF(C374&lt;0,"NO PAGAR","COBRAR")</f>
        <v>COBRAR</v>
      </c>
      <c r="C375" s="18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8" t="str">
        <f>IF(Y374&lt;0,"NO PAGAR","COBRAR")</f>
        <v>COBRAR</v>
      </c>
      <c r="Y375" s="18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9" t="str">
        <f>IF(Y419&lt;0,"NO PAGAR","COBRAR'")</f>
        <v>COBRAR'</v>
      </c>
      <c r="Y420" s="18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9" t="str">
        <f>IF(C419&lt;0,"NO PAGAR","COBRAR'")</f>
        <v>COBRAR'</v>
      </c>
      <c r="C421" s="18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5" t="s">
        <v>29</v>
      </c>
      <c r="AD453" s="185"/>
      <c r="AE453" s="185"/>
    </row>
    <row r="454" spans="2:41">
      <c r="H454" s="186" t="s">
        <v>28</v>
      </c>
      <c r="I454" s="186"/>
      <c r="J454" s="186"/>
      <c r="V454" s="17"/>
      <c r="AC454" s="185"/>
      <c r="AD454" s="185"/>
      <c r="AE454" s="185"/>
    </row>
    <row r="455" spans="2:41">
      <c r="H455" s="186"/>
      <c r="I455" s="186"/>
      <c r="J455" s="186"/>
      <c r="V455" s="17"/>
      <c r="AC455" s="185"/>
      <c r="AD455" s="185"/>
      <c r="AE455" s="18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8" t="str">
        <f>IF(C464&lt;0,"NO PAGAR","COBRAR")</f>
        <v>COBRAR</v>
      </c>
      <c r="C465" s="18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8" t="str">
        <f>IF(Y464&lt;0,"NO PAGAR","COBRAR")</f>
        <v>COBRAR</v>
      </c>
      <c r="Y465" s="18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9" t="str">
        <f>IF(Y509&lt;0,"NO PAGAR","COBRAR'")</f>
        <v>COBRAR'</v>
      </c>
      <c r="Y510" s="18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9" t="str">
        <f>IF(C509&lt;0,"NO PAGAR","COBRAR'")</f>
        <v>COBRAR'</v>
      </c>
      <c r="C511" s="18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tr">
        <f>IF(Y596&lt;0,"NO PAGAR","COBRAR'")</f>
        <v>COBRAR'</v>
      </c>
      <c r="Y597" s="18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9" t="str">
        <f>IF(C596&lt;0,"NO PAGAR","COBRAR'")</f>
        <v>COBRAR'</v>
      </c>
      <c r="C598" s="18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5" t="s">
        <v>29</v>
      </c>
      <c r="AD633" s="185"/>
      <c r="AE633" s="185"/>
    </row>
    <row r="634" spans="2:41">
      <c r="H634" s="186" t="s">
        <v>28</v>
      </c>
      <c r="I634" s="186"/>
      <c r="J634" s="186"/>
      <c r="V634" s="17"/>
      <c r="AC634" s="185"/>
      <c r="AD634" s="185"/>
      <c r="AE634" s="185"/>
    </row>
    <row r="635" spans="2:41">
      <c r="H635" s="186"/>
      <c r="I635" s="186"/>
      <c r="J635" s="186"/>
      <c r="V635" s="17"/>
      <c r="AC635" s="185"/>
      <c r="AD635" s="185"/>
      <c r="AE635" s="18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8" t="str">
        <f>IF(C644&lt;0,"NO PAGAR","COBRAR")</f>
        <v>COBRAR</v>
      </c>
      <c r="C645" s="18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8" t="str">
        <f>IF(Y644&lt;0,"NO PAGAR","COBRAR")</f>
        <v>COBRAR</v>
      </c>
      <c r="Y645" s="18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abSelected="1" topLeftCell="A27" workbookViewId="0">
      <selection activeCell="G39" sqref="G39"/>
    </sheetView>
  </sheetViews>
  <sheetFormatPr baseColWidth="10" defaultRowHeight="15"/>
  <cols>
    <col min="2" max="2" width="25.5703125" customWidth="1"/>
    <col min="3" max="3" width="22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06" t="s">
        <v>1142</v>
      </c>
      <c r="B2" s="207"/>
      <c r="C2" s="207"/>
      <c r="D2" s="207"/>
      <c r="E2" s="207"/>
      <c r="F2" s="207"/>
      <c r="G2" s="207"/>
      <c r="H2" s="208"/>
    </row>
    <row r="3" spans="1:8" ht="15.7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49" si="0">F5+G5</f>
        <v>200</v>
      </c>
    </row>
    <row r="6" spans="1:8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1212</v>
      </c>
      <c r="C30" s="3" t="s">
        <v>1212</v>
      </c>
      <c r="D30" s="3" t="s">
        <v>1213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1222</v>
      </c>
      <c r="C32" s="3" t="s">
        <v>309</v>
      </c>
      <c r="D32" s="3" t="s">
        <v>1223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1158</v>
      </c>
      <c r="C33" s="3" t="s">
        <v>593</v>
      </c>
      <c r="D33" s="3" t="s">
        <v>1155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1235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1147</v>
      </c>
      <c r="C36" s="3" t="s">
        <v>545</v>
      </c>
      <c r="D36" s="3">
        <v>16</v>
      </c>
      <c r="E36" s="3" t="s">
        <v>1236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227">
        <v>5</v>
      </c>
      <c r="E37" s="3" t="s">
        <v>1237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1155</v>
      </c>
      <c r="E38" s="3" t="s">
        <v>1238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1239</v>
      </c>
      <c r="C39" s="3" t="s">
        <v>1239</v>
      </c>
      <c r="D39" s="3">
        <v>324803</v>
      </c>
      <c r="E39" s="3" t="s">
        <v>1240</v>
      </c>
      <c r="F39" s="168"/>
      <c r="G39" s="168">
        <v>381.69</v>
      </c>
      <c r="H39" s="168">
        <f t="shared" si="0"/>
        <v>381.69</v>
      </c>
    </row>
    <row r="40" spans="1:8">
      <c r="A40" s="3"/>
      <c r="B40" s="3"/>
      <c r="C40" s="3"/>
      <c r="D40" s="3"/>
      <c r="E40" s="3"/>
      <c r="F40" s="168"/>
      <c r="G40" s="168"/>
      <c r="H40" s="168">
        <f t="shared" si="0"/>
        <v>0</v>
      </c>
    </row>
    <row r="41" spans="1:8">
      <c r="A41" s="3"/>
      <c r="B41" s="3"/>
      <c r="C41" s="3"/>
      <c r="D41" s="3"/>
      <c r="E41" s="3"/>
      <c r="F41" s="168"/>
      <c r="G41" s="168"/>
      <c r="H41" s="168">
        <f t="shared" si="0"/>
        <v>0</v>
      </c>
    </row>
    <row r="42" spans="1:8">
      <c r="A42" s="3"/>
      <c r="B42" s="3"/>
      <c r="C42" s="3"/>
      <c r="D42" s="3"/>
      <c r="E42" s="3"/>
      <c r="F42" s="168"/>
      <c r="G42" s="168"/>
      <c r="H42" s="168">
        <f t="shared" si="0"/>
        <v>0</v>
      </c>
    </row>
    <row r="43" spans="1:8">
      <c r="F43" s="178"/>
      <c r="G43" s="178"/>
      <c r="H43" s="168">
        <f t="shared" si="0"/>
        <v>0</v>
      </c>
    </row>
    <row r="44" spans="1:8">
      <c r="F44" s="178"/>
      <c r="G44" s="178"/>
      <c r="H44" s="168">
        <f t="shared" si="0"/>
        <v>0</v>
      </c>
    </row>
    <row r="45" spans="1:8">
      <c r="F45" s="178"/>
      <c r="G45" s="178"/>
      <c r="H45" s="168">
        <f t="shared" si="0"/>
        <v>0</v>
      </c>
    </row>
    <row r="46" spans="1:8">
      <c r="F46" s="178"/>
      <c r="G46" s="178"/>
      <c r="H46" s="168">
        <f t="shared" si="0"/>
        <v>0</v>
      </c>
    </row>
    <row r="47" spans="1:8">
      <c r="F47" s="178"/>
      <c r="G47" s="178"/>
      <c r="H47" s="168">
        <f t="shared" si="0"/>
        <v>0</v>
      </c>
    </row>
    <row r="48" spans="1:8">
      <c r="F48" s="178"/>
      <c r="G48" s="178"/>
      <c r="H48" s="168">
        <f t="shared" si="0"/>
        <v>0</v>
      </c>
    </row>
    <row r="49" spans="6:8">
      <c r="F49" s="178"/>
      <c r="G49" s="178"/>
      <c r="H49" s="168">
        <f t="shared" si="0"/>
        <v>0</v>
      </c>
    </row>
    <row r="50" spans="6:8">
      <c r="F50" s="178"/>
      <c r="G50" s="178"/>
      <c r="H50" s="178"/>
    </row>
    <row r="51" spans="6:8">
      <c r="F51" s="178"/>
      <c r="G51" s="178"/>
      <c r="H51" s="178"/>
    </row>
    <row r="52" spans="6:8">
      <c r="F52" s="178"/>
      <c r="G52" s="178"/>
      <c r="H52" s="178"/>
    </row>
    <row r="53" spans="6:8">
      <c r="F53" s="178"/>
      <c r="G53" s="178"/>
      <c r="H53" s="178"/>
    </row>
    <row r="54" spans="6:8">
      <c r="F54" s="178"/>
      <c r="G54" s="178"/>
      <c r="H54" s="178"/>
    </row>
    <row r="55" spans="6:8">
      <c r="F55" s="178"/>
      <c r="G55" s="178"/>
      <c r="H55" s="178"/>
    </row>
    <row r="56" spans="6:8">
      <c r="F56" s="178"/>
      <c r="G56" s="178"/>
      <c r="H56" s="178"/>
    </row>
    <row r="57" spans="6:8">
      <c r="F57" s="178"/>
      <c r="G57" s="178"/>
      <c r="H57" s="178"/>
    </row>
    <row r="58" spans="6:8">
      <c r="F58" s="178"/>
      <c r="G58" s="178"/>
      <c r="H58" s="178"/>
    </row>
    <row r="59" spans="6:8">
      <c r="F59" s="178"/>
      <c r="G59" s="178"/>
      <c r="H59" s="178"/>
    </row>
    <row r="60" spans="6:8">
      <c r="F60" s="178"/>
      <c r="G60" s="178"/>
      <c r="H60" s="178"/>
    </row>
    <row r="61" spans="6:8">
      <c r="F61" s="178"/>
      <c r="G61" s="178"/>
      <c r="H61" s="178"/>
    </row>
    <row r="62" spans="6:8">
      <c r="F62" s="178"/>
      <c r="G62" s="178"/>
      <c r="H62" s="178"/>
    </row>
    <row r="63" spans="6:8">
      <c r="F63" s="178"/>
      <c r="G63" s="178"/>
      <c r="H63" s="178"/>
    </row>
    <row r="64" spans="6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6" t="s">
        <v>39</v>
      </c>
      <c r="B2" s="212"/>
      <c r="C2" s="212"/>
      <c r="D2" s="212"/>
      <c r="E2" s="212"/>
      <c r="F2" s="212"/>
      <c r="G2" s="212"/>
      <c r="H2" s="212"/>
      <c r="I2" s="217"/>
      <c r="J2" s="216" t="s">
        <v>39</v>
      </c>
      <c r="K2" s="212"/>
      <c r="L2" s="212"/>
      <c r="M2" s="212"/>
      <c r="N2" s="212"/>
      <c r="O2" s="212"/>
      <c r="P2" s="212"/>
      <c r="Q2" s="212"/>
      <c r="R2" s="21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0">
        <v>1724600125</v>
      </c>
      <c r="D5" s="21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0">
        <f>AF12-AJ12</f>
        <v>520.00621866666677</v>
      </c>
      <c r="AK13" s="30"/>
      <c r="AM13" s="29"/>
      <c r="AQ13" s="22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0"/>
      <c r="AK14" s="30"/>
      <c r="AM14" s="29"/>
      <c r="AQ14" s="220"/>
      <c r="AU14" s="30"/>
    </row>
    <row r="15" spans="1:47" ht="15" customHeight="1">
      <c r="A15" s="29"/>
      <c r="E15" s="220">
        <f>D14-H14</f>
        <v>536.97475599999996</v>
      </c>
      <c r="I15" s="30"/>
      <c r="J15" s="29"/>
      <c r="N15" s="220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0"/>
      <c r="I16" s="30"/>
      <c r="J16" s="29"/>
      <c r="N16" s="22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6" t="s">
        <v>39</v>
      </c>
      <c r="B24" s="212"/>
      <c r="C24" s="212"/>
      <c r="D24" s="212"/>
      <c r="E24" s="212"/>
      <c r="F24" s="212"/>
      <c r="G24" s="212"/>
      <c r="H24" s="212"/>
      <c r="I24" s="217"/>
      <c r="J24" s="216" t="s">
        <v>39</v>
      </c>
      <c r="K24" s="212"/>
      <c r="L24" s="212"/>
      <c r="M24" s="212"/>
      <c r="N24" s="212"/>
      <c r="O24" s="212"/>
      <c r="P24" s="212"/>
      <c r="Q24" s="212"/>
      <c r="R24" s="21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0">
        <v>1719901926</v>
      </c>
      <c r="D27" s="210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0">
        <f>AF33-AJ33</f>
        <v>520.00288533333332</v>
      </c>
      <c r="AK34" s="30"/>
      <c r="AM34" s="29"/>
      <c r="AQ34" s="22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0"/>
      <c r="AK35" s="30"/>
      <c r="AM35" s="29"/>
      <c r="AQ35" s="22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0">
        <f>D36-H36</f>
        <v>260.00144333333338</v>
      </c>
      <c r="I37" s="30"/>
      <c r="J37" s="29"/>
      <c r="N37" s="22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0"/>
      <c r="I38" s="30"/>
      <c r="J38" s="29"/>
      <c r="N38" s="22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6"/>
      <c r="V40" s="226"/>
      <c r="W40" s="226"/>
      <c r="X40" s="91"/>
      <c r="Y40" s="226"/>
      <c r="Z40" s="226"/>
      <c r="AA40" s="226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16" t="s">
        <v>39</v>
      </c>
      <c r="B48" s="212"/>
      <c r="C48" s="212"/>
      <c r="D48" s="212"/>
      <c r="E48" s="212"/>
      <c r="F48" s="212"/>
      <c r="G48" s="212"/>
      <c r="H48" s="212"/>
      <c r="I48" s="217"/>
      <c r="J48" s="216" t="s">
        <v>39</v>
      </c>
      <c r="K48" s="212"/>
      <c r="L48" s="212"/>
      <c r="M48" s="212"/>
      <c r="N48" s="212"/>
      <c r="O48" s="212"/>
      <c r="P48" s="212"/>
      <c r="Q48" s="212"/>
      <c r="R48" s="21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0">
        <v>1720714904</v>
      </c>
      <c r="D51" s="210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0">
        <f>D60-H60</f>
        <v>260.00310933333338</v>
      </c>
      <c r="I61" s="30"/>
      <c r="J61" s="29"/>
      <c r="N61" s="220">
        <f>M60-Q60</f>
        <v>191.23750000000001</v>
      </c>
      <c r="R61" s="30"/>
    </row>
    <row r="62" spans="1:18">
      <c r="A62" s="29"/>
      <c r="E62" s="220"/>
      <c r="I62" s="30"/>
      <c r="J62" s="29"/>
      <c r="N62" s="22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16" t="s">
        <v>39</v>
      </c>
      <c r="B71" s="212"/>
      <c r="C71" s="212"/>
      <c r="D71" s="212"/>
      <c r="E71" s="212"/>
      <c r="F71" s="212"/>
      <c r="G71" s="212"/>
      <c r="H71" s="212"/>
      <c r="I71" s="217"/>
      <c r="J71" s="216" t="s">
        <v>39</v>
      </c>
      <c r="K71" s="212"/>
      <c r="L71" s="212"/>
      <c r="M71" s="212"/>
      <c r="N71" s="212"/>
      <c r="O71" s="212"/>
      <c r="P71" s="212"/>
      <c r="Q71" s="212"/>
      <c r="R71" s="21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0">
        <v>1704695558</v>
      </c>
      <c r="D74" s="210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0">
        <f>D83-H83</f>
        <v>241.23750000000001</v>
      </c>
      <c r="I84" s="30"/>
      <c r="J84" s="29"/>
      <c r="N84" s="220">
        <f>M83-Q83</f>
        <v>241.23750000000001</v>
      </c>
      <c r="R84" s="30"/>
    </row>
    <row r="85" spans="1:18">
      <c r="A85" s="29"/>
      <c r="E85" s="220"/>
      <c r="I85" s="30"/>
      <c r="J85" s="29"/>
      <c r="N85" s="22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16" t="s">
        <v>39</v>
      </c>
      <c r="B95" s="212"/>
      <c r="C95" s="212"/>
      <c r="D95" s="212"/>
      <c r="E95" s="212"/>
      <c r="F95" s="212"/>
      <c r="G95" s="212"/>
      <c r="H95" s="212"/>
      <c r="I95" s="217"/>
      <c r="J95" s="216" t="s">
        <v>39</v>
      </c>
      <c r="K95" s="212"/>
      <c r="L95" s="212"/>
      <c r="M95" s="212"/>
      <c r="N95" s="212"/>
      <c r="O95" s="212"/>
      <c r="P95" s="212"/>
      <c r="Q95" s="212"/>
      <c r="R95" s="21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0">
        <v>1753640125</v>
      </c>
      <c r="D98" s="210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0">
        <f>D107-H107</f>
        <v>241.23750000000001</v>
      </c>
      <c r="I108" s="30"/>
      <c r="J108" s="29"/>
      <c r="N108" s="220">
        <f>M107-Q107</f>
        <v>241.23750000000001</v>
      </c>
      <c r="R108" s="30"/>
    </row>
    <row r="109" spans="1:18">
      <c r="A109" s="29"/>
      <c r="E109" s="220"/>
      <c r="I109" s="30"/>
      <c r="J109" s="29"/>
      <c r="N109" s="22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16" t="s">
        <v>39</v>
      </c>
      <c r="B118" s="212"/>
      <c r="C118" s="212"/>
      <c r="D118" s="212"/>
      <c r="E118" s="212"/>
      <c r="F118" s="212"/>
      <c r="G118" s="212"/>
      <c r="H118" s="212"/>
      <c r="I118" s="217"/>
      <c r="J118" s="216" t="s">
        <v>39</v>
      </c>
      <c r="K118" s="212"/>
      <c r="L118" s="212"/>
      <c r="M118" s="212"/>
      <c r="N118" s="212"/>
      <c r="O118" s="212"/>
      <c r="P118" s="212"/>
      <c r="Q118" s="212"/>
      <c r="R118" s="21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0">
        <v>1720145711</v>
      </c>
      <c r="D121" s="210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0">
        <f>D130-H130</f>
        <v>241.23750000000001</v>
      </c>
      <c r="I131" s="30"/>
      <c r="J131" s="29"/>
      <c r="N131" s="220">
        <f>M130-Q130</f>
        <v>519.96</v>
      </c>
      <c r="R131" s="30"/>
    </row>
    <row r="132" spans="1:18">
      <c r="A132" s="29"/>
      <c r="E132" s="220"/>
      <c r="I132" s="30"/>
      <c r="J132" s="29"/>
      <c r="N132" s="22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0">
        <v>1721244075</v>
      </c>
      <c r="D143" s="210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1132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0">
        <v>1716325822</v>
      </c>
      <c r="D166" s="210"/>
      <c r="F166" s="214" t="s">
        <v>731</v>
      </c>
      <c r="G166" s="214"/>
      <c r="H166">
        <v>450.04</v>
      </c>
      <c r="I166" s="28"/>
      <c r="K166" s="1" t="s">
        <v>57</v>
      </c>
      <c r="L166" s="210">
        <v>1716325822</v>
      </c>
      <c r="M166" s="210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0" t="s">
        <v>112</v>
      </c>
      <c r="E1" s="210"/>
      <c r="F1" s="210"/>
      <c r="N1" s="210" t="s">
        <v>112</v>
      </c>
      <c r="O1" s="210"/>
      <c r="P1" s="21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2023-08-17T15:43:49Z</cp:lastPrinted>
  <dcterms:created xsi:type="dcterms:W3CDTF">2022-12-25T20:52:30Z</dcterms:created>
  <dcterms:modified xsi:type="dcterms:W3CDTF">2023-08-17T18:31:01Z</dcterms:modified>
</cp:coreProperties>
</file>