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5D0870B-C780-48B7-84F9-B0DF7AB3009A}" xr6:coauthVersionLast="47" xr6:coauthVersionMax="47" xr10:uidLastSave="{00000000-0000-0000-0000-000000000000}"/>
  <bookViews>
    <workbookView xWindow="-120" yWindow="-120" windowWidth="20730" windowHeight="11040" tabRatio="565" activeTab="1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6" i="2" l="1"/>
  <c r="C136" i="2"/>
  <c r="C503" i="3"/>
  <c r="C145" i="3"/>
  <c r="C491" i="22"/>
  <c r="C482" i="4"/>
  <c r="C397" i="4"/>
  <c r="C310" i="4"/>
  <c r="C53" i="4"/>
  <c r="Y476" i="5"/>
  <c r="H407" i="5"/>
  <c r="AD24" i="6"/>
  <c r="C464" i="13"/>
  <c r="Y468" i="22"/>
  <c r="Y480" i="3" l="1"/>
  <c r="Y440" i="13"/>
  <c r="AN444" i="13"/>
  <c r="Y463" i="6"/>
  <c r="AN473" i="6"/>
  <c r="Y478" i="1"/>
  <c r="AN479" i="1"/>
  <c r="Y453" i="5"/>
  <c r="AN477" i="22"/>
  <c r="AN460" i="5"/>
  <c r="Y452" i="2"/>
  <c r="AN463" i="2"/>
  <c r="Y459" i="4"/>
  <c r="AR463" i="4"/>
  <c r="J7" i="21"/>
  <c r="E55" i="21"/>
  <c r="E44" i="21"/>
  <c r="E36" i="21"/>
  <c r="E30" i="21"/>
  <c r="E22" i="21"/>
  <c r="AN448" i="2" l="1"/>
  <c r="Y445" i="2" s="1"/>
  <c r="C464" i="19"/>
  <c r="R16" i="12"/>
  <c r="N16" i="12"/>
  <c r="O17" i="12" s="1"/>
  <c r="N15" i="12"/>
  <c r="N14" i="12"/>
  <c r="N13" i="12"/>
  <c r="R11" i="12"/>
  <c r="D61" i="12"/>
  <c r="D62" i="12"/>
  <c r="H421" i="2"/>
  <c r="Y391" i="5"/>
  <c r="Y394" i="5" s="1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62" i="22" s="1"/>
  <c r="X14" i="22"/>
  <c r="D155" i="12"/>
  <c r="D154" i="12"/>
  <c r="H152" i="12"/>
  <c r="H157" i="12" s="1"/>
  <c r="B60" i="22" l="1"/>
  <c r="Y62" i="22"/>
  <c r="Y81" i="22" s="1"/>
  <c r="Y57" i="22" s="1"/>
  <c r="Y58" i="22" s="1"/>
  <c r="X59" i="22" s="1"/>
  <c r="D157" i="12"/>
  <c r="E15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C156" i="22" s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Y420" i="22" l="1"/>
  <c r="X421" i="22" s="1"/>
  <c r="E111" i="12"/>
  <c r="O111" i="12"/>
  <c r="C460" i="22" l="1"/>
  <c r="C473" i="22" s="1"/>
  <c r="C456" i="22" s="1"/>
  <c r="C452" i="22"/>
  <c r="C455" i="22" s="1"/>
  <c r="R169" i="9"/>
  <c r="AN169" i="9"/>
  <c r="C457" i="22" l="1"/>
  <c r="C494" i="22" s="1"/>
  <c r="X460" i="22" l="1"/>
  <c r="Y452" i="22"/>
  <c r="Y455" i="22" s="1"/>
  <c r="Y460" i="22"/>
  <c r="Y473" i="22" s="1"/>
  <c r="Y456" i="22" s="1"/>
  <c r="B458" i="22"/>
  <c r="Y106" i="1"/>
  <c r="Y457" i="22" l="1"/>
  <c r="C500" i="22" s="1"/>
  <c r="C519" i="22" s="1"/>
  <c r="C495" i="22" s="1"/>
  <c r="C496" i="22" s="1"/>
  <c r="X500" i="22" s="1"/>
  <c r="B500" i="22" l="1"/>
  <c r="Y491" i="22"/>
  <c r="Y494" i="22" s="1"/>
  <c r="Y500" i="22"/>
  <c r="Y519" i="22" s="1"/>
  <c r="Y495" i="22" s="1"/>
  <c r="B498" i="22"/>
  <c r="X458" i="22"/>
  <c r="R59" i="12"/>
  <c r="Y496" i="22" l="1"/>
  <c r="C553" i="22" s="1"/>
  <c r="C572" i="22" s="1"/>
  <c r="C549" i="22" s="1"/>
  <c r="C545" i="22"/>
  <c r="C548" i="22" s="1"/>
  <c r="C550" i="22" s="1"/>
  <c r="C590" i="22" s="1"/>
  <c r="C593" i="22" s="1"/>
  <c r="Y53" i="8"/>
  <c r="AD69" i="8"/>
  <c r="Y54" i="8" s="1"/>
  <c r="X497" i="22" l="1"/>
  <c r="Y545" i="22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C646" i="22" s="1"/>
  <c r="C665" i="22" s="1"/>
  <c r="C642" i="22" s="1"/>
  <c r="B597" i="22"/>
  <c r="Y599" i="22"/>
  <c r="Y618" i="22" s="1"/>
  <c r="Y594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3" i="22" l="1"/>
  <c r="Y595" i="22" s="1"/>
  <c r="C11" i="16"/>
  <c r="Y56" i="16"/>
  <c r="C114" i="19"/>
  <c r="C133" i="19" s="1"/>
  <c r="C110" i="19" s="1"/>
  <c r="C106" i="19"/>
  <c r="C109" i="19" s="1"/>
  <c r="C111" i="19" s="1"/>
  <c r="X59" i="19"/>
  <c r="Y11" i="16"/>
  <c r="C56" i="16"/>
  <c r="C13" i="16"/>
  <c r="X596" i="22" l="1"/>
  <c r="C638" i="22"/>
  <c r="C641" i="22" s="1"/>
  <c r="C643" i="22" s="1"/>
  <c r="X646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38" i="22" l="1"/>
  <c r="Y641" i="22" s="1"/>
  <c r="C683" i="22"/>
  <c r="C686" i="22" s="1"/>
  <c r="Y646" i="22"/>
  <c r="Y665" i="22" s="1"/>
  <c r="Y642" i="22" s="1"/>
  <c r="B644" i="22"/>
  <c r="Y111" i="19"/>
  <c r="B160" i="19" s="1"/>
  <c r="C62" i="16"/>
  <c r="C81" i="16" s="1"/>
  <c r="C57" i="16" s="1"/>
  <c r="C58" i="16" s="1"/>
  <c r="B62" i="16"/>
  <c r="X14" i="16"/>
  <c r="Y643" i="22" l="1"/>
  <c r="C692" i="22" s="1"/>
  <c r="C711" i="22" s="1"/>
  <c r="C687" i="22" s="1"/>
  <c r="C68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X644" i="22" l="1"/>
  <c r="B692" i="22"/>
  <c r="Y160" i="19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75" i="22" l="1"/>
  <c r="C918" i="22"/>
  <c r="C921" i="22" s="1"/>
  <c r="C923" i="22" s="1"/>
  <c r="Y926" i="22" s="1"/>
  <c r="Y945" i="22" s="1"/>
  <c r="Y92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72" i="22" l="1"/>
  <c r="Y991" i="22" s="1"/>
  <c r="Y967" i="22" s="1"/>
  <c r="Y963" i="22"/>
  <c r="Y966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68" i="22" l="1"/>
  <c r="C1011" i="22" s="1"/>
  <c r="C1014" i="22" s="1"/>
  <c r="C1019" i="22"/>
  <c r="C1038" i="22" s="1"/>
  <c r="C1015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69" i="22" l="1"/>
  <c r="C1016" i="22"/>
  <c r="Y1019" i="22" s="1"/>
  <c r="Y1038" i="22" s="1"/>
  <c r="Y1015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17" i="22" l="1"/>
  <c r="C1056" i="22"/>
  <c r="C1059" i="22" s="1"/>
  <c r="Y1011" i="22"/>
  <c r="Y1014" i="22" s="1"/>
  <c r="Y1016" i="22" s="1"/>
  <c r="C1065" i="22" s="1"/>
  <c r="C1084" i="22" s="1"/>
  <c r="C1060" i="22" s="1"/>
  <c r="C1061" i="22" s="1"/>
  <c r="X1019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7" i="13"/>
  <c r="B430" i="13"/>
  <c r="Y424" i="13"/>
  <c r="Y427" i="13" s="1"/>
  <c r="Y429" i="13" s="1"/>
  <c r="C473" i="13" s="1"/>
  <c r="C492" i="13" s="1"/>
  <c r="C468" i="13" s="1"/>
  <c r="C469" i="13" l="1"/>
  <c r="Y464" i="13"/>
  <c r="Y467" i="13" s="1"/>
  <c r="X473" i="13"/>
  <c r="Y473" i="13"/>
  <c r="Y492" i="13" s="1"/>
  <c r="Y468" i="13" s="1"/>
  <c r="B471" i="13"/>
  <c r="B473" i="13"/>
  <c r="X430" i="13"/>
  <c r="Y469" i="13" l="1"/>
  <c r="C511" i="13" s="1"/>
  <c r="C530" i="13" s="1"/>
  <c r="C507" i="13" s="1"/>
  <c r="C503" i="13"/>
  <c r="C506" i="13" s="1"/>
  <c r="X470" i="13" l="1"/>
  <c r="C508" i="13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8" i="3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5" i="4"/>
  <c r="Y1057" i="4" s="1"/>
  <c r="R1065" i="4"/>
  <c r="C1057" i="4" s="1"/>
  <c r="AD1063" i="4"/>
  <c r="Y1048" i="4" s="1"/>
  <c r="H1063" i="4"/>
  <c r="C1048" i="4" s="1"/>
  <c r="AN1020" i="4"/>
  <c r="Y1011" i="4" s="1"/>
  <c r="R1020" i="4"/>
  <c r="C1011" i="4" s="1"/>
  <c r="AD1018" i="4"/>
  <c r="Y1003" i="4" s="1"/>
  <c r="H1018" i="4"/>
  <c r="C1003" i="4" s="1"/>
  <c r="B1010" i="4"/>
  <c r="AN972" i="4"/>
  <c r="Y964" i="4" s="1"/>
  <c r="R972" i="4"/>
  <c r="C964" i="4" s="1"/>
  <c r="AD970" i="4"/>
  <c r="Y955" i="4" s="1"/>
  <c r="H970" i="4"/>
  <c r="C955" i="4" s="1"/>
  <c r="AN927" i="4"/>
  <c r="Y918" i="4" s="1"/>
  <c r="R927" i="4"/>
  <c r="C918" i="4" s="1"/>
  <c r="AD925" i="4"/>
  <c r="Y910" i="4" s="1"/>
  <c r="H925" i="4"/>
  <c r="C910" i="4" s="1"/>
  <c r="B917" i="4"/>
  <c r="AN878" i="4"/>
  <c r="Y870" i="4" s="1"/>
  <c r="R878" i="4"/>
  <c r="C870" i="4" s="1"/>
  <c r="AD876" i="4"/>
  <c r="Y861" i="4" s="1"/>
  <c r="H876" i="4"/>
  <c r="C861" i="4" s="1"/>
  <c r="AN833" i="4"/>
  <c r="Y824" i="4" s="1"/>
  <c r="R833" i="4"/>
  <c r="C824" i="4" s="1"/>
  <c r="AD831" i="4"/>
  <c r="Y816" i="4" s="1"/>
  <c r="H831" i="4"/>
  <c r="C816" i="4" s="1"/>
  <c r="B823" i="4"/>
  <c r="AN785" i="4"/>
  <c r="Y777" i="4" s="1"/>
  <c r="R785" i="4"/>
  <c r="C777" i="4" s="1"/>
  <c r="AD783" i="4"/>
  <c r="Y768" i="4" s="1"/>
  <c r="H783" i="4"/>
  <c r="C768" i="4" s="1"/>
  <c r="AN740" i="4"/>
  <c r="Y731" i="4" s="1"/>
  <c r="R740" i="4"/>
  <c r="C731" i="4" s="1"/>
  <c r="AD738" i="4"/>
  <c r="Y723" i="4" s="1"/>
  <c r="H738" i="4"/>
  <c r="C723" i="4" s="1"/>
  <c r="B730" i="4"/>
  <c r="AN692" i="4"/>
  <c r="Y684" i="4" s="1"/>
  <c r="R692" i="4"/>
  <c r="C684" i="4" s="1"/>
  <c r="AD690" i="4"/>
  <c r="Y675" i="4" s="1"/>
  <c r="H690" i="4"/>
  <c r="C675" i="4" s="1"/>
  <c r="AN647" i="4"/>
  <c r="Y638" i="4" s="1"/>
  <c r="R647" i="4"/>
  <c r="C638" i="4" s="1"/>
  <c r="AD645" i="4"/>
  <c r="Y630" i="4" s="1"/>
  <c r="H645" i="4"/>
  <c r="C630" i="4" s="1"/>
  <c r="B637" i="4"/>
  <c r="AN599" i="4"/>
  <c r="Y591" i="4" s="1"/>
  <c r="R599" i="4"/>
  <c r="C591" i="4" s="1"/>
  <c r="AD597" i="4"/>
  <c r="Y582" i="4" s="1"/>
  <c r="H597" i="4"/>
  <c r="C582" i="4" s="1"/>
  <c r="AN554" i="4"/>
  <c r="Y545" i="4" s="1"/>
  <c r="R554" i="4"/>
  <c r="C545" i="4" s="1"/>
  <c r="AD552" i="4"/>
  <c r="Y537" i="4" s="1"/>
  <c r="H552" i="4"/>
  <c r="C537" i="4" s="1"/>
  <c r="B544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9" i="2"/>
  <c r="Y1051" i="2" s="1"/>
  <c r="R1059" i="2"/>
  <c r="C1051" i="2" s="1"/>
  <c r="AD1057" i="2"/>
  <c r="Y1042" i="2" s="1"/>
  <c r="H1057" i="2"/>
  <c r="C1042" i="2" s="1"/>
  <c r="AN1014" i="2"/>
  <c r="Y1005" i="2" s="1"/>
  <c r="R1014" i="2"/>
  <c r="C1005" i="2" s="1"/>
  <c r="AD1012" i="2"/>
  <c r="Y997" i="2" s="1"/>
  <c r="H1012" i="2"/>
  <c r="C997" i="2" s="1"/>
  <c r="B1004" i="2"/>
  <c r="AN966" i="2"/>
  <c r="Y958" i="2" s="1"/>
  <c r="R966" i="2"/>
  <c r="C958" i="2" s="1"/>
  <c r="AD964" i="2"/>
  <c r="Y949" i="2" s="1"/>
  <c r="H964" i="2"/>
  <c r="C949" i="2" s="1"/>
  <c r="AN921" i="2"/>
  <c r="Y912" i="2" s="1"/>
  <c r="R921" i="2"/>
  <c r="C912" i="2" s="1"/>
  <c r="AD919" i="2"/>
  <c r="Y904" i="2" s="1"/>
  <c r="H919" i="2"/>
  <c r="C904" i="2" s="1"/>
  <c r="B911" i="2"/>
  <c r="AN872" i="2"/>
  <c r="Y864" i="2" s="1"/>
  <c r="R872" i="2"/>
  <c r="C864" i="2" s="1"/>
  <c r="AD870" i="2"/>
  <c r="Y855" i="2" s="1"/>
  <c r="H870" i="2"/>
  <c r="C855" i="2" s="1"/>
  <c r="AN827" i="2"/>
  <c r="Y818" i="2" s="1"/>
  <c r="R827" i="2"/>
  <c r="C818" i="2" s="1"/>
  <c r="AD825" i="2"/>
  <c r="Y810" i="2" s="1"/>
  <c r="H825" i="2"/>
  <c r="C810" i="2" s="1"/>
  <c r="B817" i="2"/>
  <c r="AN779" i="2"/>
  <c r="Y771" i="2" s="1"/>
  <c r="R779" i="2"/>
  <c r="C771" i="2" s="1"/>
  <c r="AD777" i="2"/>
  <c r="Y762" i="2" s="1"/>
  <c r="H777" i="2"/>
  <c r="C762" i="2" s="1"/>
  <c r="AN734" i="2"/>
  <c r="Y725" i="2" s="1"/>
  <c r="R734" i="2"/>
  <c r="C725" i="2" s="1"/>
  <c r="AD732" i="2"/>
  <c r="Y717" i="2" s="1"/>
  <c r="H732" i="2"/>
  <c r="C717" i="2" s="1"/>
  <c r="B724" i="2"/>
  <c r="AN686" i="2"/>
  <c r="Y678" i="2" s="1"/>
  <c r="R686" i="2"/>
  <c r="C678" i="2" s="1"/>
  <c r="AD684" i="2"/>
  <c r="Y669" i="2" s="1"/>
  <c r="H684" i="2"/>
  <c r="C669" i="2" s="1"/>
  <c r="AN641" i="2"/>
  <c r="Y632" i="2" s="1"/>
  <c r="R641" i="2"/>
  <c r="C632" i="2" s="1"/>
  <c r="AD639" i="2"/>
  <c r="Y624" i="2" s="1"/>
  <c r="H639" i="2"/>
  <c r="C624" i="2" s="1"/>
  <c r="B631" i="2"/>
  <c r="AN593" i="2"/>
  <c r="Y585" i="2" s="1"/>
  <c r="R593" i="2"/>
  <c r="C585" i="2" s="1"/>
  <c r="AD591" i="2"/>
  <c r="Y576" i="2" s="1"/>
  <c r="H591" i="2"/>
  <c r="C576" i="2" s="1"/>
  <c r="AN548" i="2"/>
  <c r="Y539" i="2" s="1"/>
  <c r="R548" i="2"/>
  <c r="C539" i="2" s="1"/>
  <c r="AD546" i="2"/>
  <c r="Y531" i="2" s="1"/>
  <c r="H546" i="2"/>
  <c r="C531" i="2" s="1"/>
  <c r="B538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9" i="2" l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6" i="6" l="1"/>
  <c r="Y165" i="6" s="1"/>
  <c r="Y141" i="6" s="1"/>
  <c r="X109" i="2"/>
  <c r="B145" i="2"/>
  <c r="Y145" i="2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 l="1"/>
  <c r="C176" i="4" s="1"/>
  <c r="C178" i="4" s="1"/>
  <c r="C208" i="1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3" i="4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B337" i="9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B317" i="4" l="1"/>
  <c r="Y311" i="4"/>
  <c r="Y314" i="4" s="1"/>
  <c r="Y320" i="4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64" i="4" l="1"/>
  <c r="C406" i="4" s="1"/>
  <c r="C419" i="4" s="1"/>
  <c r="C401" i="4" s="1"/>
  <c r="C402" i="4" s="1"/>
  <c r="Y406" i="4" s="1"/>
  <c r="Y419" i="4" s="1"/>
  <c r="Y401" i="4" s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B404" i="4"/>
  <c r="B406" i="4"/>
  <c r="X365" i="4"/>
  <c r="B423" i="9"/>
  <c r="Y376" i="6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02" i="4" l="1"/>
  <c r="X403" i="4" s="1"/>
  <c r="X406" i="4"/>
  <c r="B419" i="6"/>
  <c r="C410" i="6"/>
  <c r="C413" i="6" s="1"/>
  <c r="Y435" i="1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15" i="6" l="1"/>
  <c r="X419" i="6" s="1"/>
  <c r="C482" i="11"/>
  <c r="C485" i="11" s="1"/>
  <c r="C490" i="11"/>
  <c r="C509" i="11" s="1"/>
  <c r="C486" i="11" s="1"/>
  <c r="C487" i="11" s="1"/>
  <c r="X436" i="11"/>
  <c r="C448" i="4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419" i="6" l="1"/>
  <c r="Y431" i="6" s="1"/>
  <c r="Y414" i="6" s="1"/>
  <c r="Y415" i="6" s="1"/>
  <c r="X416" i="6" s="1"/>
  <c r="B417" i="6"/>
  <c r="C474" i="7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C440" i="5" s="1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X465" i="9"/>
  <c r="B523" i="7"/>
  <c r="C523" i="7"/>
  <c r="C542" i="7" s="1"/>
  <c r="C518" i="7" s="1"/>
  <c r="C519" i="7" s="1"/>
  <c r="X475" i="7"/>
  <c r="C194" i="1"/>
  <c r="C196" i="1" s="1"/>
  <c r="C442" i="5" l="1"/>
  <c r="C544" i="4"/>
  <c r="C563" i="4" s="1"/>
  <c r="C540" i="4" s="1"/>
  <c r="Y532" i="11"/>
  <c r="C536" i="4"/>
  <c r="C539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C541" i="4" l="1"/>
  <c r="X544" i="4" s="1"/>
  <c r="Y445" i="5"/>
  <c r="Y458" i="5" s="1"/>
  <c r="Y441" i="5" s="1"/>
  <c r="Y442" i="5" s="1"/>
  <c r="X445" i="5"/>
  <c r="B443" i="5"/>
  <c r="Y544" i="4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9" i="2"/>
  <c r="Y452" i="6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C476" i="5" l="1"/>
  <c r="C479" i="5" s="1"/>
  <c r="B494" i="6"/>
  <c r="C485" i="6"/>
  <c r="C488" i="6" s="1"/>
  <c r="Y541" i="4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X520" i="7"/>
  <c r="C576" i="7"/>
  <c r="C595" i="7" s="1"/>
  <c r="C572" i="7" s="1"/>
  <c r="C573" i="7" s="1"/>
  <c r="C563" i="9"/>
  <c r="C245" i="1"/>
  <c r="C264" i="1" s="1"/>
  <c r="C240" i="1" s="1"/>
  <c r="B245" i="1"/>
  <c r="C590" i="4" l="1"/>
  <c r="C609" i="4" s="1"/>
  <c r="C585" i="4" s="1"/>
  <c r="C586" i="4" s="1"/>
  <c r="B588" i="4" s="1"/>
  <c r="C559" i="8"/>
  <c r="C562" i="8" s="1"/>
  <c r="C564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9" i="5"/>
  <c r="Y629" i="11"/>
  <c r="Y631" i="11" s="1"/>
  <c r="C674" i="11" s="1"/>
  <c r="C677" i="11" s="1"/>
  <c r="C679" i="11" s="1"/>
  <c r="C603" i="9"/>
  <c r="C606" i="9" s="1"/>
  <c r="X566" i="9"/>
  <c r="B564" i="9"/>
  <c r="Y566" i="9"/>
  <c r="Y585" i="9" s="1"/>
  <c r="Y562" i="9" s="1"/>
  <c r="Y558" i="9"/>
  <c r="Y561" i="9" s="1"/>
  <c r="C613" i="7"/>
  <c r="C616" i="7" s="1"/>
  <c r="X576" i="7"/>
  <c r="B574" i="7"/>
  <c r="Y576" i="7"/>
  <c r="Y595" i="7" s="1"/>
  <c r="Y572" i="7" s="1"/>
  <c r="Y568" i="7"/>
  <c r="Y571" i="7" s="1"/>
  <c r="Y581" i="4" l="1"/>
  <c r="C637" i="4" s="1"/>
  <c r="C656" i="4" s="1"/>
  <c r="C633" i="4" s="1"/>
  <c r="X590" i="4"/>
  <c r="Y590" i="4"/>
  <c r="Y609" i="4" s="1"/>
  <c r="Y585" i="4" s="1"/>
  <c r="Y245" i="1"/>
  <c r="Y264" i="1" s="1"/>
  <c r="Y240" i="1" s="1"/>
  <c r="Y241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586" i="4" l="1"/>
  <c r="Y481" i="2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X674" i="2" l="1"/>
  <c r="C421" i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X468" i="1" l="1"/>
  <c r="C502" i="1"/>
  <c r="C505" i="1" s="1"/>
  <c r="C511" i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X940" i="8" l="1"/>
  <c r="Y507" i="1"/>
  <c r="C564" i="1" s="1"/>
  <c r="C583" i="1" s="1"/>
  <c r="C560" i="1" s="1"/>
  <c r="C977" i="8"/>
  <c r="C980" i="8" s="1"/>
  <c r="Y940" i="8"/>
  <c r="Y959" i="8" s="1"/>
  <c r="Y936" i="8" s="1"/>
  <c r="Y937" i="8" s="1"/>
  <c r="X938" i="8" s="1"/>
  <c r="C1010" i="4"/>
  <c r="C1029" i="4" s="1"/>
  <c r="C1006" i="4" s="1"/>
  <c r="B938" i="8"/>
  <c r="C903" i="5"/>
  <c r="C906" i="5" s="1"/>
  <c r="C908" i="5" s="1"/>
  <c r="X911" i="5" s="1"/>
  <c r="X860" i="5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C986" i="8" l="1"/>
  <c r="C1005" i="8" s="1"/>
  <c r="C981" i="8" s="1"/>
  <c r="C982" i="8" s="1"/>
  <c r="B984" i="8" s="1"/>
  <c r="X508" i="1"/>
  <c r="C556" i="1"/>
  <c r="C559" i="1" s="1"/>
  <c r="C561" i="1" s="1"/>
  <c r="C601" i="1" s="1"/>
  <c r="C604" i="1" s="1"/>
  <c r="C948" i="5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1008" i="4" l="1"/>
  <c r="Y1010" i="4"/>
  <c r="Y1029" i="4" s="1"/>
  <c r="Y1006" i="4" s="1"/>
  <c r="Y1002" i="4"/>
  <c r="Y1005" i="4" s="1"/>
  <c r="Y564" i="1"/>
  <c r="Y583" i="1" s="1"/>
  <c r="Y560" i="1" s="1"/>
  <c r="Y556" i="1"/>
  <c r="Y559" i="1" s="1"/>
  <c r="B562" i="1"/>
  <c r="X564" i="1"/>
  <c r="C1047" i="4"/>
  <c r="C1050" i="4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C1024" i="9"/>
  <c r="C1027" i="9" s="1"/>
  <c r="C1029" i="9" s="1"/>
  <c r="X982" i="9"/>
  <c r="C1042" i="7"/>
  <c r="C1061" i="7" s="1"/>
  <c r="C1038" i="7" s="1"/>
  <c r="Y989" i="7"/>
  <c r="Y991" i="7" s="1"/>
  <c r="Y1052" i="11"/>
  <c r="Y1007" i="4" l="1"/>
  <c r="Y561" i="1"/>
  <c r="C610" i="1" s="1"/>
  <c r="C629" i="1" s="1"/>
  <c r="C605" i="1" s="1"/>
  <c r="C606" i="1" s="1"/>
  <c r="X610" i="1" s="1"/>
  <c r="C1025" i="8"/>
  <c r="C1028" i="8" s="1"/>
  <c r="C1030" i="8" s="1"/>
  <c r="Y1033" i="8" s="1"/>
  <c r="Y1052" i="8" s="1"/>
  <c r="Y1029" i="8" s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Y1025" i="8" l="1"/>
  <c r="Y1028" i="8" s="1"/>
  <c r="B1031" i="8"/>
  <c r="X1033" i="8"/>
  <c r="C1070" i="8"/>
  <c r="C1073" i="8" s="1"/>
  <c r="X562" i="1"/>
  <c r="Y601" i="1"/>
  <c r="C657" i="1" s="1"/>
  <c r="C676" i="1" s="1"/>
  <c r="C653" i="1" s="1"/>
  <c r="Y610" i="1"/>
  <c r="Y629" i="1" s="1"/>
  <c r="Y605" i="1" s="1"/>
  <c r="B610" i="1"/>
  <c r="B608" i="1"/>
  <c r="Y952" i="6"/>
  <c r="Y955" i="6" s="1"/>
  <c r="X954" i="5"/>
  <c r="Y961" i="6"/>
  <c r="Y980" i="6" s="1"/>
  <c r="Y956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04" i="1" l="1"/>
  <c r="Y606" i="1" s="1"/>
  <c r="C649" i="1" s="1"/>
  <c r="C652" i="1" s="1"/>
  <c r="C654" i="1" s="1"/>
  <c r="Y657" i="1" s="1"/>
  <c r="Y676" i="1" s="1"/>
  <c r="Y653" i="1" s="1"/>
  <c r="Y957" i="6"/>
  <c r="X958" i="6" s="1"/>
  <c r="C1008" i="6"/>
  <c r="C1027" i="6" s="1"/>
  <c r="C1004" i="6" s="1"/>
  <c r="Y951" i="2"/>
  <c r="Y953" i="2" s="1"/>
  <c r="X954" i="2" s="1"/>
  <c r="Y1001" i="5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C694" i="1" l="1"/>
  <c r="C697" i="1" s="1"/>
  <c r="Y649" i="1"/>
  <c r="Y652" i="1" s="1"/>
  <c r="X607" i="1"/>
  <c r="C1000" i="6"/>
  <c r="C1003" i="6" s="1"/>
  <c r="C1005" i="6" s="1"/>
  <c r="B655" i="1"/>
  <c r="X657" i="1"/>
  <c r="Y654" i="1"/>
  <c r="B703" i="1" s="1"/>
  <c r="C996" i="2"/>
  <c r="C999" i="2" s="1"/>
  <c r="C1001" i="2" s="1"/>
  <c r="Y1004" i="2" s="1"/>
  <c r="Y1023" i="2" s="1"/>
  <c r="Y1000" i="2" s="1"/>
  <c r="C1050" i="5"/>
  <c r="C1069" i="5" s="1"/>
  <c r="C1045" i="5" s="1"/>
  <c r="C1046" i="5" s="1"/>
  <c r="X1002" i="5"/>
  <c r="B1050" i="5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Y1000" i="6" l="1"/>
  <c r="Y1003" i="6" s="1"/>
  <c r="C1045" i="6"/>
  <c r="C1048" i="6" s="1"/>
  <c r="X1008" i="6"/>
  <c r="Y1008" i="6"/>
  <c r="Y1027" i="6" s="1"/>
  <c r="Y1004" i="6" s="1"/>
  <c r="B1006" i="6"/>
  <c r="C703" i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Y1005" i="6" l="1"/>
  <c r="X1006" i="6" s="1"/>
  <c r="C1054" i="6"/>
  <c r="C1073" i="6" s="1"/>
  <c r="C1049" i="6" s="1"/>
  <c r="C1050" i="6" s="1"/>
  <c r="B1052" i="6" s="1"/>
  <c r="B701" i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Y1084" i="7"/>
  <c r="X1085" i="7" s="1"/>
  <c r="B1054" i="6" l="1"/>
  <c r="Y1045" i="6"/>
  <c r="Y1048" i="6" s="1"/>
  <c r="Y1054" i="6"/>
  <c r="Y1073" i="6" s="1"/>
  <c r="Y1049" i="6" s="1"/>
  <c r="Y1050" i="6" s="1"/>
  <c r="X1051" i="6" s="1"/>
  <c r="X1054" i="6"/>
  <c r="Y699" i="1"/>
  <c r="C742" i="1" s="1"/>
  <c r="C745" i="1" s="1"/>
  <c r="C747" i="1" s="1"/>
  <c r="B1048" i="2"/>
  <c r="Y1041" i="2"/>
  <c r="Y1044" i="2" s="1"/>
  <c r="Y1050" i="2"/>
  <c r="Y1069" i="2" s="1"/>
  <c r="Y1045" i="2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6" i="3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<sst xmlns="http://schemas.openxmlformats.org/spreadsheetml/2006/main" count="25228" uniqueCount="935">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</sst>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0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81</v>
      </c>
      <c r="F8" s="157"/>
      <c r="G8" s="157"/>
      <c r="H8" s="157"/>
      <c r="V8" s="17"/>
      <c r="X8" s="23" t="s">
        <v>32</v>
      </c>
      <c r="Y8" s="20">
        <f>IF(B8="PAGADO",0,C13)</f>
        <v>-261</v>
      </c>
      <c r="AA8" s="157" t="s">
        <v>60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57" t="s">
        <v>60</v>
      </c>
      <c r="F53" s="157"/>
      <c r="G53" s="157"/>
      <c r="H53" s="157"/>
      <c r="V53" s="17"/>
      <c r="X53" s="23" t="s">
        <v>32</v>
      </c>
      <c r="Y53" s="20">
        <f>IF(B53="PAGADO",0,C58)</f>
        <v>97.079999999999984</v>
      </c>
      <c r="AA53" s="157" t="s">
        <v>81</v>
      </c>
      <c r="AB53" s="157"/>
      <c r="AC53" s="157"/>
      <c r="AD53" s="15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57" t="s">
        <v>81</v>
      </c>
      <c r="F106" s="157"/>
      <c r="G106" s="157"/>
      <c r="H106" s="157"/>
      <c r="V106" s="17"/>
      <c r="X106" s="23" t="s">
        <v>32</v>
      </c>
      <c r="Y106" s="20">
        <f>IF(B106="PAGADO",0,C111)</f>
        <v>97.079999999999984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57" t="s">
        <v>81</v>
      </c>
      <c r="F151" s="157"/>
      <c r="G151" s="157"/>
      <c r="H151" s="157"/>
      <c r="V151" s="17"/>
      <c r="X151" s="23" t="s">
        <v>32</v>
      </c>
      <c r="Y151" s="20">
        <f>IF(B151="PAGADO",0,C156)</f>
        <v>97.079999999999984</v>
      </c>
      <c r="AA151" s="157" t="s">
        <v>81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57" t="s">
        <v>81</v>
      </c>
      <c r="F200" s="157"/>
      <c r="G200" s="157"/>
      <c r="H200" s="157"/>
      <c r="V200" s="17"/>
      <c r="X200" s="23" t="s">
        <v>32</v>
      </c>
      <c r="Y200" s="20">
        <f>IF(B200="PAGADO",0,C205)</f>
        <v>-796.44</v>
      </c>
      <c r="AA200" s="157" t="s">
        <v>81</v>
      </c>
      <c r="AB200" s="157"/>
      <c r="AC200" s="157"/>
      <c r="AD200" s="15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NO PAGAR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NO PAGAR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796.44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57" t="s">
        <v>20</v>
      </c>
      <c r="F245" s="157"/>
      <c r="G245" s="157"/>
      <c r="H245" s="157"/>
      <c r="V245" s="17"/>
      <c r="X245" s="23" t="s">
        <v>32</v>
      </c>
      <c r="Y245" s="20">
        <f>IF(B245="PAGADO",0,C250)</f>
        <v>-892.3900000000001</v>
      </c>
      <c r="AA245" s="157" t="s">
        <v>20</v>
      </c>
      <c r="AB245" s="157"/>
      <c r="AC245" s="157"/>
      <c r="AD245" s="15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NO PAGAR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NO PAGAR</v>
      </c>
      <c r="C252" s="15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57" t="s">
        <v>603</v>
      </c>
      <c r="F292" s="157"/>
      <c r="G292" s="157"/>
      <c r="H292" s="157"/>
      <c r="V292" s="17"/>
      <c r="X292" s="23" t="s">
        <v>32</v>
      </c>
      <c r="Y292" s="20">
        <f>IF(B292="PAGADO",0,C297)</f>
        <v>-892.3900000000001</v>
      </c>
      <c r="AA292" s="157" t="s">
        <v>81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NO PAGAR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NO PAGAR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57" t="s">
        <v>81</v>
      </c>
      <c r="F337" s="157"/>
      <c r="G337" s="157"/>
      <c r="H337" s="157"/>
      <c r="V337" s="17"/>
      <c r="X337" s="23" t="s">
        <v>32</v>
      </c>
      <c r="Y337" s="20">
        <f>IF(B1137="PAGADO",0,C342)</f>
        <v>-1988.3400000000001</v>
      </c>
      <c r="AA337" s="157" t="s">
        <v>60</v>
      </c>
      <c r="AB337" s="157"/>
      <c r="AC337" s="157"/>
      <c r="AD337" s="15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3" t="s">
        <v>7</v>
      </c>
      <c r="AB342" s="154"/>
      <c r="AC342" s="15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NO PAGAR</v>
      </c>
      <c r="Y343" s="158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NO PAGAR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1" t="s">
        <v>5</v>
      </c>
      <c r="AC344" s="16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25">
        <v>45041</v>
      </c>
      <c r="AB345" s="162" t="s">
        <v>695</v>
      </c>
      <c r="AC345" s="16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56" t="s">
        <v>28</v>
      </c>
      <c r="I380" s="156"/>
      <c r="J380" s="156"/>
      <c r="V380" s="17"/>
      <c r="AC380" s="159"/>
      <c r="AD380" s="159"/>
      <c r="AE380" s="159"/>
    </row>
    <row r="381" spans="2:31">
      <c r="H381" s="156"/>
      <c r="I381" s="156"/>
      <c r="J381" s="156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57" t="s">
        <v>20</v>
      </c>
      <c r="F385" s="157"/>
      <c r="G385" s="157"/>
      <c r="H385" s="157"/>
      <c r="V385" s="17"/>
      <c r="X385" s="23" t="s">
        <v>32</v>
      </c>
      <c r="Y385" s="20">
        <f>IF(B385="PAGADO",0,C390)</f>
        <v>-2044.2500000000002</v>
      </c>
      <c r="AA385" s="157" t="s">
        <v>20</v>
      </c>
      <c r="AB385" s="157"/>
      <c r="AC385" s="157"/>
      <c r="AD385" s="15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0" t="str">
        <f>IF(C390&lt;0,"NO PAGAR","COBRAR")</f>
        <v>NO PAGAR</v>
      </c>
      <c r="C391" s="16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0" t="str">
        <f>IF(Y390&lt;0,"NO PAGAR","COBRAR")</f>
        <v>NO PAGAR</v>
      </c>
      <c r="Y391" s="16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56" t="s">
        <v>30</v>
      </c>
      <c r="I425" s="156"/>
      <c r="J425" s="156"/>
      <c r="V425" s="17"/>
      <c r="AA425" s="156" t="s">
        <v>31</v>
      </c>
      <c r="AB425" s="156"/>
      <c r="AC425" s="156"/>
    </row>
    <row r="426" spans="1:43">
      <c r="H426" s="156"/>
      <c r="I426" s="156"/>
      <c r="J426" s="156"/>
      <c r="V426" s="17"/>
      <c r="AA426" s="156"/>
      <c r="AB426" s="156"/>
      <c r="AC426" s="15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57" t="s">
        <v>848</v>
      </c>
      <c r="F430" s="157"/>
      <c r="G430" s="157"/>
      <c r="H430" s="157"/>
      <c r="V430" s="17"/>
      <c r="X430" s="23" t="s">
        <v>32</v>
      </c>
      <c r="Y430" s="20">
        <f>IF(B1230="PAGADO",0,C435)</f>
        <v>-2044.2500000000002</v>
      </c>
      <c r="AA430" s="157" t="s">
        <v>20</v>
      </c>
      <c r="AB430" s="157"/>
      <c r="AC430" s="157"/>
      <c r="AD430" s="15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58" t="str">
        <f>IF(Y435&lt;0,"NO PAGAR","COBRAR'")</f>
        <v>NO PAGAR</v>
      </c>
      <c r="Y436" s="15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58" t="str">
        <f>IF(C435&lt;0,"NO PAGAR","COBRAR'")</f>
        <v>NO PAGAR</v>
      </c>
      <c r="C437" s="15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9" t="s">
        <v>29</v>
      </c>
      <c r="AD476" s="159"/>
      <c r="AE476" s="159"/>
    </row>
    <row r="477" spans="8:31">
      <c r="H477" s="156" t="s">
        <v>28</v>
      </c>
      <c r="I477" s="156"/>
      <c r="J477" s="156"/>
      <c r="V477" s="17"/>
      <c r="AC477" s="159"/>
      <c r="AD477" s="159"/>
      <c r="AE477" s="159"/>
    </row>
    <row r="478" spans="8:31">
      <c r="H478" s="156"/>
      <c r="I478" s="156"/>
      <c r="J478" s="156"/>
      <c r="V478" s="17"/>
      <c r="AC478" s="159"/>
      <c r="AD478" s="159"/>
      <c r="AE478" s="15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57" t="s">
        <v>20</v>
      </c>
      <c r="F482" s="157"/>
      <c r="G482" s="157"/>
      <c r="H482" s="157"/>
      <c r="V482" s="17"/>
      <c r="X482" s="23" t="s">
        <v>32</v>
      </c>
      <c r="Y482" s="20">
        <f>IF(B482="PAGADO",0,C487)</f>
        <v>-2044.2500000000002</v>
      </c>
      <c r="AA482" s="157" t="s">
        <v>20</v>
      </c>
      <c r="AB482" s="157"/>
      <c r="AC482" s="157"/>
      <c r="AD482" s="15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60" t="str">
        <f>IF(C487&lt;0,"NO PAGAR","COBRAR")</f>
        <v>NO PAGAR</v>
      </c>
      <c r="C488" s="16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0" t="str">
        <f>IF(Y487&lt;0,"NO PAGAR","COBRAR")</f>
        <v>NO PAGAR</v>
      </c>
      <c r="Y488" s="16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1" t="s">
        <v>9</v>
      </c>
      <c r="C489" s="15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1" t="s">
        <v>9</v>
      </c>
      <c r="Y489" s="15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56" t="s">
        <v>30</v>
      </c>
      <c r="I522" s="156"/>
      <c r="J522" s="156"/>
      <c r="V522" s="17"/>
      <c r="AA522" s="156" t="s">
        <v>31</v>
      </c>
      <c r="AB522" s="156"/>
      <c r="AC522" s="156"/>
    </row>
    <row r="523" spans="1:43">
      <c r="H523" s="156"/>
      <c r="I523" s="156"/>
      <c r="J523" s="156"/>
      <c r="V523" s="17"/>
      <c r="AA523" s="156"/>
      <c r="AB523" s="156"/>
      <c r="AC523" s="15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57" t="s">
        <v>20</v>
      </c>
      <c r="F527" s="157"/>
      <c r="G527" s="157"/>
      <c r="H527" s="157"/>
      <c r="V527" s="17"/>
      <c r="X527" s="23" t="s">
        <v>32</v>
      </c>
      <c r="Y527" s="20">
        <f>IF(B1327="PAGADO",0,C532)</f>
        <v>-2044.2500000000002</v>
      </c>
      <c r="AA527" s="157" t="s">
        <v>20</v>
      </c>
      <c r="AB527" s="157"/>
      <c r="AC527" s="157"/>
      <c r="AD527" s="15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58" t="str">
        <f>IF(Y532&lt;0,"NO PAGAR","COBRAR'")</f>
        <v>NO PAGAR</v>
      </c>
      <c r="Y533" s="15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58" t="str">
        <f>IF(C532&lt;0,"NO PAGAR","COBRAR'")</f>
        <v>NO PAGAR</v>
      </c>
      <c r="C534" s="15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1" t="s">
        <v>9</v>
      </c>
      <c r="C535" s="15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1" t="s">
        <v>9</v>
      </c>
      <c r="Y535" s="15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3" t="s">
        <v>7</v>
      </c>
      <c r="F543" s="154"/>
      <c r="G543" s="15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3" t="s">
        <v>7</v>
      </c>
      <c r="AB543" s="154"/>
      <c r="AC543" s="15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3" t="s">
        <v>7</v>
      </c>
      <c r="O545" s="154"/>
      <c r="P545" s="154"/>
      <c r="Q545" s="155"/>
      <c r="R545" s="18">
        <f>SUM(R529:R544)</f>
        <v>0</v>
      </c>
      <c r="S545" s="3"/>
      <c r="V545" s="17"/>
      <c r="X545" s="12"/>
      <c r="Y545" s="10"/>
      <c r="AJ545" s="153" t="s">
        <v>7</v>
      </c>
      <c r="AK545" s="154"/>
      <c r="AL545" s="154"/>
      <c r="AM545" s="15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9" t="s">
        <v>29</v>
      </c>
      <c r="AD575" s="159"/>
      <c r="AE575" s="159"/>
    </row>
    <row r="576" spans="8:31">
      <c r="H576" s="156" t="s">
        <v>28</v>
      </c>
      <c r="I576" s="156"/>
      <c r="J576" s="156"/>
      <c r="V576" s="17"/>
      <c r="AC576" s="159"/>
      <c r="AD576" s="159"/>
      <c r="AE576" s="159"/>
    </row>
    <row r="577" spans="2:41">
      <c r="H577" s="156"/>
      <c r="I577" s="156"/>
      <c r="J577" s="156"/>
      <c r="V577" s="17"/>
      <c r="AC577" s="159"/>
      <c r="AD577" s="159"/>
      <c r="AE577" s="15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57" t="s">
        <v>20</v>
      </c>
      <c r="F581" s="157"/>
      <c r="G581" s="157"/>
      <c r="H581" s="157"/>
      <c r="V581" s="17"/>
      <c r="X581" s="23" t="s">
        <v>32</v>
      </c>
      <c r="Y581" s="20">
        <f>IF(B581="PAGADO",0,C586)</f>
        <v>-2044.2500000000002</v>
      </c>
      <c r="AA581" s="157" t="s">
        <v>20</v>
      </c>
      <c r="AB581" s="157"/>
      <c r="AC581" s="157"/>
      <c r="AD581" s="15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0" t="str">
        <f>IF(C586&lt;0,"NO PAGAR","COBRAR")</f>
        <v>NO PAGAR</v>
      </c>
      <c r="C587" s="16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0" t="str">
        <f>IF(Y586&lt;0,"NO PAGAR","COBRAR")</f>
        <v>NO PAGAR</v>
      </c>
      <c r="Y587" s="16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1" t="s">
        <v>9</v>
      </c>
      <c r="C588" s="15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1" t="s">
        <v>9</v>
      </c>
      <c r="Y588" s="15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56" t="s">
        <v>30</v>
      </c>
      <c r="I621" s="156"/>
      <c r="J621" s="156"/>
      <c r="V621" s="17"/>
      <c r="AA621" s="156" t="s">
        <v>31</v>
      </c>
      <c r="AB621" s="156"/>
      <c r="AC621" s="156"/>
    </row>
    <row r="622" spans="1:43">
      <c r="H622" s="156"/>
      <c r="I622" s="156"/>
      <c r="J622" s="156"/>
      <c r="V622" s="17"/>
      <c r="AA622" s="156"/>
      <c r="AB622" s="156"/>
      <c r="AC622" s="15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57" t="s">
        <v>20</v>
      </c>
      <c r="F626" s="157"/>
      <c r="G626" s="157"/>
      <c r="H626" s="157"/>
      <c r="V626" s="17"/>
      <c r="X626" s="23" t="s">
        <v>32</v>
      </c>
      <c r="Y626" s="20">
        <f>IF(B1426="PAGADO",0,C631)</f>
        <v>-2044.2500000000002</v>
      </c>
      <c r="AA626" s="157" t="s">
        <v>20</v>
      </c>
      <c r="AB626" s="157"/>
      <c r="AC626" s="157"/>
      <c r="AD626" s="15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58" t="str">
        <f>IF(Y631&lt;0,"NO PAGAR","COBRAR'")</f>
        <v>NO PAGAR</v>
      </c>
      <c r="Y632" s="15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58" t="str">
        <f>IF(C631&lt;0,"NO PAGAR","COBRAR'")</f>
        <v>NO PAGAR</v>
      </c>
      <c r="C633" s="15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3" t="s">
        <v>7</v>
      </c>
      <c r="F642" s="154"/>
      <c r="G642" s="15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3" t="s">
        <v>7</v>
      </c>
      <c r="AB642" s="154"/>
      <c r="AC642" s="15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3" t="s">
        <v>7</v>
      </c>
      <c r="O644" s="154"/>
      <c r="P644" s="154"/>
      <c r="Q644" s="155"/>
      <c r="R644" s="18">
        <f>SUM(R628:R643)</f>
        <v>0</v>
      </c>
      <c r="S644" s="3"/>
      <c r="V644" s="17"/>
      <c r="X644" s="12"/>
      <c r="Y644" s="10"/>
      <c r="AJ644" s="153" t="s">
        <v>7</v>
      </c>
      <c r="AK644" s="154"/>
      <c r="AL644" s="154"/>
      <c r="AM644" s="15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9" t="s">
        <v>29</v>
      </c>
      <c r="AD668" s="159"/>
      <c r="AE668" s="159"/>
    </row>
    <row r="669" spans="8:31">
      <c r="H669" s="156" t="s">
        <v>28</v>
      </c>
      <c r="I669" s="156"/>
      <c r="J669" s="156"/>
      <c r="V669" s="17"/>
      <c r="AC669" s="159"/>
      <c r="AD669" s="159"/>
      <c r="AE669" s="159"/>
    </row>
    <row r="670" spans="8:31">
      <c r="H670" s="156"/>
      <c r="I670" s="156"/>
      <c r="J670" s="156"/>
      <c r="V670" s="17"/>
      <c r="AC670" s="159"/>
      <c r="AD670" s="159"/>
      <c r="AE670" s="15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57" t="s">
        <v>20</v>
      </c>
      <c r="F674" s="157"/>
      <c r="G674" s="157"/>
      <c r="H674" s="157"/>
      <c r="V674" s="17"/>
      <c r="X674" s="23" t="s">
        <v>32</v>
      </c>
      <c r="Y674" s="20">
        <f>IF(B674="PAGADO",0,C679)</f>
        <v>-2044.2500000000002</v>
      </c>
      <c r="AA674" s="157" t="s">
        <v>20</v>
      </c>
      <c r="AB674" s="157"/>
      <c r="AC674" s="157"/>
      <c r="AD674" s="15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0" t="str">
        <f>IF(C679&lt;0,"NO PAGAR","COBRAR")</f>
        <v>NO PAGAR</v>
      </c>
      <c r="C680" s="16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0" t="str">
        <f>IF(Y679&lt;0,"NO PAGAR","COBRAR")</f>
        <v>NO PAGAR</v>
      </c>
      <c r="Y680" s="16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1" t="s">
        <v>9</v>
      </c>
      <c r="C681" s="15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1" t="s">
        <v>9</v>
      </c>
      <c r="Y681" s="15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56" t="s">
        <v>30</v>
      </c>
      <c r="I714" s="156"/>
      <c r="J714" s="156"/>
      <c r="V714" s="17"/>
      <c r="AA714" s="156" t="s">
        <v>31</v>
      </c>
      <c r="AB714" s="156"/>
      <c r="AC714" s="156"/>
    </row>
    <row r="715" spans="1:43">
      <c r="H715" s="156"/>
      <c r="I715" s="156"/>
      <c r="J715" s="156"/>
      <c r="V715" s="17"/>
      <c r="AA715" s="156"/>
      <c r="AB715" s="156"/>
      <c r="AC715" s="156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57" t="s">
        <v>20</v>
      </c>
      <c r="F719" s="157"/>
      <c r="G719" s="157"/>
      <c r="H719" s="157"/>
      <c r="V719" s="17"/>
      <c r="X719" s="23" t="s">
        <v>32</v>
      </c>
      <c r="Y719" s="20">
        <f>IF(B1519="PAGADO",0,C724)</f>
        <v>-2044.2500000000002</v>
      </c>
      <c r="AA719" s="157" t="s">
        <v>20</v>
      </c>
      <c r="AB719" s="157"/>
      <c r="AC719" s="157"/>
      <c r="AD719" s="157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58" t="str">
        <f>IF(Y724&lt;0,"NO PAGAR","COBRAR'")</f>
        <v>NO PAGAR</v>
      </c>
      <c r="Y725" s="158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58" t="str">
        <f>IF(C724&lt;0,"NO PAGAR","COBRAR'")</f>
        <v>NO PAGAR</v>
      </c>
      <c r="C726" s="158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3" t="s">
        <v>7</v>
      </c>
      <c r="F735" s="154"/>
      <c r="G735" s="15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3" t="s">
        <v>7</v>
      </c>
      <c r="AB735" s="154"/>
      <c r="AC735" s="15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3" t="s">
        <v>7</v>
      </c>
      <c r="O737" s="154"/>
      <c r="P737" s="154"/>
      <c r="Q737" s="155"/>
      <c r="R737" s="18">
        <f>SUM(R721:R736)</f>
        <v>0</v>
      </c>
      <c r="S737" s="3"/>
      <c r="V737" s="17"/>
      <c r="X737" s="12"/>
      <c r="Y737" s="10"/>
      <c r="AJ737" s="153" t="s">
        <v>7</v>
      </c>
      <c r="AK737" s="154"/>
      <c r="AL737" s="154"/>
      <c r="AM737" s="155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9" t="s">
        <v>29</v>
      </c>
      <c r="AD761" s="159"/>
      <c r="AE761" s="159"/>
    </row>
    <row r="762" spans="2:41">
      <c r="H762" s="156" t="s">
        <v>28</v>
      </c>
      <c r="I762" s="156"/>
      <c r="J762" s="156"/>
      <c r="V762" s="17"/>
      <c r="AC762" s="159"/>
      <c r="AD762" s="159"/>
      <c r="AE762" s="159"/>
    </row>
    <row r="763" spans="2:41">
      <c r="H763" s="156"/>
      <c r="I763" s="156"/>
      <c r="J763" s="156"/>
      <c r="V763" s="17"/>
      <c r="AC763" s="159"/>
      <c r="AD763" s="159"/>
      <c r="AE763" s="159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57" t="s">
        <v>20</v>
      </c>
      <c r="F767" s="157"/>
      <c r="G767" s="157"/>
      <c r="H767" s="157"/>
      <c r="V767" s="17"/>
      <c r="X767" s="23" t="s">
        <v>32</v>
      </c>
      <c r="Y767" s="20">
        <f>IF(B767="PAGADO",0,C772)</f>
        <v>-2044.2500000000002</v>
      </c>
      <c r="AA767" s="157" t="s">
        <v>20</v>
      </c>
      <c r="AB767" s="157"/>
      <c r="AC767" s="157"/>
      <c r="AD767" s="157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0" t="str">
        <f>IF(C772&lt;0,"NO PAGAR","COBRAR")</f>
        <v>NO PAGAR</v>
      </c>
      <c r="C773" s="16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0" t="str">
        <f>IF(Y772&lt;0,"NO PAGAR","COBRAR")</f>
        <v>NO PAGAR</v>
      </c>
      <c r="Y773" s="16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1" t="s">
        <v>9</v>
      </c>
      <c r="C774" s="15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1" t="s">
        <v>9</v>
      </c>
      <c r="Y774" s="15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56" t="s">
        <v>30</v>
      </c>
      <c r="I807" s="156"/>
      <c r="J807" s="156"/>
      <c r="V807" s="17"/>
      <c r="AA807" s="156" t="s">
        <v>31</v>
      </c>
      <c r="AB807" s="156"/>
      <c r="AC807" s="156"/>
    </row>
    <row r="808" spans="1:43">
      <c r="H808" s="156"/>
      <c r="I808" s="156"/>
      <c r="J808" s="156"/>
      <c r="V808" s="17"/>
      <c r="AA808" s="156"/>
      <c r="AB808" s="156"/>
      <c r="AC808" s="156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57" t="s">
        <v>20</v>
      </c>
      <c r="F812" s="157"/>
      <c r="G812" s="157"/>
      <c r="H812" s="157"/>
      <c r="V812" s="17"/>
      <c r="X812" s="23" t="s">
        <v>32</v>
      </c>
      <c r="Y812" s="20">
        <f>IF(B1612="PAGADO",0,C817)</f>
        <v>-2044.2500000000002</v>
      </c>
      <c r="AA812" s="157" t="s">
        <v>20</v>
      </c>
      <c r="AB812" s="157"/>
      <c r="AC812" s="157"/>
      <c r="AD812" s="157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58" t="str">
        <f>IF(Y817&lt;0,"NO PAGAR","COBRAR'")</f>
        <v>NO PAGAR</v>
      </c>
      <c r="Y818" s="158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58" t="str">
        <f>IF(C817&lt;0,"NO PAGAR","COBRAR'")</f>
        <v>NO PAGAR</v>
      </c>
      <c r="C819" s="15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3" t="s">
        <v>7</v>
      </c>
      <c r="F828" s="154"/>
      <c r="G828" s="15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3" t="s">
        <v>7</v>
      </c>
      <c r="AB828" s="154"/>
      <c r="AC828" s="15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3" t="s">
        <v>7</v>
      </c>
      <c r="O830" s="154"/>
      <c r="P830" s="154"/>
      <c r="Q830" s="155"/>
      <c r="R830" s="18">
        <f>SUM(R814:R829)</f>
        <v>0</v>
      </c>
      <c r="S830" s="3"/>
      <c r="V830" s="17"/>
      <c r="X830" s="12"/>
      <c r="Y830" s="10"/>
      <c r="AJ830" s="153" t="s">
        <v>7</v>
      </c>
      <c r="AK830" s="154"/>
      <c r="AL830" s="154"/>
      <c r="AM830" s="155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9" t="s">
        <v>29</v>
      </c>
      <c r="AD854" s="159"/>
      <c r="AE854" s="159"/>
    </row>
    <row r="855" spans="2:41">
      <c r="H855" s="156" t="s">
        <v>28</v>
      </c>
      <c r="I855" s="156"/>
      <c r="J855" s="156"/>
      <c r="V855" s="17"/>
      <c r="AC855" s="159"/>
      <c r="AD855" s="159"/>
      <c r="AE855" s="159"/>
    </row>
    <row r="856" spans="2:41">
      <c r="H856" s="156"/>
      <c r="I856" s="156"/>
      <c r="J856" s="156"/>
      <c r="V856" s="17"/>
      <c r="AC856" s="159"/>
      <c r="AD856" s="159"/>
      <c r="AE856" s="159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57" t="s">
        <v>20</v>
      </c>
      <c r="F860" s="157"/>
      <c r="G860" s="157"/>
      <c r="H860" s="157"/>
      <c r="V860" s="17"/>
      <c r="X860" s="23" t="s">
        <v>32</v>
      </c>
      <c r="Y860" s="20">
        <f>IF(B860="PAGADO",0,C865)</f>
        <v>-2044.2500000000002</v>
      </c>
      <c r="AA860" s="157" t="s">
        <v>20</v>
      </c>
      <c r="AB860" s="157"/>
      <c r="AC860" s="157"/>
      <c r="AD860" s="157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60" t="str">
        <f>IF(C865&lt;0,"NO PAGAR","COBRAR")</f>
        <v>NO PAGAR</v>
      </c>
      <c r="C866" s="16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0" t="str">
        <f>IF(Y865&lt;0,"NO PAGAR","COBRAR")</f>
        <v>NO PAGAR</v>
      </c>
      <c r="Y866" s="16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1" t="s">
        <v>9</v>
      </c>
      <c r="C867" s="15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1" t="s">
        <v>9</v>
      </c>
      <c r="Y867" s="15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56" t="s">
        <v>30</v>
      </c>
      <c r="I900" s="156"/>
      <c r="J900" s="156"/>
      <c r="V900" s="17"/>
      <c r="AA900" s="156" t="s">
        <v>31</v>
      </c>
      <c r="AB900" s="156"/>
      <c r="AC900" s="156"/>
    </row>
    <row r="901" spans="1:43">
      <c r="H901" s="156"/>
      <c r="I901" s="156"/>
      <c r="J901" s="156"/>
      <c r="V901" s="17"/>
      <c r="AA901" s="156"/>
      <c r="AB901" s="156"/>
      <c r="AC901" s="156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57" t="s">
        <v>20</v>
      </c>
      <c r="F905" s="157"/>
      <c r="G905" s="157"/>
      <c r="H905" s="157"/>
      <c r="V905" s="17"/>
      <c r="X905" s="23" t="s">
        <v>32</v>
      </c>
      <c r="Y905" s="20">
        <f>IF(B1705="PAGADO",0,C910)</f>
        <v>-2044.2500000000002</v>
      </c>
      <c r="AA905" s="157" t="s">
        <v>20</v>
      </c>
      <c r="AB905" s="157"/>
      <c r="AC905" s="157"/>
      <c r="AD905" s="157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58" t="str">
        <f>IF(Y910&lt;0,"NO PAGAR","COBRAR'")</f>
        <v>NO PAGAR</v>
      </c>
      <c r="Y911" s="158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58" t="str">
        <f>IF(C910&lt;0,"NO PAGAR","COBRAR'")</f>
        <v>NO PAGAR</v>
      </c>
      <c r="C912" s="158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1" t="s">
        <v>9</v>
      </c>
      <c r="C913" s="15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1" t="s">
        <v>9</v>
      </c>
      <c r="Y913" s="15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3" t="s">
        <v>7</v>
      </c>
      <c r="F921" s="154"/>
      <c r="G921" s="15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3" t="s">
        <v>7</v>
      </c>
      <c r="AB921" s="154"/>
      <c r="AC921" s="15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3" t="s">
        <v>7</v>
      </c>
      <c r="O923" s="154"/>
      <c r="P923" s="154"/>
      <c r="Q923" s="155"/>
      <c r="R923" s="18">
        <f>SUM(R907:R922)</f>
        <v>0</v>
      </c>
      <c r="S923" s="3"/>
      <c r="V923" s="17"/>
      <c r="X923" s="12"/>
      <c r="Y923" s="10"/>
      <c r="AJ923" s="153" t="s">
        <v>7</v>
      </c>
      <c r="AK923" s="154"/>
      <c r="AL923" s="154"/>
      <c r="AM923" s="155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9" t="s">
        <v>29</v>
      </c>
      <c r="AD948" s="159"/>
      <c r="AE948" s="159"/>
    </row>
    <row r="949" spans="2:41">
      <c r="H949" s="156" t="s">
        <v>28</v>
      </c>
      <c r="I949" s="156"/>
      <c r="J949" s="156"/>
      <c r="V949" s="17"/>
      <c r="AC949" s="159"/>
      <c r="AD949" s="159"/>
      <c r="AE949" s="159"/>
    </row>
    <row r="950" spans="2:41">
      <c r="H950" s="156"/>
      <c r="I950" s="156"/>
      <c r="J950" s="156"/>
      <c r="V950" s="17"/>
      <c r="AC950" s="159"/>
      <c r="AD950" s="159"/>
      <c r="AE950" s="159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57" t="s">
        <v>20</v>
      </c>
      <c r="F954" s="157"/>
      <c r="G954" s="157"/>
      <c r="H954" s="157"/>
      <c r="V954" s="17"/>
      <c r="X954" s="23" t="s">
        <v>32</v>
      </c>
      <c r="Y954" s="20">
        <f>IF(B954="PAGADO",0,C959)</f>
        <v>-2044.2500000000002</v>
      </c>
      <c r="AA954" s="157" t="s">
        <v>20</v>
      </c>
      <c r="AB954" s="157"/>
      <c r="AC954" s="157"/>
      <c r="AD954" s="157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0" t="str">
        <f>IF(C959&lt;0,"NO PAGAR","COBRAR")</f>
        <v>NO PAGAR</v>
      </c>
      <c r="C960" s="16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0" t="str">
        <f>IF(Y959&lt;0,"NO PAGAR","COBRAR")</f>
        <v>NO PAGAR</v>
      </c>
      <c r="Y960" s="16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1" t="s">
        <v>9</v>
      </c>
      <c r="C961" s="15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1" t="s">
        <v>9</v>
      </c>
      <c r="Y961" s="15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56" t="s">
        <v>30</v>
      </c>
      <c r="I994" s="156"/>
      <c r="J994" s="156"/>
      <c r="V994" s="17"/>
      <c r="AA994" s="156" t="s">
        <v>31</v>
      </c>
      <c r="AB994" s="156"/>
      <c r="AC994" s="156"/>
    </row>
    <row r="995" spans="2:41">
      <c r="H995" s="156"/>
      <c r="I995" s="156"/>
      <c r="J995" s="156"/>
      <c r="V995" s="17"/>
      <c r="AA995" s="156"/>
      <c r="AB995" s="156"/>
      <c r="AC995" s="156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57" t="s">
        <v>20</v>
      </c>
      <c r="F999" s="157"/>
      <c r="G999" s="157"/>
      <c r="H999" s="157"/>
      <c r="V999" s="17"/>
      <c r="X999" s="23" t="s">
        <v>32</v>
      </c>
      <c r="Y999" s="20">
        <f>IF(B1799="PAGADO",0,C1004)</f>
        <v>-2044.2500000000002</v>
      </c>
      <c r="AA999" s="157" t="s">
        <v>20</v>
      </c>
      <c r="AB999" s="157"/>
      <c r="AC999" s="157"/>
      <c r="AD999" s="157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58" t="str">
        <f>IF(Y1004&lt;0,"NO PAGAR","COBRAR'")</f>
        <v>NO PAGAR</v>
      </c>
      <c r="Y1005" s="15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58" t="str">
        <f>IF(C1004&lt;0,"NO PAGAR","COBRAR'")</f>
        <v>NO PAGAR</v>
      </c>
      <c r="C1006" s="15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3" t="s">
        <v>7</v>
      </c>
      <c r="F1015" s="154"/>
      <c r="G1015" s="15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3" t="s">
        <v>7</v>
      </c>
      <c r="AB1015" s="154"/>
      <c r="AC1015" s="15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3" t="s">
        <v>7</v>
      </c>
      <c r="O1017" s="154"/>
      <c r="P1017" s="154"/>
      <c r="Q1017" s="155"/>
      <c r="R1017" s="18">
        <f>SUM(R1001:R1016)</f>
        <v>0</v>
      </c>
      <c r="S1017" s="3"/>
      <c r="V1017" s="17"/>
      <c r="X1017" s="12"/>
      <c r="Y1017" s="10"/>
      <c r="AJ1017" s="153" t="s">
        <v>7</v>
      </c>
      <c r="AK1017" s="154"/>
      <c r="AL1017" s="154"/>
      <c r="AM1017" s="155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9" t="s">
        <v>29</v>
      </c>
      <c r="AD1041" s="159"/>
      <c r="AE1041" s="159"/>
    </row>
    <row r="1042" spans="2:41">
      <c r="H1042" s="156" t="s">
        <v>28</v>
      </c>
      <c r="I1042" s="156"/>
      <c r="J1042" s="156"/>
      <c r="V1042" s="17"/>
      <c r="AC1042" s="159"/>
      <c r="AD1042" s="159"/>
      <c r="AE1042" s="159"/>
    </row>
    <row r="1043" spans="2:41">
      <c r="H1043" s="156"/>
      <c r="I1043" s="156"/>
      <c r="J1043" s="156"/>
      <c r="V1043" s="17"/>
      <c r="AC1043" s="159"/>
      <c r="AD1043" s="159"/>
      <c r="AE1043" s="159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57" t="s">
        <v>20</v>
      </c>
      <c r="F1047" s="157"/>
      <c r="G1047" s="157"/>
      <c r="H1047" s="157"/>
      <c r="V1047" s="17"/>
      <c r="X1047" s="23" t="s">
        <v>32</v>
      </c>
      <c r="Y1047" s="20">
        <f>IF(B1047="PAGADO",0,C1052)</f>
        <v>-2044.2500000000002</v>
      </c>
      <c r="AA1047" s="157" t="s">
        <v>20</v>
      </c>
      <c r="AB1047" s="157"/>
      <c r="AC1047" s="157"/>
      <c r="AD1047" s="15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60" t="str">
        <f>IF(C1052&lt;0,"NO PAGAR","COBRAR")</f>
        <v>NO PAGAR</v>
      </c>
      <c r="C1053" s="16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0" t="str">
        <f>IF(Y1052&lt;0,"NO PAGAR","COBRAR")</f>
        <v>NO PAGAR</v>
      </c>
      <c r="Y1053" s="16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1" t="s">
        <v>9</v>
      </c>
      <c r="C1054" s="15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1" t="s">
        <v>9</v>
      </c>
      <c r="Y1054" s="15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56" t="s">
        <v>30</v>
      </c>
      <c r="I1087" s="156"/>
      <c r="J1087" s="156"/>
      <c r="V1087" s="17"/>
      <c r="AA1087" s="156" t="s">
        <v>31</v>
      </c>
      <c r="AB1087" s="156"/>
      <c r="AC1087" s="156"/>
    </row>
    <row r="1088" spans="1:43">
      <c r="H1088" s="156"/>
      <c r="I1088" s="156"/>
      <c r="J1088" s="156"/>
      <c r="V1088" s="17"/>
      <c r="AA1088" s="156"/>
      <c r="AB1088" s="156"/>
      <c r="AC1088" s="156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57" t="s">
        <v>20</v>
      </c>
      <c r="F1092" s="157"/>
      <c r="G1092" s="157"/>
      <c r="H1092" s="157"/>
      <c r="V1092" s="17"/>
      <c r="X1092" s="23" t="s">
        <v>32</v>
      </c>
      <c r="Y1092" s="20">
        <f>IF(B1892="PAGADO",0,C1097)</f>
        <v>-2044.2500000000002</v>
      </c>
      <c r="AA1092" s="157" t="s">
        <v>20</v>
      </c>
      <c r="AB1092" s="157"/>
      <c r="AC1092" s="157"/>
      <c r="AD1092" s="157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58" t="str">
        <f>IF(Y1097&lt;0,"NO PAGAR","COBRAR'")</f>
        <v>NO PAGAR</v>
      </c>
      <c r="Y1098" s="158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58" t="str">
        <f>IF(C1097&lt;0,"NO PAGAR","COBRAR'")</f>
        <v>NO PAGAR</v>
      </c>
      <c r="C1099" s="158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1" t="s">
        <v>9</v>
      </c>
      <c r="C1100" s="15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1" t="s">
        <v>9</v>
      </c>
      <c r="Y1100" s="15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3" t="s">
        <v>7</v>
      </c>
      <c r="F1108" s="154"/>
      <c r="G1108" s="15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3" t="s">
        <v>7</v>
      </c>
      <c r="AB1108" s="154"/>
      <c r="AC1108" s="15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3" t="s">
        <v>7</v>
      </c>
      <c r="O1110" s="154"/>
      <c r="P1110" s="154"/>
      <c r="Q1110" s="155"/>
      <c r="R1110" s="18">
        <f>SUM(R1094:R1109)</f>
        <v>0</v>
      </c>
      <c r="S1110" s="3"/>
      <c r="V1110" s="17"/>
      <c r="X1110" s="12"/>
      <c r="Y1110" s="10"/>
      <c r="AJ1110" s="153" t="s">
        <v>7</v>
      </c>
      <c r="AK1110" s="154"/>
      <c r="AL1110" s="154"/>
      <c r="AM1110" s="155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57" t="s">
        <v>78</v>
      </c>
      <c r="F8" s="157"/>
      <c r="G8" s="157"/>
      <c r="H8" s="157"/>
      <c r="V8" s="17"/>
      <c r="X8" s="23" t="s">
        <v>130</v>
      </c>
      <c r="Y8" s="20">
        <f>IF(B8="PAGADO",0,C13)</f>
        <v>0</v>
      </c>
      <c r="AA8" s="157" t="s">
        <v>78</v>
      </c>
      <c r="AB8" s="157"/>
      <c r="AC8" s="157"/>
      <c r="AD8" s="15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3" t="s">
        <v>7</v>
      </c>
      <c r="AB24" s="154"/>
      <c r="AC24" s="15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0.35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213</v>
      </c>
      <c r="F53" s="157"/>
      <c r="G53" s="157"/>
      <c r="H53" s="157"/>
      <c r="V53" s="17"/>
      <c r="X53" s="23" t="s">
        <v>32</v>
      </c>
      <c r="Y53" s="20">
        <f>IF(B53="PAGADO",0,C58)</f>
        <v>540</v>
      </c>
      <c r="AA53" s="157" t="s">
        <v>78</v>
      </c>
      <c r="AB53" s="157"/>
      <c r="AC53" s="157"/>
      <c r="AD53" s="15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9" t="s">
        <v>29</v>
      </c>
      <c r="AD95" s="159"/>
      <c r="AE95" s="159"/>
    </row>
    <row r="96" spans="2:31">
      <c r="H96" s="156" t="s">
        <v>28</v>
      </c>
      <c r="I96" s="156"/>
      <c r="J96" s="156"/>
      <c r="V96" s="17"/>
      <c r="AC96" s="159"/>
      <c r="AD96" s="159"/>
      <c r="AE96" s="159"/>
    </row>
    <row r="97" spans="2:41">
      <c r="H97" s="156"/>
      <c r="I97" s="156"/>
      <c r="J97" s="156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57" t="s">
        <v>78</v>
      </c>
      <c r="F101" s="157"/>
      <c r="G101" s="157"/>
      <c r="H101" s="157"/>
      <c r="V101" s="17"/>
      <c r="X101" s="23" t="s">
        <v>32</v>
      </c>
      <c r="Y101" s="20">
        <f>IF(B101="PAGADO",0,C106)</f>
        <v>0</v>
      </c>
      <c r="AA101" s="157" t="s">
        <v>312</v>
      </c>
      <c r="AB101" s="157"/>
      <c r="AC101" s="157"/>
      <c r="AD101" s="15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60" t="str">
        <f>IF(C106&lt;0,"NO PAGAR","COBRAR")</f>
        <v>COBRAR</v>
      </c>
      <c r="C107" s="16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60" t="str">
        <f>IF(Y106&lt;0,"NO PAGAR","COBRAR")</f>
        <v>COBRAR</v>
      </c>
      <c r="Y107" s="16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3" t="s">
        <v>7</v>
      </c>
      <c r="F117" s="154"/>
      <c r="G117" s="15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56" t="s">
        <v>30</v>
      </c>
      <c r="I133" s="156"/>
      <c r="J133" s="156"/>
      <c r="V133" s="17"/>
      <c r="AA133" s="156" t="s">
        <v>31</v>
      </c>
      <c r="AB133" s="156"/>
      <c r="AC133" s="156"/>
    </row>
    <row r="134" spans="1:43">
      <c r="H134" s="156"/>
      <c r="I134" s="156"/>
      <c r="J134" s="156"/>
      <c r="V134" s="17"/>
      <c r="AA134" s="156"/>
      <c r="AB134" s="156"/>
      <c r="AC134" s="15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57" t="s">
        <v>312</v>
      </c>
      <c r="F138" s="157"/>
      <c r="G138" s="157"/>
      <c r="H138" s="157"/>
      <c r="V138" s="17"/>
      <c r="X138" s="23" t="s">
        <v>32</v>
      </c>
      <c r="Y138" s="20">
        <f>IF(B138="PAGADO",0,C143)</f>
        <v>670</v>
      </c>
      <c r="AA138" s="157" t="s">
        <v>78</v>
      </c>
      <c r="AB138" s="157"/>
      <c r="AC138" s="157"/>
      <c r="AD138" s="15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8" t="str">
        <f>IF(Y143&lt;0,"NO PAGAR","COBRAR'")</f>
        <v>COBRAR'</v>
      </c>
      <c r="Y144" s="15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58" t="str">
        <f>IF(C143&lt;0,"NO PAGAR","COBRAR'")</f>
        <v>COBRAR'</v>
      </c>
      <c r="C145" s="15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1" t="s">
        <v>9</v>
      </c>
      <c r="C146" s="15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1" t="s">
        <v>9</v>
      </c>
      <c r="Y146" s="15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3" t="s">
        <v>7</v>
      </c>
      <c r="F154" s="154"/>
      <c r="G154" s="15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3" t="s">
        <v>7</v>
      </c>
      <c r="AB154" s="154"/>
      <c r="AC154" s="15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3" t="s">
        <v>7</v>
      </c>
      <c r="O156" s="154"/>
      <c r="P156" s="154"/>
      <c r="Q156" s="155"/>
      <c r="R156" s="18">
        <f>SUM(R140:R155)</f>
        <v>0</v>
      </c>
      <c r="S156" s="3"/>
      <c r="V156" s="17"/>
      <c r="X156" s="12"/>
      <c r="Y156" s="10"/>
      <c r="AJ156" s="153" t="s">
        <v>7</v>
      </c>
      <c r="AK156" s="154"/>
      <c r="AL156" s="154"/>
      <c r="AM156" s="15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9" t="s">
        <v>29</v>
      </c>
      <c r="AD181" s="159"/>
      <c r="AE181" s="159"/>
    </row>
    <row r="182" spans="2:41">
      <c r="H182" s="156" t="s">
        <v>28</v>
      </c>
      <c r="I182" s="156"/>
      <c r="J182" s="156"/>
      <c r="V182" s="17"/>
      <c r="AC182" s="159"/>
      <c r="AD182" s="159"/>
      <c r="AE182" s="159"/>
    </row>
    <row r="183" spans="2:41">
      <c r="H183" s="156"/>
      <c r="I183" s="156"/>
      <c r="J183" s="156"/>
      <c r="V183" s="17"/>
      <c r="AC183" s="159"/>
      <c r="AD183" s="159"/>
      <c r="AE183" s="15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57" t="s">
        <v>436</v>
      </c>
      <c r="F187" s="157"/>
      <c r="G187" s="157"/>
      <c r="H187" s="157"/>
      <c r="O187" s="59" t="s">
        <v>435</v>
      </c>
      <c r="V187" s="17"/>
      <c r="X187" s="23" t="s">
        <v>32</v>
      </c>
      <c r="Y187" s="20">
        <f>IF(B187="PAGADO",0,C192)</f>
        <v>0</v>
      </c>
      <c r="AA187" s="157" t="s">
        <v>20</v>
      </c>
      <c r="AB187" s="157"/>
      <c r="AC187" s="157"/>
      <c r="AD187" s="15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60" t="str">
        <f>IF(C192&lt;0,"NO PAGAR","COBRAR")</f>
        <v>COBRAR</v>
      </c>
      <c r="C193" s="16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0" t="str">
        <f>IF(Y192&lt;0,"NO PAGAR","COBRAR")</f>
        <v>COBRAR</v>
      </c>
      <c r="Y193" s="16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1" t="s">
        <v>9</v>
      </c>
      <c r="C194" s="15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1" t="s">
        <v>9</v>
      </c>
      <c r="Y194" s="15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3" t="s">
        <v>7</v>
      </c>
      <c r="F203" s="154"/>
      <c r="G203" s="15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3" t="s">
        <v>7</v>
      </c>
      <c r="AB203" s="154"/>
      <c r="AC203" s="15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3" t="s">
        <v>7</v>
      </c>
      <c r="O205" s="154"/>
      <c r="P205" s="154"/>
      <c r="Q205" s="155"/>
      <c r="R205" s="18">
        <f>SUM(R189:R204)</f>
        <v>480.45</v>
      </c>
      <c r="S205" s="3"/>
      <c r="V205" s="17"/>
      <c r="X205" s="12"/>
      <c r="Y205" s="10"/>
      <c r="AJ205" s="153" t="s">
        <v>7</v>
      </c>
      <c r="AK205" s="154"/>
      <c r="AL205" s="154"/>
      <c r="AM205" s="15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56" t="s">
        <v>30</v>
      </c>
      <c r="I227" s="156"/>
      <c r="J227" s="156"/>
      <c r="V227" s="17"/>
      <c r="AA227" s="156" t="s">
        <v>31</v>
      </c>
      <c r="AB227" s="156"/>
      <c r="AC227" s="156"/>
    </row>
    <row r="228" spans="1:43">
      <c r="H228" s="156"/>
      <c r="I228" s="156"/>
      <c r="J228" s="156"/>
      <c r="V228" s="17"/>
      <c r="AA228" s="156"/>
      <c r="AB228" s="156"/>
      <c r="AC228" s="15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57" t="s">
        <v>20</v>
      </c>
      <c r="F232" s="157"/>
      <c r="G232" s="157"/>
      <c r="H232" s="157"/>
      <c r="V232" s="17"/>
      <c r="X232" s="23" t="s">
        <v>32</v>
      </c>
      <c r="Y232" s="20">
        <f>IF(B232="PAGADO",0,C237)</f>
        <v>0</v>
      </c>
      <c r="AA232" s="157" t="s">
        <v>20</v>
      </c>
      <c r="AB232" s="157"/>
      <c r="AC232" s="157"/>
      <c r="AD232" s="15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8" t="str">
        <f>IF(Y237&lt;0,"NO PAGAR","COBRAR'")</f>
        <v>COBRAR'</v>
      </c>
      <c r="Y238" s="15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58" t="str">
        <f>IF(C237&lt;0,"NO PAGAR","COBRAR'")</f>
        <v>COBRAR'</v>
      </c>
      <c r="C239" s="15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1" t="s">
        <v>9</v>
      </c>
      <c r="C240" s="15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1" t="s">
        <v>9</v>
      </c>
      <c r="Y240" s="15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3" t="s">
        <v>7</v>
      </c>
      <c r="F248" s="154"/>
      <c r="G248" s="15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3" t="s">
        <v>7</v>
      </c>
      <c r="AB248" s="154"/>
      <c r="AC248" s="15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3" t="s">
        <v>7</v>
      </c>
      <c r="O250" s="154"/>
      <c r="P250" s="154"/>
      <c r="Q250" s="155"/>
      <c r="R250" s="18">
        <f>SUM(R234:R249)</f>
        <v>0</v>
      </c>
      <c r="S250" s="3"/>
      <c r="V250" s="17"/>
      <c r="X250" s="12"/>
      <c r="Y250" s="10"/>
      <c r="AJ250" s="153" t="s">
        <v>7</v>
      </c>
      <c r="AK250" s="154"/>
      <c r="AL250" s="154"/>
      <c r="AM250" s="15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9" t="s">
        <v>29</v>
      </c>
      <c r="AD273" s="159"/>
      <c r="AE273" s="159"/>
    </row>
    <row r="274" spans="2:41">
      <c r="H274" s="156" t="s">
        <v>28</v>
      </c>
      <c r="I274" s="156"/>
      <c r="J274" s="156"/>
      <c r="V274" s="17"/>
      <c r="AC274" s="159"/>
      <c r="AD274" s="159"/>
      <c r="AE274" s="159"/>
    </row>
    <row r="275" spans="2:41">
      <c r="H275" s="156"/>
      <c r="I275" s="156"/>
      <c r="J275" s="156"/>
      <c r="V275" s="17"/>
      <c r="AC275" s="159"/>
      <c r="AD275" s="159"/>
      <c r="AE275" s="15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57" t="s">
        <v>20</v>
      </c>
      <c r="F279" s="157"/>
      <c r="G279" s="157"/>
      <c r="H279" s="157"/>
      <c r="V279" s="17"/>
      <c r="X279" s="23" t="s">
        <v>32</v>
      </c>
      <c r="Y279" s="20">
        <f>IF(B279="PAGADO",0,C284)</f>
        <v>0</v>
      </c>
      <c r="AA279" s="157" t="s">
        <v>20</v>
      </c>
      <c r="AB279" s="157"/>
      <c r="AC279" s="157"/>
      <c r="AD279" s="15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60" t="str">
        <f>IF(C284&lt;0,"NO PAGAR","COBRAR")</f>
        <v>COBRAR</v>
      </c>
      <c r="C285" s="16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0" t="str">
        <f>IF(Y284&lt;0,"NO PAGAR","COBRAR")</f>
        <v>COBRAR</v>
      </c>
      <c r="Y285" s="16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1" t="s">
        <v>9</v>
      </c>
      <c r="C286" s="15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1" t="s">
        <v>9</v>
      </c>
      <c r="Y286" s="15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3" t="s">
        <v>7</v>
      </c>
      <c r="F295" s="154"/>
      <c r="G295" s="15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3" t="s">
        <v>7</v>
      </c>
      <c r="AB295" s="154"/>
      <c r="AC295" s="15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3" t="s">
        <v>7</v>
      </c>
      <c r="O297" s="154"/>
      <c r="P297" s="154"/>
      <c r="Q297" s="155"/>
      <c r="R297" s="18">
        <f>SUM(R281:R296)</f>
        <v>0</v>
      </c>
      <c r="S297" s="3"/>
      <c r="V297" s="17"/>
      <c r="X297" s="12"/>
      <c r="Y297" s="10"/>
      <c r="AJ297" s="153" t="s">
        <v>7</v>
      </c>
      <c r="AK297" s="154"/>
      <c r="AL297" s="154"/>
      <c r="AM297" s="15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56" t="s">
        <v>30</v>
      </c>
      <c r="I319" s="156"/>
      <c r="J319" s="156"/>
      <c r="V319" s="17"/>
      <c r="AA319" s="156" t="s">
        <v>31</v>
      </c>
      <c r="AB319" s="156"/>
      <c r="AC319" s="156"/>
    </row>
    <row r="320" spans="1:43">
      <c r="H320" s="156"/>
      <c r="I320" s="156"/>
      <c r="J320" s="156"/>
      <c r="V320" s="17"/>
      <c r="AA320" s="156"/>
      <c r="AB320" s="156"/>
      <c r="AC320" s="15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57" t="s">
        <v>20</v>
      </c>
      <c r="F324" s="157"/>
      <c r="G324" s="157"/>
      <c r="H324" s="157"/>
      <c r="V324" s="17"/>
      <c r="X324" s="23" t="s">
        <v>32</v>
      </c>
      <c r="Y324" s="20">
        <f>IF(B1124="PAGADO",0,C329)</f>
        <v>0</v>
      </c>
      <c r="AA324" s="157" t="s">
        <v>20</v>
      </c>
      <c r="AB324" s="157"/>
      <c r="AC324" s="157"/>
      <c r="AD324" s="15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8" t="str">
        <f>IF(Y329&lt;0,"NO PAGAR","COBRAR'")</f>
        <v>COBRAR'</v>
      </c>
      <c r="Y330" s="15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58" t="str">
        <f>IF(C329&lt;0,"NO PAGAR","COBRAR'")</f>
        <v>COBRAR'</v>
      </c>
      <c r="C331" s="15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1" t="s">
        <v>9</v>
      </c>
      <c r="C332" s="15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1" t="s">
        <v>9</v>
      </c>
      <c r="Y332" s="15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3" t="s">
        <v>7</v>
      </c>
      <c r="F340" s="154"/>
      <c r="G340" s="15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3" t="s">
        <v>7</v>
      </c>
      <c r="AB340" s="154"/>
      <c r="AC340" s="15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3" t="s">
        <v>7</v>
      </c>
      <c r="O342" s="154"/>
      <c r="P342" s="154"/>
      <c r="Q342" s="155"/>
      <c r="R342" s="18">
        <f>SUM(R326:R341)</f>
        <v>0</v>
      </c>
      <c r="S342" s="3"/>
      <c r="V342" s="17"/>
      <c r="X342" s="12"/>
      <c r="Y342" s="10"/>
      <c r="AJ342" s="153" t="s">
        <v>7</v>
      </c>
      <c r="AK342" s="154"/>
      <c r="AL342" s="154"/>
      <c r="AM342" s="15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9" t="s">
        <v>29</v>
      </c>
      <c r="AD366" s="159"/>
      <c r="AE366" s="159"/>
    </row>
    <row r="367" spans="5:31">
      <c r="H367" s="156" t="s">
        <v>28</v>
      </c>
      <c r="I367" s="156"/>
      <c r="J367" s="156"/>
      <c r="V367" s="17"/>
      <c r="AC367" s="159"/>
      <c r="AD367" s="159"/>
      <c r="AE367" s="159"/>
    </row>
    <row r="368" spans="5:31">
      <c r="H368" s="156"/>
      <c r="I368" s="156"/>
      <c r="J368" s="156"/>
      <c r="V368" s="17"/>
      <c r="AC368" s="159"/>
      <c r="AD368" s="159"/>
      <c r="AE368" s="15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57" t="s">
        <v>20</v>
      </c>
      <c r="F372" s="157"/>
      <c r="G372" s="157"/>
      <c r="H372" s="157"/>
      <c r="V372" s="17"/>
      <c r="X372" s="23" t="s">
        <v>32</v>
      </c>
      <c r="Y372" s="20">
        <f>IF(B372="PAGADO",0,C377)</f>
        <v>0</v>
      </c>
      <c r="AA372" s="157" t="s">
        <v>20</v>
      </c>
      <c r="AB372" s="157"/>
      <c r="AC372" s="157"/>
      <c r="AD372" s="15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60" t="str">
        <f>IF(C377&lt;0,"NO PAGAR","COBRAR")</f>
        <v>COBRAR</v>
      </c>
      <c r="C378" s="16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0" t="str">
        <f>IF(Y377&lt;0,"NO PAGAR","COBRAR")</f>
        <v>COBRAR</v>
      </c>
      <c r="Y378" s="16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1" t="s">
        <v>9</v>
      </c>
      <c r="C379" s="15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1" t="s">
        <v>9</v>
      </c>
      <c r="Y379" s="15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3" t="s">
        <v>7</v>
      </c>
      <c r="F388" s="154"/>
      <c r="G388" s="15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3" t="s">
        <v>7</v>
      </c>
      <c r="AB388" s="154"/>
      <c r="AC388" s="15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3" t="s">
        <v>7</v>
      </c>
      <c r="O390" s="154"/>
      <c r="P390" s="154"/>
      <c r="Q390" s="155"/>
      <c r="R390" s="18">
        <f>SUM(R374:R389)</f>
        <v>0</v>
      </c>
      <c r="S390" s="3"/>
      <c r="V390" s="17"/>
      <c r="X390" s="12"/>
      <c r="Y390" s="10"/>
      <c r="AJ390" s="153" t="s">
        <v>7</v>
      </c>
      <c r="AK390" s="154"/>
      <c r="AL390" s="154"/>
      <c r="AM390" s="15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56" t="s">
        <v>30</v>
      </c>
      <c r="I412" s="156"/>
      <c r="J412" s="156"/>
      <c r="V412" s="17"/>
      <c r="AA412" s="156" t="s">
        <v>31</v>
      </c>
      <c r="AB412" s="156"/>
      <c r="AC412" s="156"/>
    </row>
    <row r="413" spans="1:43">
      <c r="H413" s="156"/>
      <c r="I413" s="156"/>
      <c r="J413" s="156"/>
      <c r="V413" s="17"/>
      <c r="AA413" s="156"/>
      <c r="AB413" s="156"/>
      <c r="AC413" s="15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57" t="s">
        <v>20</v>
      </c>
      <c r="F417" s="157"/>
      <c r="G417" s="157"/>
      <c r="H417" s="157"/>
      <c r="V417" s="17"/>
      <c r="X417" s="23" t="s">
        <v>32</v>
      </c>
      <c r="Y417" s="20">
        <f>IF(B1217="PAGADO",0,C422)</f>
        <v>0</v>
      </c>
      <c r="AA417" s="157" t="s">
        <v>20</v>
      </c>
      <c r="AB417" s="157"/>
      <c r="AC417" s="157"/>
      <c r="AD417" s="15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8" t="str">
        <f>IF(Y422&lt;0,"NO PAGAR","COBRAR'")</f>
        <v>COBRAR'</v>
      </c>
      <c r="Y423" s="15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58" t="str">
        <f>IF(C422&lt;0,"NO PAGAR","COBRAR'")</f>
        <v>COBRAR'</v>
      </c>
      <c r="C424" s="15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1" t="s">
        <v>9</v>
      </c>
      <c r="C425" s="15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1" t="s">
        <v>9</v>
      </c>
      <c r="Y425" s="15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3" t="s">
        <v>7</v>
      </c>
      <c r="F433" s="154"/>
      <c r="G433" s="15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3" t="s">
        <v>7</v>
      </c>
      <c r="AB433" s="154"/>
      <c r="AC433" s="15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3" t="s">
        <v>7</v>
      </c>
      <c r="O435" s="154"/>
      <c r="P435" s="154"/>
      <c r="Q435" s="155"/>
      <c r="R435" s="18">
        <f>SUM(R419:R434)</f>
        <v>0</v>
      </c>
      <c r="S435" s="3"/>
      <c r="V435" s="17"/>
      <c r="X435" s="12"/>
      <c r="Y435" s="10"/>
      <c r="AJ435" s="153" t="s">
        <v>7</v>
      </c>
      <c r="AK435" s="154"/>
      <c r="AL435" s="154"/>
      <c r="AM435" s="15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9" t="s">
        <v>29</v>
      </c>
      <c r="AD463" s="159"/>
      <c r="AE463" s="159"/>
    </row>
    <row r="464" spans="8:31">
      <c r="H464" s="156" t="s">
        <v>28</v>
      </c>
      <c r="I464" s="156"/>
      <c r="J464" s="156"/>
      <c r="V464" s="17"/>
      <c r="AC464" s="159"/>
      <c r="AD464" s="159"/>
      <c r="AE464" s="159"/>
    </row>
    <row r="465" spans="2:41">
      <c r="H465" s="156"/>
      <c r="I465" s="156"/>
      <c r="J465" s="156"/>
      <c r="V465" s="17"/>
      <c r="AC465" s="159"/>
      <c r="AD465" s="159"/>
      <c r="AE465" s="15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57" t="s">
        <v>20</v>
      </c>
      <c r="F469" s="157"/>
      <c r="G469" s="157"/>
      <c r="H469" s="157"/>
      <c r="V469" s="17"/>
      <c r="X469" s="23" t="s">
        <v>32</v>
      </c>
      <c r="Y469" s="20">
        <f>IF(B469="PAGADO",0,C474)</f>
        <v>0</v>
      </c>
      <c r="AA469" s="157" t="s">
        <v>20</v>
      </c>
      <c r="AB469" s="157"/>
      <c r="AC469" s="157"/>
      <c r="AD469" s="15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60" t="str">
        <f>IF(C474&lt;0,"NO PAGAR","COBRAR")</f>
        <v>COBRAR</v>
      </c>
      <c r="C475" s="16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60" t="str">
        <f>IF(Y474&lt;0,"NO PAGAR","COBRAR")</f>
        <v>COBRAR</v>
      </c>
      <c r="Y475" s="16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1" t="s">
        <v>9</v>
      </c>
      <c r="C476" s="15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1" t="s">
        <v>9</v>
      </c>
      <c r="Y476" s="15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3" t="s">
        <v>7</v>
      </c>
      <c r="F485" s="154"/>
      <c r="G485" s="15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3" t="s">
        <v>7</v>
      </c>
      <c r="AB485" s="154"/>
      <c r="AC485" s="15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3" t="s">
        <v>7</v>
      </c>
      <c r="O487" s="154"/>
      <c r="P487" s="154"/>
      <c r="Q487" s="155"/>
      <c r="R487" s="18">
        <f>SUM(R471:R486)</f>
        <v>0</v>
      </c>
      <c r="S487" s="3"/>
      <c r="V487" s="17"/>
      <c r="X487" s="12"/>
      <c r="Y487" s="10"/>
      <c r="AJ487" s="153" t="s">
        <v>7</v>
      </c>
      <c r="AK487" s="154"/>
      <c r="AL487" s="154"/>
      <c r="AM487" s="15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56" t="s">
        <v>30</v>
      </c>
      <c r="I509" s="156"/>
      <c r="J509" s="156"/>
      <c r="V509" s="17"/>
      <c r="AA509" s="156" t="s">
        <v>31</v>
      </c>
      <c r="AB509" s="156"/>
      <c r="AC509" s="156"/>
    </row>
    <row r="510" spans="1:43">
      <c r="H510" s="156"/>
      <c r="I510" s="156"/>
      <c r="J510" s="156"/>
      <c r="V510" s="17"/>
      <c r="AA510" s="156"/>
      <c r="AB510" s="156"/>
      <c r="AC510" s="15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57" t="s">
        <v>20</v>
      </c>
      <c r="F514" s="157"/>
      <c r="G514" s="157"/>
      <c r="H514" s="157"/>
      <c r="V514" s="17"/>
      <c r="X514" s="23" t="s">
        <v>32</v>
      </c>
      <c r="Y514" s="20">
        <f>IF(B1314="PAGADO",0,C519)</f>
        <v>0</v>
      </c>
      <c r="AA514" s="157" t="s">
        <v>20</v>
      </c>
      <c r="AB514" s="157"/>
      <c r="AC514" s="157"/>
      <c r="AD514" s="15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58" t="str">
        <f>IF(Y519&lt;0,"NO PAGAR","COBRAR'")</f>
        <v>COBRAR'</v>
      </c>
      <c r="Y520" s="15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58" t="str">
        <f>IF(C519&lt;0,"NO PAGAR","COBRAR'")</f>
        <v>COBRAR'</v>
      </c>
      <c r="C521" s="15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1" t="s">
        <v>9</v>
      </c>
      <c r="C522" s="15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1" t="s">
        <v>9</v>
      </c>
      <c r="Y522" s="15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3" t="s">
        <v>7</v>
      </c>
      <c r="F530" s="154"/>
      <c r="G530" s="15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3" t="s">
        <v>7</v>
      </c>
      <c r="AB530" s="154"/>
      <c r="AC530" s="15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3" t="s">
        <v>7</v>
      </c>
      <c r="O532" s="154"/>
      <c r="P532" s="154"/>
      <c r="Q532" s="155"/>
      <c r="R532" s="18">
        <f>SUM(R516:R531)</f>
        <v>0</v>
      </c>
      <c r="S532" s="3"/>
      <c r="V532" s="17"/>
      <c r="X532" s="12"/>
      <c r="Y532" s="10"/>
      <c r="AJ532" s="153" t="s">
        <v>7</v>
      </c>
      <c r="AK532" s="154"/>
      <c r="AL532" s="154"/>
      <c r="AM532" s="15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9" t="s">
        <v>29</v>
      </c>
      <c r="AD562" s="159"/>
      <c r="AE562" s="159"/>
    </row>
    <row r="563" spans="2:41">
      <c r="H563" s="156" t="s">
        <v>28</v>
      </c>
      <c r="I563" s="156"/>
      <c r="J563" s="156"/>
      <c r="V563" s="17"/>
      <c r="AC563" s="159"/>
      <c r="AD563" s="159"/>
      <c r="AE563" s="159"/>
    </row>
    <row r="564" spans="2:41">
      <c r="H564" s="156"/>
      <c r="I564" s="156"/>
      <c r="J564" s="156"/>
      <c r="V564" s="17"/>
      <c r="AC564" s="159"/>
      <c r="AD564" s="159"/>
      <c r="AE564" s="15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57" t="s">
        <v>20</v>
      </c>
      <c r="F568" s="157"/>
      <c r="G568" s="157"/>
      <c r="H568" s="157"/>
      <c r="V568" s="17"/>
      <c r="X568" s="23" t="s">
        <v>32</v>
      </c>
      <c r="Y568" s="20">
        <f>IF(B568="PAGADO",0,C573)</f>
        <v>0</v>
      </c>
      <c r="AA568" s="157" t="s">
        <v>20</v>
      </c>
      <c r="AB568" s="157"/>
      <c r="AC568" s="157"/>
      <c r="AD568" s="15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60" t="str">
        <f>IF(C573&lt;0,"NO PAGAR","COBRAR")</f>
        <v>COBRAR</v>
      </c>
      <c r="C574" s="16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60" t="str">
        <f>IF(Y573&lt;0,"NO PAGAR","COBRAR")</f>
        <v>COBRAR</v>
      </c>
      <c r="Y574" s="16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1" t="s">
        <v>9</v>
      </c>
      <c r="C575" s="15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1" t="s">
        <v>9</v>
      </c>
      <c r="Y575" s="15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3" t="s">
        <v>7</v>
      </c>
      <c r="F584" s="154"/>
      <c r="G584" s="15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3" t="s">
        <v>7</v>
      </c>
      <c r="AB584" s="154"/>
      <c r="AC584" s="15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3" t="s">
        <v>7</v>
      </c>
      <c r="O586" s="154"/>
      <c r="P586" s="154"/>
      <c r="Q586" s="155"/>
      <c r="R586" s="18">
        <f>SUM(R570:R585)</f>
        <v>0</v>
      </c>
      <c r="S586" s="3"/>
      <c r="V586" s="17"/>
      <c r="X586" s="12"/>
      <c r="Y586" s="10"/>
      <c r="AJ586" s="153" t="s">
        <v>7</v>
      </c>
      <c r="AK586" s="154"/>
      <c r="AL586" s="154"/>
      <c r="AM586" s="15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56" t="s">
        <v>30</v>
      </c>
      <c r="I608" s="156"/>
      <c r="J608" s="156"/>
      <c r="V608" s="17"/>
      <c r="AA608" s="156" t="s">
        <v>31</v>
      </c>
      <c r="AB608" s="156"/>
      <c r="AC608" s="156"/>
    </row>
    <row r="609" spans="2:41">
      <c r="H609" s="156"/>
      <c r="I609" s="156"/>
      <c r="J609" s="156"/>
      <c r="V609" s="17"/>
      <c r="AA609" s="156"/>
      <c r="AB609" s="156"/>
      <c r="AC609" s="15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57" t="s">
        <v>20</v>
      </c>
      <c r="F613" s="157"/>
      <c r="G613" s="157"/>
      <c r="H613" s="157"/>
      <c r="V613" s="17"/>
      <c r="X613" s="23" t="s">
        <v>32</v>
      </c>
      <c r="Y613" s="20">
        <f>IF(B1413="PAGADO",0,C618)</f>
        <v>0</v>
      </c>
      <c r="AA613" s="157" t="s">
        <v>20</v>
      </c>
      <c r="AB613" s="157"/>
      <c r="AC613" s="157"/>
      <c r="AD613" s="15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58" t="str">
        <f>IF(Y618&lt;0,"NO PAGAR","COBRAR'")</f>
        <v>COBRAR'</v>
      </c>
      <c r="Y619" s="15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58" t="str">
        <f>IF(C618&lt;0,"NO PAGAR","COBRAR'")</f>
        <v>COBRAR'</v>
      </c>
      <c r="C620" s="15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1" t="s">
        <v>9</v>
      </c>
      <c r="C621" s="15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1" t="s">
        <v>9</v>
      </c>
      <c r="Y621" s="15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3" t="s">
        <v>7</v>
      </c>
      <c r="F629" s="154"/>
      <c r="G629" s="15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3" t="s">
        <v>7</v>
      </c>
      <c r="AB629" s="154"/>
      <c r="AC629" s="15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3" t="s">
        <v>7</v>
      </c>
      <c r="O631" s="154"/>
      <c r="P631" s="154"/>
      <c r="Q631" s="155"/>
      <c r="R631" s="18">
        <f>SUM(R615:R630)</f>
        <v>0</v>
      </c>
      <c r="S631" s="3"/>
      <c r="V631" s="17"/>
      <c r="X631" s="12"/>
      <c r="Y631" s="10"/>
      <c r="AJ631" s="153" t="s">
        <v>7</v>
      </c>
      <c r="AK631" s="154"/>
      <c r="AL631" s="154"/>
      <c r="AM631" s="15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9" t="s">
        <v>29</v>
      </c>
      <c r="AD655" s="159"/>
      <c r="AE655" s="159"/>
    </row>
    <row r="656" spans="2:31">
      <c r="H656" s="156" t="s">
        <v>28</v>
      </c>
      <c r="I656" s="156"/>
      <c r="J656" s="156"/>
      <c r="V656" s="17"/>
      <c r="AC656" s="159"/>
      <c r="AD656" s="159"/>
      <c r="AE656" s="159"/>
    </row>
    <row r="657" spans="2:41">
      <c r="H657" s="156"/>
      <c r="I657" s="156"/>
      <c r="J657" s="156"/>
      <c r="V657" s="17"/>
      <c r="AC657" s="159"/>
      <c r="AD657" s="159"/>
      <c r="AE657" s="15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57" t="s">
        <v>20</v>
      </c>
      <c r="F661" s="157"/>
      <c r="G661" s="157"/>
      <c r="H661" s="157"/>
      <c r="V661" s="17"/>
      <c r="X661" s="23" t="s">
        <v>32</v>
      </c>
      <c r="Y661" s="20">
        <f>IF(B661="PAGADO",0,C666)</f>
        <v>0</v>
      </c>
      <c r="AA661" s="157" t="s">
        <v>20</v>
      </c>
      <c r="AB661" s="157"/>
      <c r="AC661" s="157"/>
      <c r="AD661" s="15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60" t="str">
        <f>IF(C666&lt;0,"NO PAGAR","COBRAR")</f>
        <v>COBRAR</v>
      </c>
      <c r="C667" s="16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60" t="str">
        <f>IF(Y666&lt;0,"NO PAGAR","COBRAR")</f>
        <v>COBRAR</v>
      </c>
      <c r="Y667" s="16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1" t="s">
        <v>9</v>
      </c>
      <c r="C668" s="15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1" t="s">
        <v>9</v>
      </c>
      <c r="Y668" s="15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3" t="s">
        <v>7</v>
      </c>
      <c r="F677" s="154"/>
      <c r="G677" s="15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3" t="s">
        <v>7</v>
      </c>
      <c r="AB677" s="154"/>
      <c r="AC677" s="15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3" t="s">
        <v>7</v>
      </c>
      <c r="O679" s="154"/>
      <c r="P679" s="154"/>
      <c r="Q679" s="155"/>
      <c r="R679" s="18">
        <f>SUM(R663:R678)</f>
        <v>0</v>
      </c>
      <c r="S679" s="3"/>
      <c r="V679" s="17"/>
      <c r="X679" s="12"/>
      <c r="Y679" s="10"/>
      <c r="AJ679" s="153" t="s">
        <v>7</v>
      </c>
      <c r="AK679" s="154"/>
      <c r="AL679" s="154"/>
      <c r="AM679" s="15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56" t="s">
        <v>30</v>
      </c>
      <c r="I701" s="156"/>
      <c r="J701" s="156"/>
      <c r="V701" s="17"/>
      <c r="AA701" s="156" t="s">
        <v>31</v>
      </c>
      <c r="AB701" s="156"/>
      <c r="AC701" s="156"/>
    </row>
    <row r="702" spans="1:43">
      <c r="H702" s="156"/>
      <c r="I702" s="156"/>
      <c r="J702" s="156"/>
      <c r="V702" s="17"/>
      <c r="AA702" s="156"/>
      <c r="AB702" s="156"/>
      <c r="AC702" s="15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57" t="s">
        <v>20</v>
      </c>
      <c r="F706" s="157"/>
      <c r="G706" s="157"/>
      <c r="H706" s="157"/>
      <c r="V706" s="17"/>
      <c r="X706" s="23" t="s">
        <v>32</v>
      </c>
      <c r="Y706" s="20">
        <f>IF(B1506="PAGADO",0,C711)</f>
        <v>0</v>
      </c>
      <c r="AA706" s="157" t="s">
        <v>20</v>
      </c>
      <c r="AB706" s="157"/>
      <c r="AC706" s="157"/>
      <c r="AD706" s="15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58" t="str">
        <f>IF(Y711&lt;0,"NO PAGAR","COBRAR'")</f>
        <v>COBRAR'</v>
      </c>
      <c r="Y712" s="15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58" t="str">
        <f>IF(C711&lt;0,"NO PAGAR","COBRAR'")</f>
        <v>COBRAR'</v>
      </c>
      <c r="C713" s="15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1" t="s">
        <v>9</v>
      </c>
      <c r="C714" s="15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1" t="s">
        <v>9</v>
      </c>
      <c r="Y714" s="15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3" t="s">
        <v>7</v>
      </c>
      <c r="F722" s="154"/>
      <c r="G722" s="15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3" t="s">
        <v>7</v>
      </c>
      <c r="AB722" s="154"/>
      <c r="AC722" s="15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3" t="s">
        <v>7</v>
      </c>
      <c r="O724" s="154"/>
      <c r="P724" s="154"/>
      <c r="Q724" s="155"/>
      <c r="R724" s="18">
        <f>SUM(R708:R723)</f>
        <v>0</v>
      </c>
      <c r="S724" s="3"/>
      <c r="V724" s="17"/>
      <c r="X724" s="12"/>
      <c r="Y724" s="10"/>
      <c r="AJ724" s="153" t="s">
        <v>7</v>
      </c>
      <c r="AK724" s="154"/>
      <c r="AL724" s="154"/>
      <c r="AM724" s="15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9" t="s">
        <v>29</v>
      </c>
      <c r="AD748" s="159"/>
      <c r="AE748" s="159"/>
    </row>
    <row r="749" spans="8:31">
      <c r="H749" s="156" t="s">
        <v>28</v>
      </c>
      <c r="I749" s="156"/>
      <c r="J749" s="156"/>
      <c r="V749" s="17"/>
      <c r="AC749" s="159"/>
      <c r="AD749" s="159"/>
      <c r="AE749" s="159"/>
    </row>
    <row r="750" spans="8:31">
      <c r="H750" s="156"/>
      <c r="I750" s="156"/>
      <c r="J750" s="156"/>
      <c r="V750" s="17"/>
      <c r="AC750" s="159"/>
      <c r="AD750" s="159"/>
      <c r="AE750" s="15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57" t="s">
        <v>20</v>
      </c>
      <c r="F754" s="157"/>
      <c r="G754" s="157"/>
      <c r="H754" s="157"/>
      <c r="V754" s="17"/>
      <c r="X754" s="23" t="s">
        <v>32</v>
      </c>
      <c r="Y754" s="20">
        <f>IF(B754="PAGADO",0,C759)</f>
        <v>0</v>
      </c>
      <c r="AA754" s="157" t="s">
        <v>20</v>
      </c>
      <c r="AB754" s="157"/>
      <c r="AC754" s="157"/>
      <c r="AD754" s="15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60" t="str">
        <f>IF(C759&lt;0,"NO PAGAR","COBRAR")</f>
        <v>COBRAR</v>
      </c>
      <c r="C760" s="16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60" t="str">
        <f>IF(Y759&lt;0,"NO PAGAR","COBRAR")</f>
        <v>COBRAR</v>
      </c>
      <c r="Y760" s="16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1" t="s">
        <v>9</v>
      </c>
      <c r="C761" s="15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1" t="s">
        <v>9</v>
      </c>
      <c r="Y761" s="15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3" t="s">
        <v>7</v>
      </c>
      <c r="F770" s="154"/>
      <c r="G770" s="15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3" t="s">
        <v>7</v>
      </c>
      <c r="AB770" s="154"/>
      <c r="AC770" s="15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3" t="s">
        <v>7</v>
      </c>
      <c r="O772" s="154"/>
      <c r="P772" s="154"/>
      <c r="Q772" s="155"/>
      <c r="R772" s="18">
        <f>SUM(R756:R771)</f>
        <v>0</v>
      </c>
      <c r="S772" s="3"/>
      <c r="V772" s="17"/>
      <c r="X772" s="12"/>
      <c r="Y772" s="10"/>
      <c r="AJ772" s="153" t="s">
        <v>7</v>
      </c>
      <c r="AK772" s="154"/>
      <c r="AL772" s="154"/>
      <c r="AM772" s="15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56" t="s">
        <v>30</v>
      </c>
      <c r="I794" s="156"/>
      <c r="J794" s="156"/>
      <c r="V794" s="17"/>
      <c r="AA794" s="156" t="s">
        <v>31</v>
      </c>
      <c r="AB794" s="156"/>
      <c r="AC794" s="156"/>
    </row>
    <row r="795" spans="1:43">
      <c r="H795" s="156"/>
      <c r="I795" s="156"/>
      <c r="J795" s="156"/>
      <c r="V795" s="17"/>
      <c r="AA795" s="156"/>
      <c r="AB795" s="156"/>
      <c r="AC795" s="15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57" t="s">
        <v>20</v>
      </c>
      <c r="F799" s="157"/>
      <c r="G799" s="157"/>
      <c r="H799" s="157"/>
      <c r="V799" s="17"/>
      <c r="X799" s="23" t="s">
        <v>32</v>
      </c>
      <c r="Y799" s="20">
        <f>IF(B1599="PAGADO",0,C804)</f>
        <v>0</v>
      </c>
      <c r="AA799" s="157" t="s">
        <v>20</v>
      </c>
      <c r="AB799" s="157"/>
      <c r="AC799" s="157"/>
      <c r="AD799" s="15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58" t="str">
        <f>IF(Y804&lt;0,"NO PAGAR","COBRAR'")</f>
        <v>COBRAR'</v>
      </c>
      <c r="Y805" s="15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58" t="str">
        <f>IF(C804&lt;0,"NO PAGAR","COBRAR'")</f>
        <v>COBRAR'</v>
      </c>
      <c r="C806" s="15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1" t="s">
        <v>9</v>
      </c>
      <c r="C807" s="15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1" t="s">
        <v>9</v>
      </c>
      <c r="Y807" s="15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3" t="s">
        <v>7</v>
      </c>
      <c r="F815" s="154"/>
      <c r="G815" s="15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3" t="s">
        <v>7</v>
      </c>
      <c r="AB815" s="154"/>
      <c r="AC815" s="15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3" t="s">
        <v>7</v>
      </c>
      <c r="O817" s="154"/>
      <c r="P817" s="154"/>
      <c r="Q817" s="155"/>
      <c r="R817" s="18">
        <f>SUM(R801:R816)</f>
        <v>0</v>
      </c>
      <c r="S817" s="3"/>
      <c r="V817" s="17"/>
      <c r="X817" s="12"/>
      <c r="Y817" s="10"/>
      <c r="AJ817" s="153" t="s">
        <v>7</v>
      </c>
      <c r="AK817" s="154"/>
      <c r="AL817" s="154"/>
      <c r="AM817" s="15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9" t="s">
        <v>29</v>
      </c>
      <c r="AD841" s="159"/>
      <c r="AE841" s="159"/>
    </row>
    <row r="842" spans="2:41">
      <c r="H842" s="156" t="s">
        <v>28</v>
      </c>
      <c r="I842" s="156"/>
      <c r="J842" s="156"/>
      <c r="V842" s="17"/>
      <c r="AC842" s="159"/>
      <c r="AD842" s="159"/>
      <c r="AE842" s="159"/>
    </row>
    <row r="843" spans="2:41">
      <c r="H843" s="156"/>
      <c r="I843" s="156"/>
      <c r="J843" s="156"/>
      <c r="V843" s="17"/>
      <c r="AC843" s="159"/>
      <c r="AD843" s="159"/>
      <c r="AE843" s="15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57" t="s">
        <v>20</v>
      </c>
      <c r="F847" s="157"/>
      <c r="G847" s="157"/>
      <c r="H847" s="157"/>
      <c r="V847" s="17"/>
      <c r="X847" s="23" t="s">
        <v>32</v>
      </c>
      <c r="Y847" s="20">
        <f>IF(B847="PAGADO",0,C852)</f>
        <v>0</v>
      </c>
      <c r="AA847" s="157" t="s">
        <v>20</v>
      </c>
      <c r="AB847" s="157"/>
      <c r="AC847" s="157"/>
      <c r="AD847" s="15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60" t="str">
        <f>IF(C852&lt;0,"NO PAGAR","COBRAR")</f>
        <v>COBRAR</v>
      </c>
      <c r="C853" s="16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60" t="str">
        <f>IF(Y852&lt;0,"NO PAGAR","COBRAR")</f>
        <v>COBRAR</v>
      </c>
      <c r="Y853" s="16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1" t="s">
        <v>9</v>
      </c>
      <c r="C854" s="15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1" t="s">
        <v>9</v>
      </c>
      <c r="Y854" s="15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3" t="s">
        <v>7</v>
      </c>
      <c r="F863" s="154"/>
      <c r="G863" s="15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3" t="s">
        <v>7</v>
      </c>
      <c r="AB863" s="154"/>
      <c r="AC863" s="15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3" t="s">
        <v>7</v>
      </c>
      <c r="O865" s="154"/>
      <c r="P865" s="154"/>
      <c r="Q865" s="155"/>
      <c r="R865" s="18">
        <f>SUM(R849:R864)</f>
        <v>0</v>
      </c>
      <c r="S865" s="3"/>
      <c r="V865" s="17"/>
      <c r="X865" s="12"/>
      <c r="Y865" s="10"/>
      <c r="AJ865" s="153" t="s">
        <v>7</v>
      </c>
      <c r="AK865" s="154"/>
      <c r="AL865" s="154"/>
      <c r="AM865" s="15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56" t="s">
        <v>30</v>
      </c>
      <c r="I887" s="156"/>
      <c r="J887" s="156"/>
      <c r="V887" s="17"/>
      <c r="AA887" s="156" t="s">
        <v>31</v>
      </c>
      <c r="AB887" s="156"/>
      <c r="AC887" s="156"/>
    </row>
    <row r="888" spans="1:43">
      <c r="H888" s="156"/>
      <c r="I888" s="156"/>
      <c r="J888" s="156"/>
      <c r="V888" s="17"/>
      <c r="AA888" s="156"/>
      <c r="AB888" s="156"/>
      <c r="AC888" s="15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57" t="s">
        <v>20</v>
      </c>
      <c r="F892" s="157"/>
      <c r="G892" s="157"/>
      <c r="H892" s="157"/>
      <c r="V892" s="17"/>
      <c r="X892" s="23" t="s">
        <v>32</v>
      </c>
      <c r="Y892" s="20">
        <f>IF(B1692="PAGADO",0,C897)</f>
        <v>0</v>
      </c>
      <c r="AA892" s="157" t="s">
        <v>20</v>
      </c>
      <c r="AB892" s="157"/>
      <c r="AC892" s="157"/>
      <c r="AD892" s="15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58" t="str">
        <f>IF(Y897&lt;0,"NO PAGAR","COBRAR'")</f>
        <v>COBRAR'</v>
      </c>
      <c r="Y898" s="15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58" t="str">
        <f>IF(C897&lt;0,"NO PAGAR","COBRAR'")</f>
        <v>COBRAR'</v>
      </c>
      <c r="C899" s="15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1" t="s">
        <v>9</v>
      </c>
      <c r="C900" s="15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1" t="s">
        <v>9</v>
      </c>
      <c r="Y900" s="15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3" t="s">
        <v>7</v>
      </c>
      <c r="F908" s="154"/>
      <c r="G908" s="15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3" t="s">
        <v>7</v>
      </c>
      <c r="AB908" s="154"/>
      <c r="AC908" s="15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3" t="s">
        <v>7</v>
      </c>
      <c r="O910" s="154"/>
      <c r="P910" s="154"/>
      <c r="Q910" s="155"/>
      <c r="R910" s="18">
        <f>SUM(R894:R909)</f>
        <v>0</v>
      </c>
      <c r="S910" s="3"/>
      <c r="V910" s="17"/>
      <c r="X910" s="12"/>
      <c r="Y910" s="10"/>
      <c r="AJ910" s="153" t="s">
        <v>7</v>
      </c>
      <c r="AK910" s="154"/>
      <c r="AL910" s="154"/>
      <c r="AM910" s="15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9" t="s">
        <v>29</v>
      </c>
      <c r="AD935" s="159"/>
      <c r="AE935" s="159"/>
    </row>
    <row r="936" spans="2:41">
      <c r="H936" s="156" t="s">
        <v>28</v>
      </c>
      <c r="I936" s="156"/>
      <c r="J936" s="156"/>
      <c r="V936" s="17"/>
      <c r="AC936" s="159"/>
      <c r="AD936" s="159"/>
      <c r="AE936" s="159"/>
    </row>
    <row r="937" spans="2:41">
      <c r="H937" s="156"/>
      <c r="I937" s="156"/>
      <c r="J937" s="156"/>
      <c r="V937" s="17"/>
      <c r="AC937" s="159"/>
      <c r="AD937" s="159"/>
      <c r="AE937" s="15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57" t="s">
        <v>20</v>
      </c>
      <c r="F941" s="157"/>
      <c r="G941" s="157"/>
      <c r="H941" s="157"/>
      <c r="V941" s="17"/>
      <c r="X941" s="23" t="s">
        <v>32</v>
      </c>
      <c r="Y941" s="20">
        <f>IF(B941="PAGADO",0,C946)</f>
        <v>0</v>
      </c>
      <c r="AA941" s="157" t="s">
        <v>20</v>
      </c>
      <c r="AB941" s="157"/>
      <c r="AC941" s="157"/>
      <c r="AD941" s="15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60" t="str">
        <f>IF(C946&lt;0,"NO PAGAR","COBRAR")</f>
        <v>COBRAR</v>
      </c>
      <c r="C947" s="16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60" t="str">
        <f>IF(Y946&lt;0,"NO PAGAR","COBRAR")</f>
        <v>COBRAR</v>
      </c>
      <c r="Y947" s="16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1" t="s">
        <v>9</v>
      </c>
      <c r="C948" s="15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1" t="s">
        <v>9</v>
      </c>
      <c r="Y948" s="15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3" t="s">
        <v>7</v>
      </c>
      <c r="F957" s="154"/>
      <c r="G957" s="15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3" t="s">
        <v>7</v>
      </c>
      <c r="AB957" s="154"/>
      <c r="AC957" s="15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3" t="s">
        <v>7</v>
      </c>
      <c r="O959" s="154"/>
      <c r="P959" s="154"/>
      <c r="Q959" s="155"/>
      <c r="R959" s="18">
        <f>SUM(R943:R958)</f>
        <v>0</v>
      </c>
      <c r="S959" s="3"/>
      <c r="V959" s="17"/>
      <c r="X959" s="12"/>
      <c r="Y959" s="10"/>
      <c r="AJ959" s="153" t="s">
        <v>7</v>
      </c>
      <c r="AK959" s="154"/>
      <c r="AL959" s="154"/>
      <c r="AM959" s="15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56" t="s">
        <v>30</v>
      </c>
      <c r="I981" s="156"/>
      <c r="J981" s="156"/>
      <c r="V981" s="17"/>
      <c r="AA981" s="156" t="s">
        <v>31</v>
      </c>
      <c r="AB981" s="156"/>
      <c r="AC981" s="156"/>
    </row>
    <row r="982" spans="1:43">
      <c r="H982" s="156"/>
      <c r="I982" s="156"/>
      <c r="J982" s="156"/>
      <c r="V982" s="17"/>
      <c r="AA982" s="156"/>
      <c r="AB982" s="156"/>
      <c r="AC982" s="15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57" t="s">
        <v>20</v>
      </c>
      <c r="F986" s="157"/>
      <c r="G986" s="157"/>
      <c r="H986" s="157"/>
      <c r="V986" s="17"/>
      <c r="X986" s="23" t="s">
        <v>32</v>
      </c>
      <c r="Y986" s="20">
        <f>IF(B1786="PAGADO",0,C991)</f>
        <v>0</v>
      </c>
      <c r="AA986" s="157" t="s">
        <v>20</v>
      </c>
      <c r="AB986" s="157"/>
      <c r="AC986" s="157"/>
      <c r="AD986" s="15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58" t="str">
        <f>IF(Y991&lt;0,"NO PAGAR","COBRAR'")</f>
        <v>COBRAR'</v>
      </c>
      <c r="Y992" s="15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58" t="str">
        <f>IF(C991&lt;0,"NO PAGAR","COBRAR'")</f>
        <v>COBRAR'</v>
      </c>
      <c r="C993" s="15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1" t="s">
        <v>9</v>
      </c>
      <c r="C994" s="15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1" t="s">
        <v>9</v>
      </c>
      <c r="Y994" s="15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3" t="s">
        <v>7</v>
      </c>
      <c r="F1002" s="154"/>
      <c r="G1002" s="15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3" t="s">
        <v>7</v>
      </c>
      <c r="AB1002" s="154"/>
      <c r="AC1002" s="15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3" t="s">
        <v>7</v>
      </c>
      <c r="O1004" s="154"/>
      <c r="P1004" s="154"/>
      <c r="Q1004" s="155"/>
      <c r="R1004" s="18">
        <f>SUM(R988:R1003)</f>
        <v>0</v>
      </c>
      <c r="S1004" s="3"/>
      <c r="V1004" s="17"/>
      <c r="X1004" s="12"/>
      <c r="Y1004" s="10"/>
      <c r="AJ1004" s="153" t="s">
        <v>7</v>
      </c>
      <c r="AK1004" s="154"/>
      <c r="AL1004" s="154"/>
      <c r="AM1004" s="15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9" t="s">
        <v>29</v>
      </c>
      <c r="AD1028" s="159"/>
      <c r="AE1028" s="159"/>
    </row>
    <row r="1029" spans="2:41">
      <c r="H1029" s="156" t="s">
        <v>28</v>
      </c>
      <c r="I1029" s="156"/>
      <c r="J1029" s="156"/>
      <c r="V1029" s="17"/>
      <c r="AC1029" s="159"/>
      <c r="AD1029" s="159"/>
      <c r="AE1029" s="159"/>
    </row>
    <row r="1030" spans="2:41">
      <c r="H1030" s="156"/>
      <c r="I1030" s="156"/>
      <c r="J1030" s="156"/>
      <c r="V1030" s="17"/>
      <c r="AC1030" s="159"/>
      <c r="AD1030" s="159"/>
      <c r="AE1030" s="15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57" t="s">
        <v>20</v>
      </c>
      <c r="F1034" s="157"/>
      <c r="G1034" s="157"/>
      <c r="H1034" s="157"/>
      <c r="V1034" s="17"/>
      <c r="X1034" s="23" t="s">
        <v>32</v>
      </c>
      <c r="Y1034" s="20">
        <f>IF(B1034="PAGADO",0,C1039)</f>
        <v>0</v>
      </c>
      <c r="AA1034" s="157" t="s">
        <v>20</v>
      </c>
      <c r="AB1034" s="157"/>
      <c r="AC1034" s="157"/>
      <c r="AD1034" s="15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60" t="str">
        <f>IF(C1039&lt;0,"NO PAGAR","COBRAR")</f>
        <v>COBRAR</v>
      </c>
      <c r="C1040" s="16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60" t="str">
        <f>IF(Y1039&lt;0,"NO PAGAR","COBRAR")</f>
        <v>COBRAR</v>
      </c>
      <c r="Y1040" s="16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1" t="s">
        <v>9</v>
      </c>
      <c r="C1041" s="15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1" t="s">
        <v>9</v>
      </c>
      <c r="Y1041" s="15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3" t="s">
        <v>7</v>
      </c>
      <c r="F1050" s="154"/>
      <c r="G1050" s="15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3" t="s">
        <v>7</v>
      </c>
      <c r="AB1050" s="154"/>
      <c r="AC1050" s="15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3" t="s">
        <v>7</v>
      </c>
      <c r="O1052" s="154"/>
      <c r="P1052" s="154"/>
      <c r="Q1052" s="155"/>
      <c r="R1052" s="18">
        <f>SUM(R1036:R1051)</f>
        <v>0</v>
      </c>
      <c r="S1052" s="3"/>
      <c r="V1052" s="17"/>
      <c r="X1052" s="12"/>
      <c r="Y1052" s="10"/>
      <c r="AJ1052" s="153" t="s">
        <v>7</v>
      </c>
      <c r="AK1052" s="154"/>
      <c r="AL1052" s="154"/>
      <c r="AM1052" s="15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56" t="s">
        <v>30</v>
      </c>
      <c r="I1074" s="156"/>
      <c r="J1074" s="156"/>
      <c r="V1074" s="17"/>
      <c r="AA1074" s="156" t="s">
        <v>31</v>
      </c>
      <c r="AB1074" s="156"/>
      <c r="AC1074" s="156"/>
    </row>
    <row r="1075" spans="2:41">
      <c r="H1075" s="156"/>
      <c r="I1075" s="156"/>
      <c r="J1075" s="156"/>
      <c r="V1075" s="17"/>
      <c r="AA1075" s="156"/>
      <c r="AB1075" s="156"/>
      <c r="AC1075" s="15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57" t="s">
        <v>20</v>
      </c>
      <c r="F1079" s="157"/>
      <c r="G1079" s="157"/>
      <c r="H1079" s="157"/>
      <c r="V1079" s="17"/>
      <c r="X1079" s="23" t="s">
        <v>32</v>
      </c>
      <c r="Y1079" s="20">
        <f>IF(B1879="PAGADO",0,C1084)</f>
        <v>0</v>
      </c>
      <c r="AA1079" s="157" t="s">
        <v>20</v>
      </c>
      <c r="AB1079" s="157"/>
      <c r="AC1079" s="157"/>
      <c r="AD1079" s="15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58" t="str">
        <f>IF(Y1084&lt;0,"NO PAGAR","COBRAR'")</f>
        <v>COBRAR'</v>
      </c>
      <c r="Y1085" s="15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58" t="str">
        <f>IF(C1084&lt;0,"NO PAGAR","COBRAR'")</f>
        <v>COBRAR'</v>
      </c>
      <c r="C1086" s="15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1" t="s">
        <v>9</v>
      </c>
      <c r="C1087" s="15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1" t="s">
        <v>9</v>
      </c>
      <c r="Y1087" s="15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3" t="s">
        <v>7</v>
      </c>
      <c r="F1095" s="154"/>
      <c r="G1095" s="15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3" t="s">
        <v>7</v>
      </c>
      <c r="AB1095" s="154"/>
      <c r="AC1095" s="15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3" t="s">
        <v>7</v>
      </c>
      <c r="O1097" s="154"/>
      <c r="P1097" s="154"/>
      <c r="Q1097" s="155"/>
      <c r="R1097" s="18">
        <f>SUM(R1081:R1096)</f>
        <v>0</v>
      </c>
      <c r="S1097" s="3"/>
      <c r="V1097" s="17"/>
      <c r="X1097" s="12"/>
      <c r="Y1097" s="10"/>
      <c r="AJ1097" s="153" t="s">
        <v>7</v>
      </c>
      <c r="AK1097" s="154"/>
      <c r="AL1097" s="154"/>
      <c r="AM1097" s="15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 t="s">
        <v>224</v>
      </c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215</v>
      </c>
      <c r="AB8" s="157"/>
      <c r="AC8" s="157"/>
      <c r="AD8" s="15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202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238</v>
      </c>
      <c r="AB53" s="157"/>
      <c r="AC53" s="157"/>
      <c r="AD53" s="15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57" t="s">
        <v>20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57" t="s">
        <v>402</v>
      </c>
      <c r="F200" s="157"/>
      <c r="G200" s="157"/>
      <c r="H200" s="157"/>
      <c r="V200" s="17"/>
      <c r="X200" s="23" t="s">
        <v>82</v>
      </c>
      <c r="Y200" s="20">
        <f>IF(B200="PAGADO",0,C205)</f>
        <v>0</v>
      </c>
      <c r="AA200" s="157" t="s">
        <v>439</v>
      </c>
      <c r="AB200" s="157"/>
      <c r="AC200" s="157"/>
      <c r="AD200" s="15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COBRAR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COBRAR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50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57" t="s">
        <v>517</v>
      </c>
      <c r="F245" s="157"/>
      <c r="G245" s="157"/>
      <c r="H245" s="157"/>
      <c r="O245" s="172" t="s">
        <v>248</v>
      </c>
      <c r="P245" s="172"/>
      <c r="Q245" s="172"/>
      <c r="R245" s="172"/>
      <c r="V245" s="17"/>
      <c r="X245" s="23" t="s">
        <v>32</v>
      </c>
      <c r="Y245" s="20">
        <f>IF(B245="PAGADO",0,C250)</f>
        <v>0</v>
      </c>
      <c r="AA245" s="157" t="s">
        <v>402</v>
      </c>
      <c r="AB245" s="157"/>
      <c r="AC245" s="157"/>
      <c r="AD245" s="15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NO PAGAR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COBRAR'</v>
      </c>
      <c r="C252" s="158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520</v>
      </c>
      <c r="S263" s="3"/>
      <c r="V263" s="17"/>
      <c r="X263" s="12"/>
      <c r="Y263" s="10"/>
      <c r="AE263" t="s">
        <v>563</v>
      </c>
      <c r="AJ263" s="153" t="s">
        <v>7</v>
      </c>
      <c r="AK263" s="154"/>
      <c r="AL263" s="154"/>
      <c r="AM263" s="15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57" t="s">
        <v>20</v>
      </c>
      <c r="F292" s="157"/>
      <c r="G292" s="157"/>
      <c r="H292" s="157"/>
      <c r="V292" s="17"/>
      <c r="X292" s="23" t="s">
        <v>32</v>
      </c>
      <c r="Y292" s="20">
        <f>IF(B292="PAGADO",0,C297)</f>
        <v>-200</v>
      </c>
      <c r="AA292" s="157" t="s">
        <v>614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NO PAGAR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COBRAR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3" t="s">
        <v>7</v>
      </c>
      <c r="AB308" s="154"/>
      <c r="AC308" s="15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57" t="s">
        <v>20</v>
      </c>
      <c r="F337" s="157"/>
      <c r="G337" s="157"/>
      <c r="H337" s="157"/>
      <c r="V337" s="17"/>
      <c r="X337" s="23" t="s">
        <v>32</v>
      </c>
      <c r="Y337" s="20">
        <f>IF(B1129="PAGADO",0,C342)</f>
        <v>14</v>
      </c>
      <c r="AA337" s="157" t="s">
        <v>20</v>
      </c>
      <c r="AB337" s="157"/>
      <c r="AC337" s="157"/>
      <c r="AD337" s="15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COBRAR'</v>
      </c>
      <c r="Y343" s="15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COBRAR'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56" t="s">
        <v>28</v>
      </c>
      <c r="I380" s="156"/>
      <c r="J380" s="156"/>
      <c r="V380" s="17"/>
      <c r="AC380" s="159"/>
      <c r="AD380" s="159"/>
      <c r="AE380" s="159"/>
    </row>
    <row r="381" spans="2:31">
      <c r="H381" s="156"/>
      <c r="I381" s="156"/>
      <c r="J381" s="156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57" t="s">
        <v>20</v>
      </c>
      <c r="F385" s="157"/>
      <c r="G385" s="157"/>
      <c r="H385" s="157"/>
      <c r="V385" s="17"/>
      <c r="X385" s="23" t="s">
        <v>32</v>
      </c>
      <c r="Y385" s="20">
        <f>IF(B385="PAGADO",0,C390)</f>
        <v>14</v>
      </c>
      <c r="AA385" s="157" t="s">
        <v>20</v>
      </c>
      <c r="AB385" s="157"/>
      <c r="AC385" s="157"/>
      <c r="AD385" s="15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0" t="str">
        <f>IF(C390&lt;0,"NO PAGAR","COBRAR")</f>
        <v>COBRAR</v>
      </c>
      <c r="C391" s="16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0" t="str">
        <f>IF(Y390&lt;0,"NO PAGAR","COBRAR")</f>
        <v>COBRAR</v>
      </c>
      <c r="Y391" s="16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56" t="s">
        <v>30</v>
      </c>
      <c r="I425" s="156"/>
      <c r="J425" s="156"/>
      <c r="V425" s="17"/>
      <c r="AA425" s="156" t="s">
        <v>31</v>
      </c>
      <c r="AB425" s="156"/>
      <c r="AC425" s="156"/>
    </row>
    <row r="426" spans="1:43">
      <c r="H426" s="156"/>
      <c r="I426" s="156"/>
      <c r="J426" s="156"/>
      <c r="V426" s="17"/>
      <c r="AA426" s="156"/>
      <c r="AB426" s="156"/>
      <c r="AC426" s="15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57" t="s">
        <v>439</v>
      </c>
      <c r="F430" s="157"/>
      <c r="G430" s="157"/>
      <c r="H430" s="157"/>
      <c r="V430" s="17"/>
      <c r="X430" s="23" t="s">
        <v>75</v>
      </c>
      <c r="Y430" s="20">
        <f>IF(B430="PAGADO",0,C435)</f>
        <v>0</v>
      </c>
      <c r="AA430" s="157" t="s">
        <v>20</v>
      </c>
      <c r="AB430" s="157"/>
      <c r="AC430" s="157"/>
      <c r="AD430" s="15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58" t="str">
        <f>IF(Y435&lt;0,"NO PAGAR","COBRAR'")</f>
        <v>COBRAR'</v>
      </c>
      <c r="Y436" s="15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58" t="str">
        <f>IF(C435&lt;0,"NO PAGAR","COBRAR'")</f>
        <v>COBRAR'</v>
      </c>
      <c r="C437" s="15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9" t="s">
        <v>29</v>
      </c>
      <c r="AD468" s="159"/>
      <c r="AE468" s="159"/>
    </row>
    <row r="469" spans="2:41">
      <c r="H469" s="156" t="s">
        <v>28</v>
      </c>
      <c r="I469" s="156"/>
      <c r="J469" s="156"/>
      <c r="V469" s="17"/>
      <c r="AC469" s="159"/>
      <c r="AD469" s="159"/>
      <c r="AE469" s="159"/>
    </row>
    <row r="470" spans="2:41">
      <c r="H470" s="156"/>
      <c r="I470" s="156"/>
      <c r="J470" s="156"/>
      <c r="V470" s="17"/>
      <c r="AC470" s="159"/>
      <c r="AD470" s="159"/>
      <c r="AE470" s="15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57" t="s">
        <v>20</v>
      </c>
      <c r="F474" s="157"/>
      <c r="G474" s="157"/>
      <c r="H474" s="157"/>
      <c r="V474" s="17"/>
      <c r="X474" s="23" t="s">
        <v>32</v>
      </c>
      <c r="Y474" s="20">
        <f>IF(B474="PAGADO",0,C479)</f>
        <v>0</v>
      </c>
      <c r="AA474" s="157" t="s">
        <v>20</v>
      </c>
      <c r="AB474" s="157"/>
      <c r="AC474" s="157"/>
      <c r="AD474" s="15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60" t="str">
        <f>IF(C479&lt;0,"NO PAGAR","COBRAR")</f>
        <v>COBRAR</v>
      </c>
      <c r="C480" s="16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60" t="str">
        <f>IF(Y479&lt;0,"NO PAGAR","COBRAR")</f>
        <v>COBRAR</v>
      </c>
      <c r="Y480" s="16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1" t="s">
        <v>9</v>
      </c>
      <c r="C481" s="15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1" t="s">
        <v>9</v>
      </c>
      <c r="Y481" s="15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3" t="s">
        <v>7</v>
      </c>
      <c r="F490" s="154"/>
      <c r="G490" s="15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3" t="s">
        <v>7</v>
      </c>
      <c r="AB490" s="154"/>
      <c r="AC490" s="15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3" t="s">
        <v>7</v>
      </c>
      <c r="O492" s="154"/>
      <c r="P492" s="154"/>
      <c r="Q492" s="155"/>
      <c r="R492" s="18">
        <f>SUM(R476:R491)</f>
        <v>0</v>
      </c>
      <c r="S492" s="3"/>
      <c r="V492" s="17"/>
      <c r="X492" s="12"/>
      <c r="Y492" s="10"/>
      <c r="AJ492" s="153" t="s">
        <v>7</v>
      </c>
      <c r="AK492" s="154"/>
      <c r="AL492" s="154"/>
      <c r="AM492" s="15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56" t="s">
        <v>30</v>
      </c>
      <c r="I514" s="156"/>
      <c r="J514" s="156"/>
      <c r="V514" s="17"/>
      <c r="AA514" s="156" t="s">
        <v>31</v>
      </c>
      <c r="AB514" s="156"/>
      <c r="AC514" s="156"/>
    </row>
    <row r="515" spans="2:41">
      <c r="H515" s="156"/>
      <c r="I515" s="156"/>
      <c r="J515" s="156"/>
      <c r="V515" s="17"/>
      <c r="AA515" s="156"/>
      <c r="AB515" s="156"/>
      <c r="AC515" s="15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57" t="s">
        <v>20</v>
      </c>
      <c r="F519" s="157"/>
      <c r="G519" s="157"/>
      <c r="H519" s="157"/>
      <c r="V519" s="17"/>
      <c r="X519" s="23" t="s">
        <v>32</v>
      </c>
      <c r="Y519" s="20">
        <f>IF(B1319="PAGADO",0,C524)</f>
        <v>0</v>
      </c>
      <c r="AA519" s="157" t="s">
        <v>20</v>
      </c>
      <c r="AB519" s="157"/>
      <c r="AC519" s="157"/>
      <c r="AD519" s="15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58" t="str">
        <f>IF(Y524&lt;0,"NO PAGAR","COBRAR'")</f>
        <v>COBRAR'</v>
      </c>
      <c r="Y525" s="15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58" t="str">
        <f>IF(C524&lt;0,"NO PAGAR","COBRAR'")</f>
        <v>COBRAR'</v>
      </c>
      <c r="C526" s="15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1" t="s">
        <v>9</v>
      </c>
      <c r="C527" s="15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1" t="s">
        <v>9</v>
      </c>
      <c r="Y527" s="15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3" t="s">
        <v>7</v>
      </c>
      <c r="F535" s="154"/>
      <c r="G535" s="15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3" t="s">
        <v>7</v>
      </c>
      <c r="AB535" s="154"/>
      <c r="AC535" s="15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3" t="s">
        <v>7</v>
      </c>
      <c r="O537" s="154"/>
      <c r="P537" s="154"/>
      <c r="Q537" s="155"/>
      <c r="R537" s="18">
        <f>SUM(R521:R536)</f>
        <v>0</v>
      </c>
      <c r="S537" s="3"/>
      <c r="V537" s="17"/>
      <c r="X537" s="12"/>
      <c r="Y537" s="10"/>
      <c r="AJ537" s="153" t="s">
        <v>7</v>
      </c>
      <c r="AK537" s="154"/>
      <c r="AL537" s="154"/>
      <c r="AM537" s="15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9" t="s">
        <v>29</v>
      </c>
      <c r="AD567" s="159"/>
      <c r="AE567" s="159"/>
    </row>
    <row r="568" spans="2:41">
      <c r="H568" s="156" t="s">
        <v>28</v>
      </c>
      <c r="I568" s="156"/>
      <c r="J568" s="156"/>
      <c r="V568" s="17"/>
      <c r="AC568" s="159"/>
      <c r="AD568" s="159"/>
      <c r="AE568" s="159"/>
    </row>
    <row r="569" spans="2:41">
      <c r="H569" s="156"/>
      <c r="I569" s="156"/>
      <c r="J569" s="156"/>
      <c r="V569" s="17"/>
      <c r="AC569" s="159"/>
      <c r="AD569" s="159"/>
      <c r="AE569" s="15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57" t="s">
        <v>20</v>
      </c>
      <c r="F573" s="157"/>
      <c r="G573" s="157"/>
      <c r="H573" s="157"/>
      <c r="V573" s="17"/>
      <c r="X573" s="23" t="s">
        <v>32</v>
      </c>
      <c r="Y573" s="20">
        <f>IF(B573="PAGADO",0,C578)</f>
        <v>0</v>
      </c>
      <c r="AA573" s="157" t="s">
        <v>20</v>
      </c>
      <c r="AB573" s="157"/>
      <c r="AC573" s="157"/>
      <c r="AD573" s="15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60" t="str">
        <f>IF(C578&lt;0,"NO PAGAR","COBRAR")</f>
        <v>COBRAR</v>
      </c>
      <c r="C579" s="16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0" t="str">
        <f>IF(Y578&lt;0,"NO PAGAR","COBRAR")</f>
        <v>COBRAR</v>
      </c>
      <c r="Y579" s="16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1" t="s">
        <v>9</v>
      </c>
      <c r="C580" s="15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1" t="s">
        <v>9</v>
      </c>
      <c r="Y580" s="15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3" t="s">
        <v>7</v>
      </c>
      <c r="F589" s="154"/>
      <c r="G589" s="15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3" t="s">
        <v>7</v>
      </c>
      <c r="AB589" s="154"/>
      <c r="AC589" s="15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3" t="s">
        <v>7</v>
      </c>
      <c r="O591" s="154"/>
      <c r="P591" s="154"/>
      <c r="Q591" s="155"/>
      <c r="R591" s="18">
        <f>SUM(R575:R590)</f>
        <v>0</v>
      </c>
      <c r="S591" s="3"/>
      <c r="V591" s="17"/>
      <c r="X591" s="12"/>
      <c r="Y591" s="10"/>
      <c r="AJ591" s="153" t="s">
        <v>7</v>
      </c>
      <c r="AK591" s="154"/>
      <c r="AL591" s="154"/>
      <c r="AM591" s="15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56" t="s">
        <v>30</v>
      </c>
      <c r="I613" s="156"/>
      <c r="J613" s="156"/>
      <c r="V613" s="17"/>
      <c r="AA613" s="156" t="s">
        <v>31</v>
      </c>
      <c r="AB613" s="156"/>
      <c r="AC613" s="156"/>
    </row>
    <row r="614" spans="1:43">
      <c r="H614" s="156"/>
      <c r="I614" s="156"/>
      <c r="J614" s="156"/>
      <c r="V614" s="17"/>
      <c r="AA614" s="156"/>
      <c r="AB614" s="156"/>
      <c r="AC614" s="15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57" t="s">
        <v>20</v>
      </c>
      <c r="F618" s="157"/>
      <c r="G618" s="157"/>
      <c r="H618" s="157"/>
      <c r="V618" s="17"/>
      <c r="X618" s="23" t="s">
        <v>32</v>
      </c>
      <c r="Y618" s="20">
        <f>IF(B1418="PAGADO",0,C623)</f>
        <v>0</v>
      </c>
      <c r="AA618" s="157" t="s">
        <v>20</v>
      </c>
      <c r="AB618" s="157"/>
      <c r="AC618" s="157"/>
      <c r="AD618" s="15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58" t="str">
        <f>IF(Y623&lt;0,"NO PAGAR","COBRAR'")</f>
        <v>COBRAR'</v>
      </c>
      <c r="Y624" s="15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58" t="str">
        <f>IF(C623&lt;0,"NO PAGAR","COBRAR'")</f>
        <v>COBRAR'</v>
      </c>
      <c r="C625" s="15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1" t="s">
        <v>9</v>
      </c>
      <c r="C626" s="15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1" t="s">
        <v>9</v>
      </c>
      <c r="Y626" s="15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3" t="s">
        <v>7</v>
      </c>
      <c r="F634" s="154"/>
      <c r="G634" s="15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3" t="s">
        <v>7</v>
      </c>
      <c r="AB634" s="154"/>
      <c r="AC634" s="15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3" t="s">
        <v>7</v>
      </c>
      <c r="O636" s="154"/>
      <c r="P636" s="154"/>
      <c r="Q636" s="155"/>
      <c r="R636" s="18">
        <f>SUM(R620:R635)</f>
        <v>0</v>
      </c>
      <c r="S636" s="3"/>
      <c r="V636" s="17"/>
      <c r="X636" s="12"/>
      <c r="Y636" s="10"/>
      <c r="AJ636" s="153" t="s">
        <v>7</v>
      </c>
      <c r="AK636" s="154"/>
      <c r="AL636" s="154"/>
      <c r="AM636" s="15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9" t="s">
        <v>29</v>
      </c>
      <c r="AD660" s="159"/>
      <c r="AE660" s="159"/>
    </row>
    <row r="661" spans="2:41">
      <c r="H661" s="156" t="s">
        <v>28</v>
      </c>
      <c r="I661" s="156"/>
      <c r="J661" s="156"/>
      <c r="V661" s="17"/>
      <c r="AC661" s="159"/>
      <c r="AD661" s="159"/>
      <c r="AE661" s="159"/>
    </row>
    <row r="662" spans="2:41">
      <c r="H662" s="156"/>
      <c r="I662" s="156"/>
      <c r="J662" s="156"/>
      <c r="V662" s="17"/>
      <c r="AC662" s="159"/>
      <c r="AD662" s="159"/>
      <c r="AE662" s="15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57" t="s">
        <v>20</v>
      </c>
      <c r="F666" s="157"/>
      <c r="G666" s="157"/>
      <c r="H666" s="157"/>
      <c r="V666" s="17"/>
      <c r="X666" s="23" t="s">
        <v>32</v>
      </c>
      <c r="Y666" s="20">
        <f>IF(B666="PAGADO",0,C671)</f>
        <v>0</v>
      </c>
      <c r="AA666" s="157" t="s">
        <v>20</v>
      </c>
      <c r="AB666" s="157"/>
      <c r="AC666" s="157"/>
      <c r="AD666" s="15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60" t="str">
        <f>IF(C671&lt;0,"NO PAGAR","COBRAR")</f>
        <v>COBRAR</v>
      </c>
      <c r="C672" s="16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0" t="str">
        <f>IF(Y671&lt;0,"NO PAGAR","COBRAR")</f>
        <v>COBRAR</v>
      </c>
      <c r="Y672" s="16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1" t="s">
        <v>9</v>
      </c>
      <c r="C673" s="15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1" t="s">
        <v>9</v>
      </c>
      <c r="Y673" s="15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3" t="s">
        <v>7</v>
      </c>
      <c r="F682" s="154"/>
      <c r="G682" s="15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3" t="s">
        <v>7</v>
      </c>
      <c r="AB682" s="154"/>
      <c r="AC682" s="15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3" t="s">
        <v>7</v>
      </c>
      <c r="O684" s="154"/>
      <c r="P684" s="154"/>
      <c r="Q684" s="155"/>
      <c r="R684" s="18">
        <f>SUM(R668:R683)</f>
        <v>0</v>
      </c>
      <c r="S684" s="3"/>
      <c r="V684" s="17"/>
      <c r="X684" s="12"/>
      <c r="Y684" s="10"/>
      <c r="AJ684" s="153" t="s">
        <v>7</v>
      </c>
      <c r="AK684" s="154"/>
      <c r="AL684" s="154"/>
      <c r="AM684" s="15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56" t="s">
        <v>30</v>
      </c>
      <c r="I706" s="156"/>
      <c r="J706" s="156"/>
      <c r="V706" s="17"/>
      <c r="AA706" s="156" t="s">
        <v>31</v>
      </c>
      <c r="AB706" s="156"/>
      <c r="AC706" s="156"/>
    </row>
    <row r="707" spans="2:41">
      <c r="H707" s="156"/>
      <c r="I707" s="156"/>
      <c r="J707" s="156"/>
      <c r="V707" s="17"/>
      <c r="AA707" s="156"/>
      <c r="AB707" s="156"/>
      <c r="AC707" s="15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57" t="s">
        <v>20</v>
      </c>
      <c r="F711" s="157"/>
      <c r="G711" s="157"/>
      <c r="H711" s="157"/>
      <c r="V711" s="17"/>
      <c r="X711" s="23" t="s">
        <v>32</v>
      </c>
      <c r="Y711" s="20">
        <f>IF(B1511="PAGADO",0,C716)</f>
        <v>0</v>
      </c>
      <c r="AA711" s="157" t="s">
        <v>20</v>
      </c>
      <c r="AB711" s="157"/>
      <c r="AC711" s="157"/>
      <c r="AD711" s="15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58" t="str">
        <f>IF(Y716&lt;0,"NO PAGAR","COBRAR'")</f>
        <v>COBRAR'</v>
      </c>
      <c r="Y717" s="15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58" t="str">
        <f>IF(C716&lt;0,"NO PAGAR","COBRAR'")</f>
        <v>COBRAR'</v>
      </c>
      <c r="C718" s="15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1" t="s">
        <v>9</v>
      </c>
      <c r="C719" s="15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1" t="s">
        <v>9</v>
      </c>
      <c r="Y719" s="15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3" t="s">
        <v>7</v>
      </c>
      <c r="F727" s="154"/>
      <c r="G727" s="15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3" t="s">
        <v>7</v>
      </c>
      <c r="AB727" s="154"/>
      <c r="AC727" s="15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3" t="s">
        <v>7</v>
      </c>
      <c r="O729" s="154"/>
      <c r="P729" s="154"/>
      <c r="Q729" s="155"/>
      <c r="R729" s="18">
        <f>SUM(R713:R728)</f>
        <v>0</v>
      </c>
      <c r="S729" s="3"/>
      <c r="V729" s="17"/>
      <c r="X729" s="12"/>
      <c r="Y729" s="10"/>
      <c r="AJ729" s="153" t="s">
        <v>7</v>
      </c>
      <c r="AK729" s="154"/>
      <c r="AL729" s="154"/>
      <c r="AM729" s="15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9" t="s">
        <v>29</v>
      </c>
      <c r="AD753" s="159"/>
      <c r="AE753" s="159"/>
    </row>
    <row r="754" spans="2:41">
      <c r="H754" s="156" t="s">
        <v>28</v>
      </c>
      <c r="I754" s="156"/>
      <c r="J754" s="156"/>
      <c r="V754" s="17"/>
      <c r="AC754" s="159"/>
      <c r="AD754" s="159"/>
      <c r="AE754" s="159"/>
    </row>
    <row r="755" spans="2:41">
      <c r="H755" s="156"/>
      <c r="I755" s="156"/>
      <c r="J755" s="156"/>
      <c r="V755" s="17"/>
      <c r="AC755" s="159"/>
      <c r="AD755" s="159"/>
      <c r="AE755" s="15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57" t="s">
        <v>20</v>
      </c>
      <c r="F759" s="157"/>
      <c r="G759" s="157"/>
      <c r="H759" s="157"/>
      <c r="V759" s="17"/>
      <c r="X759" s="23" t="s">
        <v>32</v>
      </c>
      <c r="Y759" s="20">
        <f>IF(B759="PAGADO",0,C764)</f>
        <v>0</v>
      </c>
      <c r="AA759" s="157" t="s">
        <v>20</v>
      </c>
      <c r="AB759" s="157"/>
      <c r="AC759" s="157"/>
      <c r="AD759" s="15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60" t="str">
        <f>IF(C764&lt;0,"NO PAGAR","COBRAR")</f>
        <v>COBRAR</v>
      </c>
      <c r="C765" s="16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0" t="str">
        <f>IF(Y764&lt;0,"NO PAGAR","COBRAR")</f>
        <v>COBRAR</v>
      </c>
      <c r="Y765" s="16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1" t="s">
        <v>9</v>
      </c>
      <c r="C766" s="15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1" t="s">
        <v>9</v>
      </c>
      <c r="Y766" s="15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3" t="s">
        <v>7</v>
      </c>
      <c r="F775" s="154"/>
      <c r="G775" s="15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3" t="s">
        <v>7</v>
      </c>
      <c r="AB775" s="154"/>
      <c r="AC775" s="15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3" t="s">
        <v>7</v>
      </c>
      <c r="O777" s="154"/>
      <c r="P777" s="154"/>
      <c r="Q777" s="155"/>
      <c r="R777" s="18">
        <f>SUM(R761:R776)</f>
        <v>0</v>
      </c>
      <c r="S777" s="3"/>
      <c r="V777" s="17"/>
      <c r="X777" s="12"/>
      <c r="Y777" s="10"/>
      <c r="AJ777" s="153" t="s">
        <v>7</v>
      </c>
      <c r="AK777" s="154"/>
      <c r="AL777" s="154"/>
      <c r="AM777" s="15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56" t="s">
        <v>30</v>
      </c>
      <c r="I799" s="156"/>
      <c r="J799" s="156"/>
      <c r="V799" s="17"/>
      <c r="AA799" s="156" t="s">
        <v>31</v>
      </c>
      <c r="AB799" s="156"/>
      <c r="AC799" s="156"/>
    </row>
    <row r="800" spans="1:43">
      <c r="H800" s="156"/>
      <c r="I800" s="156"/>
      <c r="J800" s="156"/>
      <c r="V800" s="17"/>
      <c r="AA800" s="156"/>
      <c r="AB800" s="156"/>
      <c r="AC800" s="15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57" t="s">
        <v>20</v>
      </c>
      <c r="F804" s="157"/>
      <c r="G804" s="157"/>
      <c r="H804" s="157"/>
      <c r="V804" s="17"/>
      <c r="X804" s="23" t="s">
        <v>32</v>
      </c>
      <c r="Y804" s="20">
        <f>IF(B1604="PAGADO",0,C809)</f>
        <v>0</v>
      </c>
      <c r="AA804" s="157" t="s">
        <v>20</v>
      </c>
      <c r="AB804" s="157"/>
      <c r="AC804" s="157"/>
      <c r="AD804" s="15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58" t="str">
        <f>IF(Y809&lt;0,"NO PAGAR","COBRAR'")</f>
        <v>COBRAR'</v>
      </c>
      <c r="Y810" s="15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58" t="str">
        <f>IF(C809&lt;0,"NO PAGAR","COBRAR'")</f>
        <v>COBRAR'</v>
      </c>
      <c r="C811" s="15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1" t="s">
        <v>9</v>
      </c>
      <c r="C812" s="15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1" t="s">
        <v>9</v>
      </c>
      <c r="Y812" s="15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3" t="s">
        <v>7</v>
      </c>
      <c r="F820" s="154"/>
      <c r="G820" s="15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3" t="s">
        <v>7</v>
      </c>
      <c r="AB820" s="154"/>
      <c r="AC820" s="15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3" t="s">
        <v>7</v>
      </c>
      <c r="O822" s="154"/>
      <c r="P822" s="154"/>
      <c r="Q822" s="155"/>
      <c r="R822" s="18">
        <f>SUM(R806:R821)</f>
        <v>0</v>
      </c>
      <c r="S822" s="3"/>
      <c r="V822" s="17"/>
      <c r="X822" s="12"/>
      <c r="Y822" s="10"/>
      <c r="AJ822" s="153" t="s">
        <v>7</v>
      </c>
      <c r="AK822" s="154"/>
      <c r="AL822" s="154"/>
      <c r="AM822" s="15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9" t="s">
        <v>29</v>
      </c>
      <c r="AD846" s="159"/>
      <c r="AE846" s="159"/>
    </row>
    <row r="847" spans="5:31">
      <c r="H847" s="156" t="s">
        <v>28</v>
      </c>
      <c r="I847" s="156"/>
      <c r="J847" s="156"/>
      <c r="V847" s="17"/>
      <c r="AC847" s="159"/>
      <c r="AD847" s="159"/>
      <c r="AE847" s="159"/>
    </row>
    <row r="848" spans="5:31">
      <c r="H848" s="156"/>
      <c r="I848" s="156"/>
      <c r="J848" s="156"/>
      <c r="V848" s="17"/>
      <c r="AC848" s="159"/>
      <c r="AD848" s="159"/>
      <c r="AE848" s="15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57" t="s">
        <v>20</v>
      </c>
      <c r="F852" s="157"/>
      <c r="G852" s="157"/>
      <c r="H852" s="157"/>
      <c r="V852" s="17"/>
      <c r="X852" s="23" t="s">
        <v>32</v>
      </c>
      <c r="Y852" s="20">
        <f>IF(B852="PAGADO",0,C857)</f>
        <v>0</v>
      </c>
      <c r="AA852" s="157" t="s">
        <v>20</v>
      </c>
      <c r="AB852" s="157"/>
      <c r="AC852" s="157"/>
      <c r="AD852" s="15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60" t="str">
        <f>IF(C857&lt;0,"NO PAGAR","COBRAR")</f>
        <v>COBRAR</v>
      </c>
      <c r="C858" s="16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0" t="str">
        <f>IF(Y857&lt;0,"NO PAGAR","COBRAR")</f>
        <v>COBRAR</v>
      </c>
      <c r="Y858" s="16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1" t="s">
        <v>9</v>
      </c>
      <c r="C859" s="15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1" t="s">
        <v>9</v>
      </c>
      <c r="Y859" s="15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3" t="s">
        <v>7</v>
      </c>
      <c r="F868" s="154"/>
      <c r="G868" s="15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3" t="s">
        <v>7</v>
      </c>
      <c r="AB868" s="154"/>
      <c r="AC868" s="15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3" t="s">
        <v>7</v>
      </c>
      <c r="O870" s="154"/>
      <c r="P870" s="154"/>
      <c r="Q870" s="155"/>
      <c r="R870" s="18">
        <f>SUM(R854:R869)</f>
        <v>0</v>
      </c>
      <c r="S870" s="3"/>
      <c r="V870" s="17"/>
      <c r="X870" s="12"/>
      <c r="Y870" s="10"/>
      <c r="AJ870" s="153" t="s">
        <v>7</v>
      </c>
      <c r="AK870" s="154"/>
      <c r="AL870" s="154"/>
      <c r="AM870" s="15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56" t="s">
        <v>30</v>
      </c>
      <c r="I892" s="156"/>
      <c r="J892" s="156"/>
      <c r="V892" s="17"/>
      <c r="AA892" s="156" t="s">
        <v>31</v>
      </c>
      <c r="AB892" s="156"/>
      <c r="AC892" s="156"/>
    </row>
    <row r="893" spans="1:43">
      <c r="H893" s="156"/>
      <c r="I893" s="156"/>
      <c r="J893" s="156"/>
      <c r="V893" s="17"/>
      <c r="AA893" s="156"/>
      <c r="AB893" s="156"/>
      <c r="AC893" s="15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57" t="s">
        <v>20</v>
      </c>
      <c r="F897" s="157"/>
      <c r="G897" s="157"/>
      <c r="H897" s="157"/>
      <c r="V897" s="17"/>
      <c r="X897" s="23" t="s">
        <v>32</v>
      </c>
      <c r="Y897" s="20">
        <f>IF(B1697="PAGADO",0,C902)</f>
        <v>0</v>
      </c>
      <c r="AA897" s="157" t="s">
        <v>20</v>
      </c>
      <c r="AB897" s="157"/>
      <c r="AC897" s="157"/>
      <c r="AD897" s="15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58" t="str">
        <f>IF(Y902&lt;0,"NO PAGAR","COBRAR'")</f>
        <v>COBRAR'</v>
      </c>
      <c r="Y903" s="15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58" t="str">
        <f>IF(C902&lt;0,"NO PAGAR","COBRAR'")</f>
        <v>COBRAR'</v>
      </c>
      <c r="C904" s="15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1" t="s">
        <v>9</v>
      </c>
      <c r="C905" s="15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1" t="s">
        <v>9</v>
      </c>
      <c r="Y905" s="15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3" t="s">
        <v>7</v>
      </c>
      <c r="F913" s="154"/>
      <c r="G913" s="15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3" t="s">
        <v>7</v>
      </c>
      <c r="AB913" s="154"/>
      <c r="AC913" s="15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3" t="s">
        <v>7</v>
      </c>
      <c r="O915" s="154"/>
      <c r="P915" s="154"/>
      <c r="Q915" s="155"/>
      <c r="R915" s="18">
        <f>SUM(R899:R914)</f>
        <v>0</v>
      </c>
      <c r="S915" s="3"/>
      <c r="V915" s="17"/>
      <c r="X915" s="12"/>
      <c r="Y915" s="10"/>
      <c r="AJ915" s="153" t="s">
        <v>7</v>
      </c>
      <c r="AK915" s="154"/>
      <c r="AL915" s="154"/>
      <c r="AM915" s="15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9" t="s">
        <v>29</v>
      </c>
      <c r="AD940" s="159"/>
      <c r="AE940" s="159"/>
    </row>
    <row r="941" spans="8:31">
      <c r="H941" s="156" t="s">
        <v>28</v>
      </c>
      <c r="I941" s="156"/>
      <c r="J941" s="156"/>
      <c r="V941" s="17"/>
      <c r="AC941" s="159"/>
      <c r="AD941" s="159"/>
      <c r="AE941" s="159"/>
    </row>
    <row r="942" spans="8:31">
      <c r="H942" s="156"/>
      <c r="I942" s="156"/>
      <c r="J942" s="156"/>
      <c r="V942" s="17"/>
      <c r="AC942" s="159"/>
      <c r="AD942" s="159"/>
      <c r="AE942" s="15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57" t="s">
        <v>20</v>
      </c>
      <c r="F946" s="157"/>
      <c r="G946" s="157"/>
      <c r="H946" s="157"/>
      <c r="V946" s="17"/>
      <c r="X946" s="23" t="s">
        <v>32</v>
      </c>
      <c r="Y946" s="20">
        <f>IF(B946="PAGADO",0,C951)</f>
        <v>0</v>
      </c>
      <c r="AA946" s="157" t="s">
        <v>20</v>
      </c>
      <c r="AB946" s="157"/>
      <c r="AC946" s="157"/>
      <c r="AD946" s="15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60" t="str">
        <f>IF(C951&lt;0,"NO PAGAR","COBRAR")</f>
        <v>COBRAR</v>
      </c>
      <c r="C952" s="16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0" t="str">
        <f>IF(Y951&lt;0,"NO PAGAR","COBRAR")</f>
        <v>COBRAR</v>
      </c>
      <c r="Y952" s="16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1" t="s">
        <v>9</v>
      </c>
      <c r="C953" s="15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1" t="s">
        <v>9</v>
      </c>
      <c r="Y953" s="15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3" t="s">
        <v>7</v>
      </c>
      <c r="F962" s="154"/>
      <c r="G962" s="15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3" t="s">
        <v>7</v>
      </c>
      <c r="AB962" s="154"/>
      <c r="AC962" s="15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3" t="s">
        <v>7</v>
      </c>
      <c r="O964" s="154"/>
      <c r="P964" s="154"/>
      <c r="Q964" s="155"/>
      <c r="R964" s="18">
        <f>SUM(R948:R963)</f>
        <v>0</v>
      </c>
      <c r="S964" s="3"/>
      <c r="V964" s="17"/>
      <c r="X964" s="12"/>
      <c r="Y964" s="10"/>
      <c r="AJ964" s="153" t="s">
        <v>7</v>
      </c>
      <c r="AK964" s="154"/>
      <c r="AL964" s="154"/>
      <c r="AM964" s="15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56" t="s">
        <v>30</v>
      </c>
      <c r="I986" s="156"/>
      <c r="J986" s="156"/>
      <c r="V986" s="17"/>
      <c r="AA986" s="156" t="s">
        <v>31</v>
      </c>
      <c r="AB986" s="156"/>
      <c r="AC986" s="156"/>
    </row>
    <row r="987" spans="1:43">
      <c r="H987" s="156"/>
      <c r="I987" s="156"/>
      <c r="J987" s="156"/>
      <c r="V987" s="17"/>
      <c r="AA987" s="156"/>
      <c r="AB987" s="156"/>
      <c r="AC987" s="15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57" t="s">
        <v>20</v>
      </c>
      <c r="F991" s="157"/>
      <c r="G991" s="157"/>
      <c r="H991" s="157"/>
      <c r="V991" s="17"/>
      <c r="X991" s="23" t="s">
        <v>32</v>
      </c>
      <c r="Y991" s="20">
        <f>IF(B1791="PAGADO",0,C996)</f>
        <v>0</v>
      </c>
      <c r="AA991" s="157" t="s">
        <v>20</v>
      </c>
      <c r="AB991" s="157"/>
      <c r="AC991" s="157"/>
      <c r="AD991" s="15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58" t="str">
        <f>IF(Y996&lt;0,"NO PAGAR","COBRAR'")</f>
        <v>COBRAR'</v>
      </c>
      <c r="Y997" s="15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58" t="str">
        <f>IF(C996&lt;0,"NO PAGAR","COBRAR'")</f>
        <v>COBRAR'</v>
      </c>
      <c r="C998" s="15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1" t="s">
        <v>9</v>
      </c>
      <c r="C999" s="15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1" t="s">
        <v>9</v>
      </c>
      <c r="Y999" s="15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3" t="s">
        <v>7</v>
      </c>
      <c r="F1007" s="154"/>
      <c r="G1007" s="15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3" t="s">
        <v>7</v>
      </c>
      <c r="AB1007" s="154"/>
      <c r="AC1007" s="15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3" t="s">
        <v>7</v>
      </c>
      <c r="O1009" s="154"/>
      <c r="P1009" s="154"/>
      <c r="Q1009" s="155"/>
      <c r="R1009" s="18">
        <f>SUM(R993:R1008)</f>
        <v>0</v>
      </c>
      <c r="S1009" s="3"/>
      <c r="V1009" s="17"/>
      <c r="X1009" s="12"/>
      <c r="Y1009" s="10"/>
      <c r="AJ1009" s="153" t="s">
        <v>7</v>
      </c>
      <c r="AK1009" s="154"/>
      <c r="AL1009" s="154"/>
      <c r="AM1009" s="15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9" t="s">
        <v>29</v>
      </c>
      <c r="AD1033" s="159"/>
      <c r="AE1033" s="159"/>
    </row>
    <row r="1034" spans="2:41">
      <c r="H1034" s="156" t="s">
        <v>28</v>
      </c>
      <c r="I1034" s="156"/>
      <c r="J1034" s="156"/>
      <c r="V1034" s="17"/>
      <c r="AC1034" s="159"/>
      <c r="AD1034" s="159"/>
      <c r="AE1034" s="159"/>
    </row>
    <row r="1035" spans="2:41">
      <c r="H1035" s="156"/>
      <c r="I1035" s="156"/>
      <c r="J1035" s="156"/>
      <c r="V1035" s="17"/>
      <c r="AC1035" s="159"/>
      <c r="AD1035" s="159"/>
      <c r="AE1035" s="15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57" t="s">
        <v>20</v>
      </c>
      <c r="F1039" s="157"/>
      <c r="G1039" s="157"/>
      <c r="H1039" s="157"/>
      <c r="V1039" s="17"/>
      <c r="X1039" s="23" t="s">
        <v>32</v>
      </c>
      <c r="Y1039" s="20">
        <f>IF(B1039="PAGADO",0,C1044)</f>
        <v>0</v>
      </c>
      <c r="AA1039" s="157" t="s">
        <v>20</v>
      </c>
      <c r="AB1039" s="157"/>
      <c r="AC1039" s="157"/>
      <c r="AD1039" s="15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60" t="str">
        <f>IF(C1044&lt;0,"NO PAGAR","COBRAR")</f>
        <v>COBRAR</v>
      </c>
      <c r="C1045" s="16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0" t="str">
        <f>IF(Y1044&lt;0,"NO PAGAR","COBRAR")</f>
        <v>COBRAR</v>
      </c>
      <c r="Y1045" s="16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1" t="s">
        <v>9</v>
      </c>
      <c r="C1046" s="15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1" t="s">
        <v>9</v>
      </c>
      <c r="Y1046" s="15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3" t="s">
        <v>7</v>
      </c>
      <c r="F1055" s="154"/>
      <c r="G1055" s="15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3" t="s">
        <v>7</v>
      </c>
      <c r="AB1055" s="154"/>
      <c r="AC1055" s="15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3" t="s">
        <v>7</v>
      </c>
      <c r="O1057" s="154"/>
      <c r="P1057" s="154"/>
      <c r="Q1057" s="155"/>
      <c r="R1057" s="18">
        <f>SUM(R1041:R1056)</f>
        <v>0</v>
      </c>
      <c r="S1057" s="3"/>
      <c r="V1057" s="17"/>
      <c r="X1057" s="12"/>
      <c r="Y1057" s="10"/>
      <c r="AJ1057" s="153" t="s">
        <v>7</v>
      </c>
      <c r="AK1057" s="154"/>
      <c r="AL1057" s="154"/>
      <c r="AM1057" s="15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56" t="s">
        <v>30</v>
      </c>
      <c r="I1079" s="156"/>
      <c r="J1079" s="156"/>
      <c r="V1079" s="17"/>
      <c r="AA1079" s="156" t="s">
        <v>31</v>
      </c>
      <c r="AB1079" s="156"/>
      <c r="AC1079" s="156"/>
    </row>
    <row r="1080" spans="1:43">
      <c r="H1080" s="156"/>
      <c r="I1080" s="156"/>
      <c r="J1080" s="156"/>
      <c r="V1080" s="17"/>
      <c r="AA1080" s="156"/>
      <c r="AB1080" s="156"/>
      <c r="AC1080" s="15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57" t="s">
        <v>20</v>
      </c>
      <c r="F1084" s="157"/>
      <c r="G1084" s="157"/>
      <c r="H1084" s="157"/>
      <c r="V1084" s="17"/>
      <c r="X1084" s="23" t="s">
        <v>32</v>
      </c>
      <c r="Y1084" s="20">
        <f>IF(B1884="PAGADO",0,C1089)</f>
        <v>0</v>
      </c>
      <c r="AA1084" s="157" t="s">
        <v>20</v>
      </c>
      <c r="AB1084" s="157"/>
      <c r="AC1084" s="157"/>
      <c r="AD1084" s="15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58" t="str">
        <f>IF(Y1089&lt;0,"NO PAGAR","COBRAR'")</f>
        <v>COBRAR'</v>
      </c>
      <c r="Y1090" s="15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58" t="str">
        <f>IF(C1089&lt;0,"NO PAGAR","COBRAR'")</f>
        <v>COBRAR'</v>
      </c>
      <c r="C1091" s="15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1" t="s">
        <v>9</v>
      </c>
      <c r="C1092" s="15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1" t="s">
        <v>9</v>
      </c>
      <c r="Y1092" s="15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3" t="s">
        <v>7</v>
      </c>
      <c r="F1100" s="154"/>
      <c r="G1100" s="15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3" t="s">
        <v>7</v>
      </c>
      <c r="AB1100" s="154"/>
      <c r="AC1100" s="15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3" t="s">
        <v>7</v>
      </c>
      <c r="O1102" s="154"/>
      <c r="P1102" s="154"/>
      <c r="Q1102" s="155"/>
      <c r="R1102" s="18">
        <f>SUM(R1086:R1101)</f>
        <v>0</v>
      </c>
      <c r="S1102" s="3"/>
      <c r="V1102" s="17"/>
      <c r="X1102" s="12"/>
      <c r="Y1102" s="10"/>
      <c r="AJ1102" s="153" t="s">
        <v>7</v>
      </c>
      <c r="AK1102" s="154"/>
      <c r="AL1102" s="154"/>
      <c r="AM1102" s="15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99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/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215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202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259</v>
      </c>
      <c r="AB53" s="157"/>
      <c r="AC53" s="157"/>
      <c r="AD53" s="15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3" t="s">
        <v>7</v>
      </c>
      <c r="AB69" s="154"/>
      <c r="AC69" s="15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312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57" t="s">
        <v>224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57" t="s">
        <v>441</v>
      </c>
      <c r="F200" s="157"/>
      <c r="G200" s="157"/>
      <c r="H200" s="157"/>
      <c r="V200" s="17"/>
      <c r="X200" s="23" t="s">
        <v>130</v>
      </c>
      <c r="Y200" s="20">
        <f>IF(B200="PAGADO",0,C205)</f>
        <v>520</v>
      </c>
      <c r="AA200" s="157" t="s">
        <v>20</v>
      </c>
      <c r="AB200" s="157"/>
      <c r="AC200" s="157"/>
      <c r="AD200" s="15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COBRAR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COBRAR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57" t="s">
        <v>224</v>
      </c>
      <c r="F245" s="157"/>
      <c r="G245" s="157"/>
      <c r="H245" s="157"/>
      <c r="V245" s="17"/>
      <c r="X245" s="23" t="s">
        <v>130</v>
      </c>
      <c r="Y245" s="20">
        <f>IF(B245="PAGADO",0,C250)</f>
        <v>0</v>
      </c>
      <c r="AA245" s="157" t="s">
        <v>566</v>
      </c>
      <c r="AB245" s="157"/>
      <c r="AC245" s="157"/>
      <c r="AD245" s="15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COBRAR'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COBRAR'</v>
      </c>
      <c r="C252" s="15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57" t="s">
        <v>20</v>
      </c>
      <c r="F292" s="157"/>
      <c r="G292" s="157"/>
      <c r="H292" s="157"/>
      <c r="V292" s="17"/>
      <c r="X292" s="23" t="s">
        <v>583</v>
      </c>
      <c r="Y292" s="20">
        <f>IF(B292="PAGADO",0,C297)</f>
        <v>0</v>
      </c>
      <c r="AA292" s="157" t="s">
        <v>224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COBRAR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COBRAR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57" t="s">
        <v>566</v>
      </c>
      <c r="F337" s="157"/>
      <c r="G337" s="157"/>
      <c r="H337" s="157"/>
      <c r="V337" s="17"/>
      <c r="X337" s="23" t="s">
        <v>32</v>
      </c>
      <c r="Y337" s="20">
        <f>IF(B337="PAGADO",0,C342)</f>
        <v>0</v>
      </c>
      <c r="AA337" s="157" t="s">
        <v>20</v>
      </c>
      <c r="AB337" s="157"/>
      <c r="AC337" s="157"/>
      <c r="AD337" s="15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COBRAR'</v>
      </c>
      <c r="Y343" s="15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COBRAR'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9" t="s">
        <v>29</v>
      </c>
      <c r="AD373" s="159"/>
      <c r="AE373" s="159"/>
    </row>
    <row r="374" spans="2:41">
      <c r="H374" s="156" t="s">
        <v>28</v>
      </c>
      <c r="I374" s="156"/>
      <c r="J374" s="156"/>
      <c r="V374" s="17"/>
      <c r="AC374" s="159"/>
      <c r="AD374" s="159"/>
      <c r="AE374" s="159"/>
    </row>
    <row r="375" spans="2:41">
      <c r="H375" s="156"/>
      <c r="I375" s="156"/>
      <c r="J375" s="156"/>
      <c r="V375" s="17"/>
      <c r="AC375" s="159"/>
      <c r="AD375" s="159"/>
      <c r="AE375" s="15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57" t="s">
        <v>20</v>
      </c>
      <c r="F379" s="157"/>
      <c r="G379" s="157"/>
      <c r="H379" s="157"/>
      <c r="V379" s="17"/>
      <c r="X379" s="23" t="s">
        <v>82</v>
      </c>
      <c r="Y379" s="20">
        <f>IF(B379="PAGADO",0,C384)</f>
        <v>0</v>
      </c>
      <c r="AA379" s="157" t="s">
        <v>566</v>
      </c>
      <c r="AB379" s="157"/>
      <c r="AC379" s="157"/>
      <c r="AD379" s="15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60" t="str">
        <f>IF(C384&lt;0,"NO PAGAR","COBRAR")</f>
        <v>COBRAR</v>
      </c>
      <c r="C385" s="16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60" t="str">
        <f>IF(Y384&lt;0,"NO PAGAR","COBRAR")</f>
        <v>COBRAR</v>
      </c>
      <c r="Y385" s="16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1" t="s">
        <v>9</v>
      </c>
      <c r="C386" s="15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3" t="s">
        <v>7</v>
      </c>
      <c r="F395" s="154"/>
      <c r="G395" s="15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3" t="s">
        <v>7</v>
      </c>
      <c r="AB395" s="154"/>
      <c r="AC395" s="15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3" t="s">
        <v>7</v>
      </c>
      <c r="O397" s="154"/>
      <c r="P397" s="154"/>
      <c r="Q397" s="155"/>
      <c r="R397" s="18">
        <f>SUM(R381:R396)</f>
        <v>0</v>
      </c>
      <c r="S397" s="3"/>
      <c r="V397" s="17"/>
      <c r="X397" s="12"/>
      <c r="Y397" s="10"/>
      <c r="AJ397" s="153" t="s">
        <v>7</v>
      </c>
      <c r="AK397" s="154"/>
      <c r="AL397" s="154"/>
      <c r="AM397" s="15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56" t="s">
        <v>30</v>
      </c>
      <c r="I414" s="156"/>
      <c r="J414" s="156"/>
      <c r="V414" s="17"/>
      <c r="AA414" s="156" t="s">
        <v>31</v>
      </c>
      <c r="AB414" s="156"/>
      <c r="AC414" s="156"/>
    </row>
    <row r="415" spans="1:43">
      <c r="H415" s="156"/>
      <c r="I415" s="156"/>
      <c r="J415" s="156"/>
      <c r="V415" s="17"/>
      <c r="AA415" s="156"/>
      <c r="AB415" s="156"/>
      <c r="AC415" s="15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57" t="s">
        <v>20</v>
      </c>
      <c r="F419" s="157"/>
      <c r="G419" s="157"/>
      <c r="H419" s="157"/>
      <c r="V419" s="17"/>
      <c r="X419" s="23" t="s">
        <v>82</v>
      </c>
      <c r="Y419" s="20">
        <f>IF(B1212="PAGADO",0,C424)</f>
        <v>0</v>
      </c>
      <c r="AA419" s="157" t="s">
        <v>852</v>
      </c>
      <c r="AB419" s="157"/>
      <c r="AC419" s="157"/>
      <c r="AD419" s="15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8" t="str">
        <f>IF(Y424&lt;0,"NO PAGAR","COBRAR'")</f>
        <v>COBRAR'</v>
      </c>
      <c r="Y425" s="15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58" t="str">
        <f>IF(C424&lt;0,"NO PAGAR","COBRAR'")</f>
        <v>COBRAR'</v>
      </c>
      <c r="C426" s="15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1" t="s">
        <v>9</v>
      </c>
      <c r="C427" s="15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1" t="s">
        <v>9</v>
      </c>
      <c r="Y427" s="15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3" t="s">
        <v>7</v>
      </c>
      <c r="F435" s="154"/>
      <c r="G435" s="15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3" t="s">
        <v>7</v>
      </c>
      <c r="AB435" s="154"/>
      <c r="AC435" s="15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3" t="s">
        <v>7</v>
      </c>
      <c r="O437" s="154"/>
      <c r="P437" s="154"/>
      <c r="Q437" s="155"/>
      <c r="R437" s="18">
        <f>SUM(R421:R436)</f>
        <v>0</v>
      </c>
      <c r="S437" s="3"/>
      <c r="V437" s="17"/>
      <c r="X437" s="12"/>
      <c r="Y437" s="10"/>
      <c r="AJ437" s="153" t="s">
        <v>7</v>
      </c>
      <c r="AK437" s="154"/>
      <c r="AL437" s="154"/>
      <c r="AM437" s="15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9" t="s">
        <v>29</v>
      </c>
      <c r="AD458" s="159"/>
      <c r="AE458" s="159"/>
    </row>
    <row r="459" spans="2:31">
      <c r="H459" s="156" t="s">
        <v>28</v>
      </c>
      <c r="I459" s="156"/>
      <c r="J459" s="156"/>
      <c r="V459" s="17"/>
      <c r="AC459" s="159"/>
      <c r="AD459" s="159"/>
      <c r="AE459" s="159"/>
    </row>
    <row r="460" spans="2:31">
      <c r="H460" s="156"/>
      <c r="I460" s="156"/>
      <c r="J460" s="156"/>
      <c r="V460" s="17"/>
      <c r="AC460" s="159"/>
      <c r="AD460" s="159"/>
      <c r="AE460" s="15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57" t="s">
        <v>20</v>
      </c>
      <c r="F464" s="157"/>
      <c r="G464" s="157"/>
      <c r="H464" s="157"/>
      <c r="V464" s="17"/>
      <c r="X464" s="23" t="s">
        <v>32</v>
      </c>
      <c r="Y464" s="20">
        <f>IF(B464="PAGADO",0,C469)</f>
        <v>0</v>
      </c>
      <c r="AA464" s="157" t="s">
        <v>20</v>
      </c>
      <c r="AB464" s="157"/>
      <c r="AC464" s="157"/>
      <c r="AD464" s="15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60" t="str">
        <f>IF(C469&lt;0,"NO PAGAR","COBRAR")</f>
        <v>COBRAR</v>
      </c>
      <c r="C470" s="16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PAGAR","COBRAR")</f>
        <v>COBRAR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56" t="s">
        <v>30</v>
      </c>
      <c r="I504" s="156"/>
      <c r="J504" s="156"/>
      <c r="V504" s="17"/>
      <c r="AA504" s="156" t="s">
        <v>31</v>
      </c>
      <c r="AB504" s="156"/>
      <c r="AC504" s="156"/>
    </row>
    <row r="505" spans="1:43">
      <c r="H505" s="156"/>
      <c r="I505" s="156"/>
      <c r="J505" s="156"/>
      <c r="V505" s="17"/>
      <c r="AA505" s="156"/>
      <c r="AB505" s="156"/>
      <c r="AC505" s="15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57" t="s">
        <v>20</v>
      </c>
      <c r="F509" s="157"/>
      <c r="G509" s="157"/>
      <c r="H509" s="157"/>
      <c r="V509" s="17"/>
      <c r="X509" s="23" t="s">
        <v>32</v>
      </c>
      <c r="Y509" s="20">
        <f>IF(B1309="PAGADO",0,C514)</f>
        <v>0</v>
      </c>
      <c r="AA509" s="157" t="s">
        <v>20</v>
      </c>
      <c r="AB509" s="157"/>
      <c r="AC509" s="157"/>
      <c r="AD509" s="15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58" t="str">
        <f>IF(Y514&lt;0,"NO PAGAR","COBRAR'")</f>
        <v>COBRAR'</v>
      </c>
      <c r="Y515" s="15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58" t="str">
        <f>IF(C514&lt;0,"NO PAGAR","COBRAR'")</f>
        <v>COBRAR'</v>
      </c>
      <c r="C516" s="15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1" t="s">
        <v>9</v>
      </c>
      <c r="C517" s="15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1" t="s">
        <v>9</v>
      </c>
      <c r="Y517" s="15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3" t="s">
        <v>7</v>
      </c>
      <c r="F525" s="154"/>
      <c r="G525" s="15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3" t="s">
        <v>7</v>
      </c>
      <c r="AB525" s="154"/>
      <c r="AC525" s="15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3" t="s">
        <v>7</v>
      </c>
      <c r="O527" s="154"/>
      <c r="P527" s="154"/>
      <c r="Q527" s="155"/>
      <c r="R527" s="18">
        <f>SUM(R511:R526)</f>
        <v>0</v>
      </c>
      <c r="S527" s="3"/>
      <c r="V527" s="17"/>
      <c r="X527" s="12"/>
      <c r="Y527" s="10"/>
      <c r="AJ527" s="153" t="s">
        <v>7</v>
      </c>
      <c r="AK527" s="154"/>
      <c r="AL527" s="154"/>
      <c r="AM527" s="15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9" t="s">
        <v>29</v>
      </c>
      <c r="AD557" s="159"/>
      <c r="AE557" s="159"/>
    </row>
    <row r="558" spans="8:31">
      <c r="H558" s="156" t="s">
        <v>28</v>
      </c>
      <c r="I558" s="156"/>
      <c r="J558" s="156"/>
      <c r="V558" s="17"/>
      <c r="AC558" s="159"/>
      <c r="AD558" s="159"/>
      <c r="AE558" s="159"/>
    </row>
    <row r="559" spans="8:31">
      <c r="H559" s="156"/>
      <c r="I559" s="156"/>
      <c r="J559" s="156"/>
      <c r="V559" s="17"/>
      <c r="AC559" s="159"/>
      <c r="AD559" s="159"/>
      <c r="AE559" s="159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57" t="s">
        <v>20</v>
      </c>
      <c r="F563" s="157"/>
      <c r="G563" s="157"/>
      <c r="H563" s="157"/>
      <c r="V563" s="17"/>
      <c r="X563" s="23" t="s">
        <v>32</v>
      </c>
      <c r="Y563" s="20">
        <f>IF(B563="PAGADO",0,C568)</f>
        <v>0</v>
      </c>
      <c r="AA563" s="157" t="s">
        <v>20</v>
      </c>
      <c r="AB563" s="157"/>
      <c r="AC563" s="157"/>
      <c r="AD563" s="157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60" t="str">
        <f>IF(C568&lt;0,"NO PAGAR","COBRAR")</f>
        <v>COBRAR</v>
      </c>
      <c r="C569" s="16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0" t="str">
        <f>IF(Y568&lt;0,"NO PAGAR","COBRAR")</f>
        <v>COBRAR</v>
      </c>
      <c r="Y569" s="16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1" t="s">
        <v>9</v>
      </c>
      <c r="C570" s="15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1" t="s">
        <v>9</v>
      </c>
      <c r="Y570" s="15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3" t="s">
        <v>7</v>
      </c>
      <c r="F579" s="154"/>
      <c r="G579" s="15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3" t="s">
        <v>7</v>
      </c>
      <c r="AB579" s="154"/>
      <c r="AC579" s="15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3" t="s">
        <v>7</v>
      </c>
      <c r="O581" s="154"/>
      <c r="P581" s="154"/>
      <c r="Q581" s="155"/>
      <c r="R581" s="18">
        <f>SUM(R565:R580)</f>
        <v>0</v>
      </c>
      <c r="S581" s="3"/>
      <c r="V581" s="17"/>
      <c r="X581" s="12"/>
      <c r="Y581" s="10"/>
      <c r="AJ581" s="153" t="s">
        <v>7</v>
      </c>
      <c r="AK581" s="154"/>
      <c r="AL581" s="154"/>
      <c r="AM581" s="155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56" t="s">
        <v>30</v>
      </c>
      <c r="I603" s="156"/>
      <c r="J603" s="156"/>
      <c r="V603" s="17"/>
      <c r="AA603" s="156" t="s">
        <v>31</v>
      </c>
      <c r="AB603" s="156"/>
      <c r="AC603" s="156"/>
    </row>
    <row r="604" spans="1:43">
      <c r="H604" s="156"/>
      <c r="I604" s="156"/>
      <c r="J604" s="156"/>
      <c r="V604" s="17"/>
      <c r="AA604" s="156"/>
      <c r="AB604" s="156"/>
      <c r="AC604" s="156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57" t="s">
        <v>20</v>
      </c>
      <c r="F608" s="157"/>
      <c r="G608" s="157"/>
      <c r="H608" s="157"/>
      <c r="V608" s="17"/>
      <c r="X608" s="23" t="s">
        <v>32</v>
      </c>
      <c r="Y608" s="20">
        <f>IF(B1408="PAGADO",0,C613)</f>
        <v>0</v>
      </c>
      <c r="AA608" s="157" t="s">
        <v>20</v>
      </c>
      <c r="AB608" s="157"/>
      <c r="AC608" s="157"/>
      <c r="AD608" s="157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58" t="str">
        <f>IF(Y613&lt;0,"NO PAGAR","COBRAR'")</f>
        <v>COBRAR'</v>
      </c>
      <c r="Y614" s="158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58" t="str">
        <f>IF(C613&lt;0,"NO PAGAR","COBRAR'")</f>
        <v>COBRAR'</v>
      </c>
      <c r="C615" s="158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1" t="s">
        <v>9</v>
      </c>
      <c r="C616" s="15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1" t="s">
        <v>9</v>
      </c>
      <c r="Y616" s="15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3" t="s">
        <v>7</v>
      </c>
      <c r="F624" s="154"/>
      <c r="G624" s="15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3" t="s">
        <v>7</v>
      </c>
      <c r="AB624" s="154"/>
      <c r="AC624" s="15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3" t="s">
        <v>7</v>
      </c>
      <c r="O626" s="154"/>
      <c r="P626" s="154"/>
      <c r="Q626" s="155"/>
      <c r="R626" s="18">
        <f>SUM(R610:R625)</f>
        <v>0</v>
      </c>
      <c r="S626" s="3"/>
      <c r="V626" s="17"/>
      <c r="X626" s="12"/>
      <c r="Y626" s="10"/>
      <c r="AJ626" s="153" t="s">
        <v>7</v>
      </c>
      <c r="AK626" s="154"/>
      <c r="AL626" s="154"/>
      <c r="AM626" s="155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9" t="s">
        <v>29</v>
      </c>
      <c r="AD650" s="159"/>
      <c r="AE650" s="159"/>
    </row>
    <row r="651" spans="2:31">
      <c r="H651" s="156" t="s">
        <v>28</v>
      </c>
      <c r="I651" s="156"/>
      <c r="J651" s="156"/>
      <c r="V651" s="17"/>
      <c r="AC651" s="159"/>
      <c r="AD651" s="159"/>
      <c r="AE651" s="159"/>
    </row>
    <row r="652" spans="2:31">
      <c r="H652" s="156"/>
      <c r="I652" s="156"/>
      <c r="J652" s="156"/>
      <c r="V652" s="17"/>
      <c r="AC652" s="159"/>
      <c r="AD652" s="159"/>
      <c r="AE652" s="159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57" t="s">
        <v>20</v>
      </c>
      <c r="F656" s="157"/>
      <c r="G656" s="157"/>
      <c r="H656" s="157"/>
      <c r="V656" s="17"/>
      <c r="X656" s="23" t="s">
        <v>32</v>
      </c>
      <c r="Y656" s="20">
        <f>IF(B656="PAGADO",0,C661)</f>
        <v>0</v>
      </c>
      <c r="AA656" s="157" t="s">
        <v>20</v>
      </c>
      <c r="AB656" s="157"/>
      <c r="AC656" s="157"/>
      <c r="AD656" s="157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60" t="str">
        <f>IF(C661&lt;0,"NO PAGAR","COBRAR")</f>
        <v>COBRAR</v>
      </c>
      <c r="C662" s="16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0" t="str">
        <f>IF(Y661&lt;0,"NO PAGAR","COBRAR")</f>
        <v>COBRAR</v>
      </c>
      <c r="Y662" s="16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1" t="s">
        <v>9</v>
      </c>
      <c r="C663" s="15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1" t="s">
        <v>9</v>
      </c>
      <c r="Y663" s="15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3" t="s">
        <v>7</v>
      </c>
      <c r="F672" s="154"/>
      <c r="G672" s="15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3" t="s">
        <v>7</v>
      </c>
      <c r="AB672" s="154"/>
      <c r="AC672" s="15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3" t="s">
        <v>7</v>
      </c>
      <c r="O674" s="154"/>
      <c r="P674" s="154"/>
      <c r="Q674" s="155"/>
      <c r="R674" s="18">
        <f>SUM(R658:R673)</f>
        <v>0</v>
      </c>
      <c r="S674" s="3"/>
      <c r="V674" s="17"/>
      <c r="X674" s="12"/>
      <c r="Y674" s="10"/>
      <c r="AJ674" s="153" t="s">
        <v>7</v>
      </c>
      <c r="AK674" s="154"/>
      <c r="AL674" s="154"/>
      <c r="AM674" s="155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56" t="s">
        <v>30</v>
      </c>
      <c r="I696" s="156"/>
      <c r="J696" s="156"/>
      <c r="V696" s="17"/>
      <c r="AA696" s="156" t="s">
        <v>31</v>
      </c>
      <c r="AB696" s="156"/>
      <c r="AC696" s="156"/>
    </row>
    <row r="697" spans="1:43">
      <c r="H697" s="156"/>
      <c r="I697" s="156"/>
      <c r="J697" s="156"/>
      <c r="V697" s="17"/>
      <c r="AA697" s="156"/>
      <c r="AB697" s="156"/>
      <c r="AC697" s="156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57" t="s">
        <v>20</v>
      </c>
      <c r="F701" s="157"/>
      <c r="G701" s="157"/>
      <c r="H701" s="157"/>
      <c r="V701" s="17"/>
      <c r="X701" s="23" t="s">
        <v>32</v>
      </c>
      <c r="Y701" s="20">
        <f>IF(B1501="PAGADO",0,C706)</f>
        <v>0</v>
      </c>
      <c r="AA701" s="157" t="s">
        <v>20</v>
      </c>
      <c r="AB701" s="157"/>
      <c r="AC701" s="157"/>
      <c r="AD701" s="157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58" t="str">
        <f>IF(Y706&lt;0,"NO PAGAR","COBRAR'")</f>
        <v>COBRAR'</v>
      </c>
      <c r="Y707" s="15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58" t="str">
        <f>IF(C706&lt;0,"NO PAGAR","COBRAR'")</f>
        <v>COBRAR'</v>
      </c>
      <c r="C708" s="15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1" t="s">
        <v>9</v>
      </c>
      <c r="C709" s="15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1" t="s">
        <v>9</v>
      </c>
      <c r="Y709" s="15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3" t="s">
        <v>7</v>
      </c>
      <c r="F717" s="154"/>
      <c r="G717" s="15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3" t="s">
        <v>7</v>
      </c>
      <c r="AB717" s="154"/>
      <c r="AC717" s="15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3" t="s">
        <v>7</v>
      </c>
      <c r="O719" s="154"/>
      <c r="P719" s="154"/>
      <c r="Q719" s="155"/>
      <c r="R719" s="18">
        <f>SUM(R703:R718)</f>
        <v>0</v>
      </c>
      <c r="S719" s="3"/>
      <c r="V719" s="17"/>
      <c r="X719" s="12"/>
      <c r="Y719" s="10"/>
      <c r="AJ719" s="153" t="s">
        <v>7</v>
      </c>
      <c r="AK719" s="154"/>
      <c r="AL719" s="154"/>
      <c r="AM719" s="155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9" t="s">
        <v>29</v>
      </c>
      <c r="AD743" s="159"/>
      <c r="AE743" s="159"/>
    </row>
    <row r="744" spans="2:41">
      <c r="H744" s="156" t="s">
        <v>28</v>
      </c>
      <c r="I744" s="156"/>
      <c r="J744" s="156"/>
      <c r="V744" s="17"/>
      <c r="AC744" s="159"/>
      <c r="AD744" s="159"/>
      <c r="AE744" s="159"/>
    </row>
    <row r="745" spans="2:41">
      <c r="H745" s="156"/>
      <c r="I745" s="156"/>
      <c r="J745" s="156"/>
      <c r="V745" s="17"/>
      <c r="AC745" s="159"/>
      <c r="AD745" s="159"/>
      <c r="AE745" s="159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57" t="s">
        <v>20</v>
      </c>
      <c r="F749" s="157"/>
      <c r="G749" s="157"/>
      <c r="H749" s="157"/>
      <c r="V749" s="17"/>
      <c r="X749" s="23" t="s">
        <v>32</v>
      </c>
      <c r="Y749" s="20">
        <f>IF(B749="PAGADO",0,C754)</f>
        <v>0</v>
      </c>
      <c r="AA749" s="157" t="s">
        <v>20</v>
      </c>
      <c r="AB749" s="157"/>
      <c r="AC749" s="157"/>
      <c r="AD749" s="157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60" t="str">
        <f>IF(C754&lt;0,"NO PAGAR","COBRAR")</f>
        <v>COBRAR</v>
      </c>
      <c r="C755" s="16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0" t="str">
        <f>IF(Y754&lt;0,"NO PAGAR","COBRAR")</f>
        <v>COBRAR</v>
      </c>
      <c r="Y755" s="16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1" t="s">
        <v>9</v>
      </c>
      <c r="C756" s="15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1" t="s">
        <v>9</v>
      </c>
      <c r="Y756" s="15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3" t="s">
        <v>7</v>
      </c>
      <c r="F765" s="154"/>
      <c r="G765" s="15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3" t="s">
        <v>7</v>
      </c>
      <c r="AB765" s="154"/>
      <c r="AC765" s="15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3" t="s">
        <v>7</v>
      </c>
      <c r="O767" s="154"/>
      <c r="P767" s="154"/>
      <c r="Q767" s="155"/>
      <c r="R767" s="18">
        <f>SUM(R751:R766)</f>
        <v>0</v>
      </c>
      <c r="S767" s="3"/>
      <c r="V767" s="17"/>
      <c r="X767" s="12"/>
      <c r="Y767" s="10"/>
      <c r="AJ767" s="153" t="s">
        <v>7</v>
      </c>
      <c r="AK767" s="154"/>
      <c r="AL767" s="154"/>
      <c r="AM767" s="15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56" t="s">
        <v>30</v>
      </c>
      <c r="I789" s="156"/>
      <c r="J789" s="156"/>
      <c r="V789" s="17"/>
      <c r="AA789" s="156" t="s">
        <v>31</v>
      </c>
      <c r="AB789" s="156"/>
      <c r="AC789" s="156"/>
    </row>
    <row r="790" spans="1:43">
      <c r="H790" s="156"/>
      <c r="I790" s="156"/>
      <c r="J790" s="156"/>
      <c r="V790" s="17"/>
      <c r="AA790" s="156"/>
      <c r="AB790" s="156"/>
      <c r="AC790" s="156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57" t="s">
        <v>20</v>
      </c>
      <c r="F794" s="157"/>
      <c r="G794" s="157"/>
      <c r="H794" s="157"/>
      <c r="V794" s="17"/>
      <c r="X794" s="23" t="s">
        <v>32</v>
      </c>
      <c r="Y794" s="20">
        <f>IF(B1594="PAGADO",0,C799)</f>
        <v>0</v>
      </c>
      <c r="AA794" s="157" t="s">
        <v>20</v>
      </c>
      <c r="AB794" s="157"/>
      <c r="AC794" s="157"/>
      <c r="AD794" s="157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58" t="str">
        <f>IF(Y799&lt;0,"NO PAGAR","COBRAR'")</f>
        <v>COBRAR'</v>
      </c>
      <c r="Y800" s="15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58" t="str">
        <f>IF(C799&lt;0,"NO PAGAR","COBRAR'")</f>
        <v>COBRAR'</v>
      </c>
      <c r="C801" s="158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1" t="s">
        <v>9</v>
      </c>
      <c r="C802" s="15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1" t="s">
        <v>9</v>
      </c>
      <c r="Y802" s="15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3" t="s">
        <v>7</v>
      </c>
      <c r="F810" s="154"/>
      <c r="G810" s="15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3" t="s">
        <v>7</v>
      </c>
      <c r="AB810" s="154"/>
      <c r="AC810" s="15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3" t="s">
        <v>7</v>
      </c>
      <c r="O812" s="154"/>
      <c r="P812" s="154"/>
      <c r="Q812" s="155"/>
      <c r="R812" s="18">
        <f>SUM(R796:R811)</f>
        <v>0</v>
      </c>
      <c r="S812" s="3"/>
      <c r="V812" s="17"/>
      <c r="X812" s="12"/>
      <c r="Y812" s="10"/>
      <c r="AJ812" s="153" t="s">
        <v>7</v>
      </c>
      <c r="AK812" s="154"/>
      <c r="AL812" s="154"/>
      <c r="AM812" s="155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9" t="s">
        <v>29</v>
      </c>
      <c r="AD836" s="159"/>
      <c r="AE836" s="159"/>
    </row>
    <row r="837" spans="2:41">
      <c r="H837" s="156" t="s">
        <v>28</v>
      </c>
      <c r="I837" s="156"/>
      <c r="J837" s="156"/>
      <c r="V837" s="17"/>
      <c r="AC837" s="159"/>
      <c r="AD837" s="159"/>
      <c r="AE837" s="159"/>
    </row>
    <row r="838" spans="2:41">
      <c r="H838" s="156"/>
      <c r="I838" s="156"/>
      <c r="J838" s="156"/>
      <c r="V838" s="17"/>
      <c r="AC838" s="159"/>
      <c r="AD838" s="159"/>
      <c r="AE838" s="159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57" t="s">
        <v>20</v>
      </c>
      <c r="F842" s="157"/>
      <c r="G842" s="157"/>
      <c r="H842" s="157"/>
      <c r="V842" s="17"/>
      <c r="X842" s="23" t="s">
        <v>32</v>
      </c>
      <c r="Y842" s="20">
        <f>IF(B842="PAGADO",0,C847)</f>
        <v>0</v>
      </c>
      <c r="AA842" s="157" t="s">
        <v>20</v>
      </c>
      <c r="AB842" s="157"/>
      <c r="AC842" s="157"/>
      <c r="AD842" s="157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60" t="str">
        <f>IF(C847&lt;0,"NO PAGAR","COBRAR")</f>
        <v>COBRAR</v>
      </c>
      <c r="C848" s="16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0" t="str">
        <f>IF(Y847&lt;0,"NO PAGAR","COBRAR")</f>
        <v>COBRAR</v>
      </c>
      <c r="Y848" s="16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1" t="s">
        <v>9</v>
      </c>
      <c r="C849" s="15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1" t="s">
        <v>9</v>
      </c>
      <c r="Y849" s="15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3" t="s">
        <v>7</v>
      </c>
      <c r="F858" s="154"/>
      <c r="G858" s="15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3" t="s">
        <v>7</v>
      </c>
      <c r="AB858" s="154"/>
      <c r="AC858" s="15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3" t="s">
        <v>7</v>
      </c>
      <c r="O860" s="154"/>
      <c r="P860" s="154"/>
      <c r="Q860" s="155"/>
      <c r="R860" s="18">
        <f>SUM(R844:R859)</f>
        <v>0</v>
      </c>
      <c r="S860" s="3"/>
      <c r="V860" s="17"/>
      <c r="X860" s="12"/>
      <c r="Y860" s="10"/>
      <c r="AJ860" s="153" t="s">
        <v>7</v>
      </c>
      <c r="AK860" s="154"/>
      <c r="AL860" s="154"/>
      <c r="AM860" s="15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56" t="s">
        <v>30</v>
      </c>
      <c r="I882" s="156"/>
      <c r="J882" s="156"/>
      <c r="V882" s="17"/>
      <c r="AA882" s="156" t="s">
        <v>31</v>
      </c>
      <c r="AB882" s="156"/>
      <c r="AC882" s="156"/>
    </row>
    <row r="883" spans="2:41">
      <c r="H883" s="156"/>
      <c r="I883" s="156"/>
      <c r="J883" s="156"/>
      <c r="V883" s="17"/>
      <c r="AA883" s="156"/>
      <c r="AB883" s="156"/>
      <c r="AC883" s="156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57" t="s">
        <v>20</v>
      </c>
      <c r="F887" s="157"/>
      <c r="G887" s="157"/>
      <c r="H887" s="157"/>
      <c r="V887" s="17"/>
      <c r="X887" s="23" t="s">
        <v>32</v>
      </c>
      <c r="Y887" s="20">
        <f>IF(B1687="PAGADO",0,C892)</f>
        <v>0</v>
      </c>
      <c r="AA887" s="157" t="s">
        <v>20</v>
      </c>
      <c r="AB887" s="157"/>
      <c r="AC887" s="157"/>
      <c r="AD887" s="157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58" t="str">
        <f>IF(Y892&lt;0,"NO PAGAR","COBRAR'")</f>
        <v>COBRAR'</v>
      </c>
      <c r="Y893" s="158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58" t="str">
        <f>IF(C892&lt;0,"NO PAGAR","COBRAR'")</f>
        <v>COBRAR'</v>
      </c>
      <c r="C894" s="15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1" t="s">
        <v>9</v>
      </c>
      <c r="C895" s="15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1" t="s">
        <v>9</v>
      </c>
      <c r="Y895" s="15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3" t="s">
        <v>7</v>
      </c>
      <c r="F903" s="154"/>
      <c r="G903" s="15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3" t="s">
        <v>7</v>
      </c>
      <c r="AB903" s="154"/>
      <c r="AC903" s="15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3" t="s">
        <v>7</v>
      </c>
      <c r="O905" s="154"/>
      <c r="P905" s="154"/>
      <c r="Q905" s="155"/>
      <c r="R905" s="18">
        <f>SUM(R889:R904)</f>
        <v>0</v>
      </c>
      <c r="S905" s="3"/>
      <c r="V905" s="17"/>
      <c r="X905" s="12"/>
      <c r="Y905" s="10"/>
      <c r="AJ905" s="153" t="s">
        <v>7</v>
      </c>
      <c r="AK905" s="154"/>
      <c r="AL905" s="154"/>
      <c r="AM905" s="155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9" t="s">
        <v>29</v>
      </c>
      <c r="AD930" s="159"/>
      <c r="AE930" s="159"/>
    </row>
    <row r="931" spans="2:41">
      <c r="H931" s="156" t="s">
        <v>28</v>
      </c>
      <c r="I931" s="156"/>
      <c r="J931" s="156"/>
      <c r="V931" s="17"/>
      <c r="AC931" s="159"/>
      <c r="AD931" s="159"/>
      <c r="AE931" s="159"/>
    </row>
    <row r="932" spans="2:41">
      <c r="H932" s="156"/>
      <c r="I932" s="156"/>
      <c r="J932" s="156"/>
      <c r="V932" s="17"/>
      <c r="AC932" s="159"/>
      <c r="AD932" s="159"/>
      <c r="AE932" s="159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57" t="s">
        <v>20</v>
      </c>
      <c r="F936" s="157"/>
      <c r="G936" s="157"/>
      <c r="H936" s="157"/>
      <c r="V936" s="17"/>
      <c r="X936" s="23" t="s">
        <v>32</v>
      </c>
      <c r="Y936" s="20">
        <f>IF(B936="PAGADO",0,C941)</f>
        <v>0</v>
      </c>
      <c r="AA936" s="157" t="s">
        <v>20</v>
      </c>
      <c r="AB936" s="157"/>
      <c r="AC936" s="157"/>
      <c r="AD936" s="157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60" t="str">
        <f>IF(C941&lt;0,"NO PAGAR","COBRAR")</f>
        <v>COBRAR</v>
      </c>
      <c r="C942" s="16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0" t="str">
        <f>IF(Y941&lt;0,"NO PAGAR","COBRAR")</f>
        <v>COBRAR</v>
      </c>
      <c r="Y942" s="16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1" t="s">
        <v>9</v>
      </c>
      <c r="C943" s="15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1" t="s">
        <v>9</v>
      </c>
      <c r="Y943" s="15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3" t="s">
        <v>7</v>
      </c>
      <c r="F952" s="154"/>
      <c r="G952" s="15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3" t="s">
        <v>7</v>
      </c>
      <c r="AB952" s="154"/>
      <c r="AC952" s="15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3" t="s">
        <v>7</v>
      </c>
      <c r="O954" s="154"/>
      <c r="P954" s="154"/>
      <c r="Q954" s="155"/>
      <c r="R954" s="18">
        <f>SUM(R938:R953)</f>
        <v>0</v>
      </c>
      <c r="S954" s="3"/>
      <c r="V954" s="17"/>
      <c r="X954" s="12"/>
      <c r="Y954" s="10"/>
      <c r="AJ954" s="153" t="s">
        <v>7</v>
      </c>
      <c r="AK954" s="154"/>
      <c r="AL954" s="154"/>
      <c r="AM954" s="15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56" t="s">
        <v>30</v>
      </c>
      <c r="I976" s="156"/>
      <c r="J976" s="156"/>
      <c r="V976" s="17"/>
      <c r="AA976" s="156" t="s">
        <v>31</v>
      </c>
      <c r="AB976" s="156"/>
      <c r="AC976" s="156"/>
    </row>
    <row r="977" spans="2:41">
      <c r="H977" s="156"/>
      <c r="I977" s="156"/>
      <c r="J977" s="156"/>
      <c r="V977" s="17"/>
      <c r="AA977" s="156"/>
      <c r="AB977" s="156"/>
      <c r="AC977" s="156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57" t="s">
        <v>20</v>
      </c>
      <c r="F981" s="157"/>
      <c r="G981" s="157"/>
      <c r="H981" s="157"/>
      <c r="V981" s="17"/>
      <c r="X981" s="23" t="s">
        <v>32</v>
      </c>
      <c r="Y981" s="20">
        <f>IF(B1781="PAGADO",0,C986)</f>
        <v>0</v>
      </c>
      <c r="AA981" s="157" t="s">
        <v>20</v>
      </c>
      <c r="AB981" s="157"/>
      <c r="AC981" s="157"/>
      <c r="AD981" s="15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58" t="str">
        <f>IF(Y986&lt;0,"NO PAGAR","COBRAR'")</f>
        <v>COBRAR'</v>
      </c>
      <c r="Y987" s="15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58" t="str">
        <f>IF(C986&lt;0,"NO PAGAR","COBRAR'")</f>
        <v>COBRAR'</v>
      </c>
      <c r="C988" s="15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1" t="s">
        <v>9</v>
      </c>
      <c r="C989" s="15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1" t="s">
        <v>9</v>
      </c>
      <c r="Y989" s="15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3" t="s">
        <v>7</v>
      </c>
      <c r="F997" s="154"/>
      <c r="G997" s="15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3" t="s">
        <v>7</v>
      </c>
      <c r="AB997" s="154"/>
      <c r="AC997" s="15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3" t="s">
        <v>7</v>
      </c>
      <c r="O999" s="154"/>
      <c r="P999" s="154"/>
      <c r="Q999" s="155"/>
      <c r="R999" s="18">
        <f>SUM(R983:R998)</f>
        <v>0</v>
      </c>
      <c r="S999" s="3"/>
      <c r="V999" s="17"/>
      <c r="X999" s="12"/>
      <c r="Y999" s="10"/>
      <c r="AJ999" s="153" t="s">
        <v>7</v>
      </c>
      <c r="AK999" s="154"/>
      <c r="AL999" s="154"/>
      <c r="AM999" s="155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9" t="s">
        <v>29</v>
      </c>
      <c r="AD1023" s="159"/>
      <c r="AE1023" s="159"/>
    </row>
    <row r="1024" spans="2:31">
      <c r="H1024" s="156" t="s">
        <v>28</v>
      </c>
      <c r="I1024" s="156"/>
      <c r="J1024" s="156"/>
      <c r="V1024" s="17"/>
      <c r="AC1024" s="159"/>
      <c r="AD1024" s="159"/>
      <c r="AE1024" s="159"/>
    </row>
    <row r="1025" spans="2:41">
      <c r="H1025" s="156"/>
      <c r="I1025" s="156"/>
      <c r="J1025" s="156"/>
      <c r="V1025" s="17"/>
      <c r="AC1025" s="159"/>
      <c r="AD1025" s="159"/>
      <c r="AE1025" s="159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57" t="s">
        <v>20</v>
      </c>
      <c r="F1029" s="157"/>
      <c r="G1029" s="157"/>
      <c r="H1029" s="157"/>
      <c r="V1029" s="17"/>
      <c r="X1029" s="23" t="s">
        <v>32</v>
      </c>
      <c r="Y1029" s="20">
        <f>IF(B1029="PAGADO",0,C1034)</f>
        <v>0</v>
      </c>
      <c r="AA1029" s="157" t="s">
        <v>20</v>
      </c>
      <c r="AB1029" s="157"/>
      <c r="AC1029" s="157"/>
      <c r="AD1029" s="157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60" t="str">
        <f>IF(C1034&lt;0,"NO PAGAR","COBRAR")</f>
        <v>COBRAR</v>
      </c>
      <c r="C1035" s="16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0" t="str">
        <f>IF(Y1034&lt;0,"NO PAGAR","COBRAR")</f>
        <v>COBRAR</v>
      </c>
      <c r="Y1035" s="16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1" t="s">
        <v>9</v>
      </c>
      <c r="C1036" s="15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1" t="s">
        <v>9</v>
      </c>
      <c r="Y1036" s="15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3" t="s">
        <v>7</v>
      </c>
      <c r="F1045" s="154"/>
      <c r="G1045" s="15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3" t="s">
        <v>7</v>
      </c>
      <c r="AB1045" s="154"/>
      <c r="AC1045" s="15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3" t="s">
        <v>7</v>
      </c>
      <c r="O1047" s="154"/>
      <c r="P1047" s="154"/>
      <c r="Q1047" s="155"/>
      <c r="R1047" s="18">
        <f>SUM(R1031:R1046)</f>
        <v>0</v>
      </c>
      <c r="S1047" s="3"/>
      <c r="V1047" s="17"/>
      <c r="X1047" s="12"/>
      <c r="Y1047" s="10"/>
      <c r="AJ1047" s="153" t="s">
        <v>7</v>
      </c>
      <c r="AK1047" s="154"/>
      <c r="AL1047" s="154"/>
      <c r="AM1047" s="15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56" t="s">
        <v>30</v>
      </c>
      <c r="I1069" s="156"/>
      <c r="J1069" s="156"/>
      <c r="V1069" s="17"/>
      <c r="AA1069" s="156" t="s">
        <v>31</v>
      </c>
      <c r="AB1069" s="156"/>
      <c r="AC1069" s="156"/>
    </row>
    <row r="1070" spans="1:43">
      <c r="H1070" s="156"/>
      <c r="I1070" s="156"/>
      <c r="J1070" s="156"/>
      <c r="V1070" s="17"/>
      <c r="AA1070" s="156"/>
      <c r="AB1070" s="156"/>
      <c r="AC1070" s="156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57" t="s">
        <v>20</v>
      </c>
      <c r="F1074" s="157"/>
      <c r="G1074" s="157"/>
      <c r="H1074" s="157"/>
      <c r="V1074" s="17"/>
      <c r="X1074" s="23" t="s">
        <v>32</v>
      </c>
      <c r="Y1074" s="20">
        <f>IF(B1874="PAGADO",0,C1079)</f>
        <v>0</v>
      </c>
      <c r="AA1074" s="157" t="s">
        <v>20</v>
      </c>
      <c r="AB1074" s="157"/>
      <c r="AC1074" s="157"/>
      <c r="AD1074" s="157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58" t="str">
        <f>IF(Y1079&lt;0,"NO PAGAR","COBRAR'")</f>
        <v>COBRAR'</v>
      </c>
      <c r="Y1080" s="158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58" t="str">
        <f>IF(C1079&lt;0,"NO PAGAR","COBRAR'")</f>
        <v>COBRAR'</v>
      </c>
      <c r="C1081" s="158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1" t="s">
        <v>9</v>
      </c>
      <c r="C1082" s="15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1" t="s">
        <v>9</v>
      </c>
      <c r="Y1082" s="15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3" t="s">
        <v>7</v>
      </c>
      <c r="F1090" s="154"/>
      <c r="G1090" s="15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3" t="s">
        <v>7</v>
      </c>
      <c r="AB1090" s="154"/>
      <c r="AC1090" s="15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3" t="s">
        <v>7</v>
      </c>
      <c r="O1092" s="154"/>
      <c r="P1092" s="154"/>
      <c r="Q1092" s="155"/>
      <c r="R1092" s="18">
        <f>SUM(R1076:R1091)</f>
        <v>0</v>
      </c>
      <c r="S1092" s="3"/>
      <c r="V1092" s="17"/>
      <c r="X1092" s="12"/>
      <c r="Y1092" s="10"/>
      <c r="AJ1092" s="153" t="s">
        <v>7</v>
      </c>
      <c r="AK1092" s="154"/>
      <c r="AL1092" s="154"/>
      <c r="AM1092" s="155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A501" workbookViewId="0">
      <selection activeCell="E508" sqref="E50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 t="s">
        <v>134</v>
      </c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157</v>
      </c>
      <c r="AB8" s="157"/>
      <c r="AC8" s="157"/>
      <c r="AD8" s="15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 ht="15" customHeight="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195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239</v>
      </c>
      <c r="AB53" s="157"/>
      <c r="AC53" s="157"/>
      <c r="AD53" s="15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9" t="s">
        <v>29</v>
      </c>
      <c r="AD93" s="159"/>
      <c r="AE93" s="159"/>
    </row>
    <row r="94" spans="2:31">
      <c r="H94" s="156" t="s">
        <v>28</v>
      </c>
      <c r="I94" s="156"/>
      <c r="J94" s="156"/>
      <c r="V94" s="17"/>
      <c r="AC94" s="159"/>
      <c r="AD94" s="159"/>
      <c r="AE94" s="159"/>
    </row>
    <row r="95" spans="2:31">
      <c r="H95" s="156"/>
      <c r="I95" s="156"/>
      <c r="J95" s="156"/>
      <c r="V95" s="17"/>
      <c r="AC95" s="159"/>
      <c r="AD95" s="159"/>
      <c r="AE95" s="15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57" t="s">
        <v>287</v>
      </c>
      <c r="F99" s="157"/>
      <c r="G99" s="157"/>
      <c r="H99" s="157"/>
      <c r="V99" s="17"/>
      <c r="X99" s="23" t="s">
        <v>282</v>
      </c>
      <c r="Y99" s="20">
        <f>IF(B99="PAGADO",0,C104)</f>
        <v>0</v>
      </c>
      <c r="AA99" s="157" t="s">
        <v>134</v>
      </c>
      <c r="AB99" s="157"/>
      <c r="AC99" s="157"/>
      <c r="AD99" s="15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60" t="str">
        <f>IF(C104&lt;0,"NO PAGAR","COBRAR")</f>
        <v>COBRAR</v>
      </c>
      <c r="C105" s="16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60" t="str">
        <f>IF(Y104&lt;0,"NO PAGAR","COBRAR")</f>
        <v>COBRAR</v>
      </c>
      <c r="Y105" s="16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1" t="s">
        <v>9</v>
      </c>
      <c r="C106" s="15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1" t="s">
        <v>9</v>
      </c>
      <c r="Y106" s="15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3" t="s">
        <v>7</v>
      </c>
      <c r="F115" s="154"/>
      <c r="G115" s="15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3" t="s">
        <v>7</v>
      </c>
      <c r="AB115" s="154"/>
      <c r="AC115" s="15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3" t="s">
        <v>7</v>
      </c>
      <c r="O117" s="154"/>
      <c r="P117" s="154"/>
      <c r="Q117" s="155"/>
      <c r="R117" s="18">
        <f>SUM(R101:R116)</f>
        <v>0</v>
      </c>
      <c r="S117" s="3"/>
      <c r="V117" s="17"/>
      <c r="X117" s="12"/>
      <c r="Y117" s="10"/>
      <c r="AJ117" s="153" t="s">
        <v>7</v>
      </c>
      <c r="AK117" s="154"/>
      <c r="AL117" s="154"/>
      <c r="AM117" s="15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6" t="s">
        <v>30</v>
      </c>
      <c r="I131" s="156"/>
      <c r="J131" s="156"/>
      <c r="V131" s="17"/>
      <c r="AA131" s="156" t="s">
        <v>31</v>
      </c>
      <c r="AB131" s="156"/>
      <c r="AC131" s="156"/>
    </row>
    <row r="132" spans="1:43">
      <c r="H132" s="156"/>
      <c r="I132" s="156"/>
      <c r="J132" s="156"/>
      <c r="V132" s="17"/>
      <c r="AA132" s="156"/>
      <c r="AB132" s="156"/>
      <c r="AC132" s="15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57" t="s">
        <v>20</v>
      </c>
      <c r="F136" s="157"/>
      <c r="G136" s="157"/>
      <c r="H136" s="157"/>
      <c r="V136" s="17"/>
      <c r="X136" s="23" t="s">
        <v>82</v>
      </c>
      <c r="Y136" s="20">
        <f>IF(B136="PAGADO",0,C141)</f>
        <v>0</v>
      </c>
      <c r="AA136" s="157" t="s">
        <v>20</v>
      </c>
      <c r="AB136" s="157"/>
      <c r="AC136" s="157"/>
      <c r="AD136" s="15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8" t="str">
        <f>IF(Y141&lt;0,"NO PAGAR","COBRAR'")</f>
        <v>COBRAR'</v>
      </c>
      <c r="Y142" s="15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58" t="str">
        <f>IF(C141&lt;0,"NO PAGAR","COBRAR'")</f>
        <v>COBRAR'</v>
      </c>
      <c r="C143" s="15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9" t="s">
        <v>29</v>
      </c>
      <c r="AD179" s="159"/>
      <c r="AE179" s="159"/>
    </row>
    <row r="180" spans="2:41">
      <c r="H180" s="156" t="s">
        <v>28</v>
      </c>
      <c r="I180" s="156"/>
      <c r="J180" s="156"/>
      <c r="V180" s="17"/>
      <c r="AC180" s="159"/>
      <c r="AD180" s="159"/>
      <c r="AE180" s="159"/>
    </row>
    <row r="181" spans="2:41">
      <c r="H181" s="156"/>
      <c r="I181" s="156"/>
      <c r="J181" s="156"/>
      <c r="V181" s="17"/>
      <c r="AC181" s="159"/>
      <c r="AD181" s="159"/>
      <c r="AE181" s="15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57" t="s">
        <v>20</v>
      </c>
      <c r="F185" s="157"/>
      <c r="G185" s="157"/>
      <c r="H185" s="157"/>
      <c r="V185" s="17"/>
      <c r="X185" s="23" t="s">
        <v>82</v>
      </c>
      <c r="Y185" s="20">
        <f>IF(B185="PAGADO",0,C190)</f>
        <v>0</v>
      </c>
      <c r="AA185" s="157" t="s">
        <v>20</v>
      </c>
      <c r="AB185" s="157"/>
      <c r="AC185" s="157"/>
      <c r="AD185" s="15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60" t="str">
        <f>IF(C190&lt;0,"NO PAGAR","COBRAR")</f>
        <v>COBRAR</v>
      </c>
      <c r="C191" s="16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60" t="str">
        <f>IF(Y190&lt;0,"NO PAGAR","COBRAR")</f>
        <v>COBRAR</v>
      </c>
      <c r="Y191" s="16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1" t="s">
        <v>9</v>
      </c>
      <c r="C192" s="15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1" t="s">
        <v>9</v>
      </c>
      <c r="Y192" s="15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3" t="s">
        <v>7</v>
      </c>
      <c r="F201" s="154"/>
      <c r="G201" s="15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3" t="s">
        <v>7</v>
      </c>
      <c r="AB201" s="154"/>
      <c r="AC201" s="15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3" t="s">
        <v>7</v>
      </c>
      <c r="O203" s="154"/>
      <c r="P203" s="154"/>
      <c r="Q203" s="155"/>
      <c r="R203" s="18">
        <f>SUM(R187:R202)</f>
        <v>0</v>
      </c>
      <c r="S203" s="3"/>
      <c r="V203" s="17"/>
      <c r="X203" s="12"/>
      <c r="Y203" s="10"/>
      <c r="AJ203" s="153" t="s">
        <v>7</v>
      </c>
      <c r="AK203" s="154"/>
      <c r="AL203" s="154"/>
      <c r="AM203" s="15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56" t="s">
        <v>30</v>
      </c>
      <c r="I225" s="156"/>
      <c r="J225" s="156"/>
      <c r="V225" s="17"/>
      <c r="AA225" s="156" t="s">
        <v>31</v>
      </c>
      <c r="AB225" s="156"/>
      <c r="AC225" s="156"/>
    </row>
    <row r="226" spans="2:41">
      <c r="H226" s="156"/>
      <c r="I226" s="156"/>
      <c r="J226" s="156"/>
      <c r="V226" s="17"/>
      <c r="AA226" s="156"/>
      <c r="AB226" s="156"/>
      <c r="AC226" s="15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57" t="s">
        <v>20</v>
      </c>
      <c r="F230" s="157"/>
      <c r="G230" s="157"/>
      <c r="H230" s="157"/>
      <c r="V230" s="17"/>
      <c r="X230" s="23" t="s">
        <v>32</v>
      </c>
      <c r="Y230" s="20">
        <f>IF(B1023="PAGADO",0,C235)</f>
        <v>0</v>
      </c>
      <c r="AA230" s="157" t="s">
        <v>20</v>
      </c>
      <c r="AB230" s="157"/>
      <c r="AC230" s="157"/>
      <c r="AD230" s="15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58" t="str">
        <f>IF(Y235&lt;0,"NO PAGAR","COBRAR'")</f>
        <v>COBRAR'</v>
      </c>
      <c r="Y236" s="15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58" t="str">
        <f>IF(C235&lt;0,"NO PAGAR","COBRAR'")</f>
        <v>COBRAR'</v>
      </c>
      <c r="C237" s="15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1" t="s">
        <v>9</v>
      </c>
      <c r="C238" s="15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1" t="s">
        <v>9</v>
      </c>
      <c r="Y238" s="15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3" t="s">
        <v>7</v>
      </c>
      <c r="F246" s="154"/>
      <c r="G246" s="15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3" t="s">
        <v>7</v>
      </c>
      <c r="AB246" s="154"/>
      <c r="AC246" s="15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3" t="s">
        <v>7</v>
      </c>
      <c r="O248" s="154"/>
      <c r="P248" s="154"/>
      <c r="Q248" s="155"/>
      <c r="R248" s="18">
        <f>SUM(R232:R247)</f>
        <v>0</v>
      </c>
      <c r="S248" s="3"/>
      <c r="V248" s="17"/>
      <c r="X248" s="12"/>
      <c r="Y248" s="10"/>
      <c r="AJ248" s="153" t="s">
        <v>7</v>
      </c>
      <c r="AK248" s="154"/>
      <c r="AL248" s="154"/>
      <c r="AM248" s="15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9" t="s">
        <v>29</v>
      </c>
      <c r="AD271" s="159"/>
      <c r="AE271" s="159"/>
    </row>
    <row r="272" spans="2:31">
      <c r="H272" s="156" t="s">
        <v>28</v>
      </c>
      <c r="I272" s="156"/>
      <c r="J272" s="156"/>
      <c r="V272" s="17"/>
      <c r="AC272" s="159"/>
      <c r="AD272" s="159"/>
      <c r="AE272" s="159"/>
    </row>
    <row r="273" spans="2:41">
      <c r="H273" s="156"/>
      <c r="I273" s="156"/>
      <c r="J273" s="156"/>
      <c r="V273" s="17"/>
      <c r="AC273" s="159"/>
      <c r="AD273" s="159"/>
      <c r="AE273" s="15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57" t="s">
        <v>20</v>
      </c>
      <c r="F277" s="157"/>
      <c r="G277" s="157"/>
      <c r="H277" s="157"/>
      <c r="V277" s="17"/>
      <c r="X277" s="23" t="s">
        <v>282</v>
      </c>
      <c r="Y277" s="20">
        <f>IF(B277="PAGADO",0,C282)</f>
        <v>0</v>
      </c>
      <c r="AA277" s="157" t="s">
        <v>134</v>
      </c>
      <c r="AB277" s="157"/>
      <c r="AC277" s="157"/>
      <c r="AD277" s="15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60" t="str">
        <f>IF(C282&lt;0,"NO PAGAR","COBRAR")</f>
        <v>COBRAR</v>
      </c>
      <c r="C283" s="16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60" t="str">
        <f>IF(Y282&lt;0,"NO PAGAR","COBRAR")</f>
        <v>COBRAR</v>
      </c>
      <c r="Y283" s="16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1" t="s">
        <v>9</v>
      </c>
      <c r="C284" s="15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1" t="s">
        <v>9</v>
      </c>
      <c r="Y284" s="15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3" t="s">
        <v>7</v>
      </c>
      <c r="F293" s="154"/>
      <c r="G293" s="15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3" t="s">
        <v>7</v>
      </c>
      <c r="AB293" s="154"/>
      <c r="AC293" s="15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3" t="s">
        <v>7</v>
      </c>
      <c r="O295" s="154"/>
      <c r="P295" s="154"/>
      <c r="Q295" s="155"/>
      <c r="R295" s="18">
        <f>SUM(R279:R294)</f>
        <v>0</v>
      </c>
      <c r="S295" s="3"/>
      <c r="V295" s="17"/>
      <c r="X295" s="12"/>
      <c r="Y295" s="10"/>
      <c r="AJ295" s="153" t="s">
        <v>7</v>
      </c>
      <c r="AK295" s="154"/>
      <c r="AL295" s="154"/>
      <c r="AM295" s="15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56" t="s">
        <v>30</v>
      </c>
      <c r="I317" s="156"/>
      <c r="J317" s="156"/>
      <c r="V317" s="17"/>
      <c r="AA317" s="156" t="s">
        <v>31</v>
      </c>
      <c r="AB317" s="156"/>
      <c r="AC317" s="156"/>
    </row>
    <row r="318" spans="1:43">
      <c r="H318" s="156"/>
      <c r="I318" s="156"/>
      <c r="J318" s="156"/>
      <c r="V318" s="17"/>
      <c r="AA318" s="156"/>
      <c r="AB318" s="156"/>
      <c r="AC318" s="15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57" t="s">
        <v>20</v>
      </c>
      <c r="F322" s="157"/>
      <c r="G322" s="157"/>
      <c r="H322" s="157"/>
      <c r="V322" s="17"/>
      <c r="X322" s="23" t="s">
        <v>32</v>
      </c>
      <c r="Y322" s="20">
        <f>IF(B1115="PAGADO",0,C327)</f>
        <v>0</v>
      </c>
      <c r="AA322" s="157" t="s">
        <v>20</v>
      </c>
      <c r="AB322" s="157"/>
      <c r="AC322" s="157"/>
      <c r="AD322" s="15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58" t="str">
        <f>IF(Y327&lt;0,"NO PAGAR","COBRAR'")</f>
        <v>COBRAR'</v>
      </c>
      <c r="Y328" s="15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58" t="str">
        <f>IF(C327&lt;0,"NO PAGAR","COBRAR'")</f>
        <v>COBRAR'</v>
      </c>
      <c r="C329" s="15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1" t="s">
        <v>9</v>
      </c>
      <c r="C330" s="15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1" t="s">
        <v>9</v>
      </c>
      <c r="Y330" s="15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3" t="s">
        <v>7</v>
      </c>
      <c r="F338" s="154"/>
      <c r="G338" s="15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3" t="s">
        <v>7</v>
      </c>
      <c r="AB338" s="154"/>
      <c r="AC338" s="15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3" t="s">
        <v>7</v>
      </c>
      <c r="O340" s="154"/>
      <c r="P340" s="154"/>
      <c r="Q340" s="155"/>
      <c r="R340" s="18">
        <f>SUM(R324:R339)</f>
        <v>0</v>
      </c>
      <c r="S340" s="3"/>
      <c r="V340" s="17"/>
      <c r="X340" s="12"/>
      <c r="Y340" s="10"/>
      <c r="AJ340" s="153" t="s">
        <v>7</v>
      </c>
      <c r="AK340" s="154"/>
      <c r="AL340" s="154"/>
      <c r="AM340" s="15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9" t="s">
        <v>29</v>
      </c>
      <c r="AD364" s="159"/>
      <c r="AE364" s="159"/>
    </row>
    <row r="365" spans="8:31">
      <c r="H365" s="156" t="s">
        <v>28</v>
      </c>
      <c r="I365" s="156"/>
      <c r="J365" s="156"/>
      <c r="V365" s="17"/>
      <c r="AC365" s="159"/>
      <c r="AD365" s="159"/>
      <c r="AE365" s="159"/>
    </row>
    <row r="366" spans="8:31">
      <c r="H366" s="156"/>
      <c r="I366" s="156"/>
      <c r="J366" s="156"/>
      <c r="V366" s="17"/>
      <c r="AC366" s="159"/>
      <c r="AD366" s="159"/>
      <c r="AE366" s="15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57" t="s">
        <v>20</v>
      </c>
      <c r="F370" s="157"/>
      <c r="G370" s="157"/>
      <c r="H370" s="157"/>
      <c r="V370" s="17"/>
      <c r="X370" s="23" t="s">
        <v>32</v>
      </c>
      <c r="Y370" s="20">
        <f>IF(B370="PAGADO",0,C375)</f>
        <v>0</v>
      </c>
      <c r="AA370" s="157" t="s">
        <v>20</v>
      </c>
      <c r="AB370" s="157"/>
      <c r="AC370" s="157"/>
      <c r="AD370" s="15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60" t="str">
        <f>IF(C375&lt;0,"NO PAGAR","COBRAR")</f>
        <v>COBRAR</v>
      </c>
      <c r="C376" s="16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0" t="str">
        <f>IF(Y375&lt;0,"NO PAGAR","COBRAR")</f>
        <v>COBRAR</v>
      </c>
      <c r="Y376" s="16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1" t="s">
        <v>9</v>
      </c>
      <c r="C377" s="15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1" t="s">
        <v>9</v>
      </c>
      <c r="Y377" s="15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3" t="s">
        <v>7</v>
      </c>
      <c r="F386" s="154"/>
      <c r="G386" s="15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3" t="s">
        <v>7</v>
      </c>
      <c r="AB386" s="154"/>
      <c r="AC386" s="15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3" t="s">
        <v>7</v>
      </c>
      <c r="O388" s="154"/>
      <c r="P388" s="154"/>
      <c r="Q388" s="155"/>
      <c r="R388" s="18">
        <f>SUM(R372:R387)</f>
        <v>0</v>
      </c>
      <c r="S388" s="3"/>
      <c r="V388" s="17"/>
      <c r="X388" s="12"/>
      <c r="Y388" s="10"/>
      <c r="AJ388" s="153" t="s">
        <v>7</v>
      </c>
      <c r="AK388" s="154"/>
      <c r="AL388" s="154"/>
      <c r="AM388" s="15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56" t="s">
        <v>30</v>
      </c>
      <c r="I410" s="156"/>
      <c r="J410" s="156"/>
      <c r="V410" s="17"/>
      <c r="AA410" s="156" t="s">
        <v>31</v>
      </c>
      <c r="AB410" s="156"/>
      <c r="AC410" s="156"/>
    </row>
    <row r="411" spans="1:43">
      <c r="H411" s="156"/>
      <c r="I411" s="156"/>
      <c r="J411" s="156"/>
      <c r="V411" s="17"/>
      <c r="AA411" s="156"/>
      <c r="AB411" s="156"/>
      <c r="AC411" s="15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57" t="s">
        <v>20</v>
      </c>
      <c r="F415" s="157"/>
      <c r="G415" s="157"/>
      <c r="H415" s="157"/>
      <c r="V415" s="17"/>
      <c r="X415" s="23" t="s">
        <v>156</v>
      </c>
      <c r="Y415" s="20">
        <f>IF(B1208="PAGADO",0,C420)</f>
        <v>0</v>
      </c>
      <c r="AA415" s="157" t="s">
        <v>864</v>
      </c>
      <c r="AB415" s="157"/>
      <c r="AC415" s="157"/>
      <c r="AD415" s="15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58" t="str">
        <f>IF(Y420&lt;0,"NO PAGAR","COBRAR'")</f>
        <v>COBRAR'</v>
      </c>
      <c r="Y421" s="15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58" t="str">
        <f>IF(C420&lt;0,"NO PAGAR","COBRAR'")</f>
        <v>COBRAR'</v>
      </c>
      <c r="C422" s="15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3" t="s">
        <v>7</v>
      </c>
      <c r="O433" s="154"/>
      <c r="P433" s="154"/>
      <c r="Q433" s="155"/>
      <c r="R433" s="18">
        <f>SUM(R417:R432)</f>
        <v>0</v>
      </c>
      <c r="S433" s="3"/>
      <c r="V433" s="17"/>
      <c r="X433" s="12"/>
      <c r="Y433" s="10"/>
      <c r="AJ433" s="153" t="s">
        <v>7</v>
      </c>
      <c r="AK433" s="154"/>
      <c r="AL433" s="154"/>
      <c r="AM433" s="15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9" t="s">
        <v>29</v>
      </c>
      <c r="AD454" s="159"/>
      <c r="AE454" s="159"/>
    </row>
    <row r="455" spans="2:41">
      <c r="H455" s="156" t="s">
        <v>28</v>
      </c>
      <c r="I455" s="156"/>
      <c r="J455" s="156"/>
      <c r="V455" s="17"/>
      <c r="AC455" s="159"/>
      <c r="AD455" s="159"/>
      <c r="AE455" s="159"/>
    </row>
    <row r="456" spans="2:41">
      <c r="H456" s="156"/>
      <c r="I456" s="156"/>
      <c r="J456" s="156"/>
      <c r="V456" s="17"/>
      <c r="AC456" s="159"/>
      <c r="AD456" s="159"/>
      <c r="AE456" s="15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57" t="s">
        <v>20</v>
      </c>
      <c r="F460" s="157"/>
      <c r="G460" s="157"/>
      <c r="H460" s="157"/>
      <c r="V460" s="17"/>
      <c r="X460" s="23" t="s">
        <v>32</v>
      </c>
      <c r="Y460" s="20">
        <f>IF(B460="PAGADO",0,C465)</f>
        <v>0</v>
      </c>
      <c r="AA460" s="157" t="s">
        <v>925</v>
      </c>
      <c r="AB460" s="157"/>
      <c r="AC460" s="157"/>
      <c r="AD460" s="15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926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60" t="str">
        <f>IF(C465&lt;0,"NO PAGAR","COBRAR")</f>
        <v>COBRAR</v>
      </c>
      <c r="C466" s="16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0" t="str">
        <f>IF(Y465&lt;0,"NO PAGAR","COBRAR")</f>
        <v>COBRAR</v>
      </c>
      <c r="Y466" s="16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1" t="s">
        <v>9</v>
      </c>
      <c r="C467" s="15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1" t="s">
        <v>9</v>
      </c>
      <c r="Y467" s="15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3" t="s">
        <v>7</v>
      </c>
      <c r="F476" s="154"/>
      <c r="G476" s="15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3" t="s">
        <v>7</v>
      </c>
      <c r="AB476" s="154"/>
      <c r="AC476" s="15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3" t="s">
        <v>7</v>
      </c>
      <c r="O478" s="154"/>
      <c r="P478" s="154"/>
      <c r="Q478" s="155"/>
      <c r="R478" s="18">
        <f>SUM(R462:R477)</f>
        <v>0</v>
      </c>
      <c r="S478" s="3"/>
      <c r="V478" s="17"/>
      <c r="X478" s="12"/>
      <c r="Y478" s="10"/>
      <c r="AJ478" s="153" t="s">
        <v>7</v>
      </c>
      <c r="AK478" s="154"/>
      <c r="AL478" s="154"/>
      <c r="AM478" s="15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56" t="s">
        <v>30</v>
      </c>
      <c r="I500" s="156"/>
      <c r="J500" s="156"/>
      <c r="V500" s="17"/>
      <c r="AA500" s="156" t="s">
        <v>31</v>
      </c>
      <c r="AB500" s="156"/>
      <c r="AC500" s="156"/>
    </row>
    <row r="501" spans="1:43">
      <c r="H501" s="156"/>
      <c r="I501" s="156"/>
      <c r="J501" s="156"/>
      <c r="V501" s="17"/>
      <c r="AA501" s="156"/>
      <c r="AB501" s="156"/>
      <c r="AC501" s="15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57" t="s">
        <v>566</v>
      </c>
      <c r="F505" s="157"/>
      <c r="G505" s="157"/>
      <c r="H505" s="157"/>
      <c r="V505" s="17"/>
      <c r="X505" s="23" t="s">
        <v>32</v>
      </c>
      <c r="Y505" s="20">
        <f>IF(B1305="PAGADO",0,C510)</f>
        <v>550</v>
      </c>
      <c r="AA505" s="157" t="s">
        <v>20</v>
      </c>
      <c r="AB505" s="157"/>
      <c r="AC505" s="157"/>
      <c r="AD505" s="157"/>
    </row>
    <row r="506" spans="1:43">
      <c r="B506" s="1" t="s">
        <v>0</v>
      </c>
      <c r="C506" s="19">
        <f>H521</f>
        <v>550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45056</v>
      </c>
      <c r="F507" s="3" t="s">
        <v>401</v>
      </c>
      <c r="G507" s="3" t="s">
        <v>924</v>
      </c>
      <c r="H507" s="5">
        <v>550</v>
      </c>
      <c r="I507" t="s">
        <v>927</v>
      </c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550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550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8" t="str">
        <f>IF(Y510&lt;0,"NO PAGAR","COBRAR'")</f>
        <v>COBRAR'</v>
      </c>
      <c r="Y511" s="15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58" t="str">
        <f>IF(C510&lt;0,"NO PAGAR","COBRAR'")</f>
        <v>COBRAR'</v>
      </c>
      <c r="C512" s="15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1" t="s">
        <v>9</v>
      </c>
      <c r="C513" s="15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1" t="s">
        <v>9</v>
      </c>
      <c r="Y513" s="15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53" t="s">
        <v>7</v>
      </c>
      <c r="F521" s="154"/>
      <c r="G521" s="155"/>
      <c r="H521" s="5">
        <f>SUM(H507:H520)</f>
        <v>550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3" t="s">
        <v>7</v>
      </c>
      <c r="AB521" s="154"/>
      <c r="AC521" s="15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3" t="s">
        <v>7</v>
      </c>
      <c r="O523" s="154"/>
      <c r="P523" s="154"/>
      <c r="Q523" s="155"/>
      <c r="R523" s="18">
        <f>SUM(R507:R522)</f>
        <v>0</v>
      </c>
      <c r="S523" s="3"/>
      <c r="V523" s="17"/>
      <c r="X523" s="12"/>
      <c r="Y523" s="10"/>
      <c r="AJ523" s="153" t="s">
        <v>7</v>
      </c>
      <c r="AK523" s="154"/>
      <c r="AL523" s="154"/>
      <c r="AM523" s="15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59" t="s">
        <v>29</v>
      </c>
      <c r="AD553" s="159"/>
      <c r="AE553" s="159"/>
    </row>
    <row r="554" spans="2:41">
      <c r="H554" s="156" t="s">
        <v>28</v>
      </c>
      <c r="I554" s="156"/>
      <c r="J554" s="156"/>
      <c r="V554" s="17"/>
      <c r="AC554" s="159"/>
      <c r="AD554" s="159"/>
      <c r="AE554" s="159"/>
    </row>
    <row r="555" spans="2:41">
      <c r="H555" s="156"/>
      <c r="I555" s="156"/>
      <c r="J555" s="156"/>
      <c r="V555" s="17"/>
      <c r="AC555" s="159"/>
      <c r="AD555" s="159"/>
      <c r="AE555" s="159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550</v>
      </c>
      <c r="E559" s="157" t="s">
        <v>20</v>
      </c>
      <c r="F559" s="157"/>
      <c r="G559" s="157"/>
      <c r="H559" s="157"/>
      <c r="V559" s="17"/>
      <c r="X559" s="23" t="s">
        <v>32</v>
      </c>
      <c r="Y559" s="20">
        <f>IF(B559="PAGADO",0,C564)</f>
        <v>550</v>
      </c>
      <c r="AA559" s="157" t="s">
        <v>20</v>
      </c>
      <c r="AB559" s="157"/>
      <c r="AC559" s="157"/>
      <c r="AD559" s="157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550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550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550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550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60" t="str">
        <f>IF(C564&lt;0,"NO PAGAR","COBRAR")</f>
        <v>COBRAR</v>
      </c>
      <c r="C565" s="16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60" t="str">
        <f>IF(Y564&lt;0,"NO PAGAR","COBRAR")</f>
        <v>COBRAR</v>
      </c>
      <c r="Y565" s="16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51" t="s">
        <v>9</v>
      </c>
      <c r="C566" s="15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51" t="s">
        <v>9</v>
      </c>
      <c r="Y566" s="15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 t="b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 t="b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53" t="s">
        <v>7</v>
      </c>
      <c r="F575" s="154"/>
      <c r="G575" s="15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53" t="s">
        <v>7</v>
      </c>
      <c r="AB575" s="154"/>
      <c r="AC575" s="15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53" t="s">
        <v>7</v>
      </c>
      <c r="O577" s="154"/>
      <c r="P577" s="154"/>
      <c r="Q577" s="155"/>
      <c r="R577" s="18">
        <f>SUM(R561:R576)</f>
        <v>0</v>
      </c>
      <c r="S577" s="3"/>
      <c r="V577" s="17"/>
      <c r="X577" s="12"/>
      <c r="Y577" s="10"/>
      <c r="AJ577" s="153" t="s">
        <v>7</v>
      </c>
      <c r="AK577" s="154"/>
      <c r="AL577" s="154"/>
      <c r="AM577" s="155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56" t="s">
        <v>30</v>
      </c>
      <c r="I599" s="156"/>
      <c r="J599" s="156"/>
      <c r="V599" s="17"/>
      <c r="AA599" s="156" t="s">
        <v>31</v>
      </c>
      <c r="AB599" s="156"/>
      <c r="AC599" s="156"/>
    </row>
    <row r="600" spans="1:43">
      <c r="H600" s="156"/>
      <c r="I600" s="156"/>
      <c r="J600" s="156"/>
      <c r="V600" s="17"/>
      <c r="AA600" s="156"/>
      <c r="AB600" s="156"/>
      <c r="AC600" s="156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550</v>
      </c>
      <c r="E604" s="157" t="s">
        <v>20</v>
      </c>
      <c r="F604" s="157"/>
      <c r="G604" s="157"/>
      <c r="H604" s="157"/>
      <c r="V604" s="17"/>
      <c r="X604" s="23" t="s">
        <v>32</v>
      </c>
      <c r="Y604" s="20">
        <f>IF(B1404="PAGADO",0,C609)</f>
        <v>550</v>
      </c>
      <c r="AA604" s="157" t="s">
        <v>20</v>
      </c>
      <c r="AB604" s="157"/>
      <c r="AC604" s="157"/>
      <c r="AD604" s="157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550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550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550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550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8" t="str">
        <f>IF(Y609&lt;0,"NO PAGAR","COBRAR'")</f>
        <v>COBRAR'</v>
      </c>
      <c r="Y610" s="15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58" t="str">
        <f>IF(C609&lt;0,"NO PAGAR","COBRAR'")</f>
        <v>COBRAR'</v>
      </c>
      <c r="C611" s="158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51" t="s">
        <v>9</v>
      </c>
      <c r="C612" s="15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51" t="s">
        <v>9</v>
      </c>
      <c r="Y612" s="15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 t="b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 t="b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53" t="s">
        <v>7</v>
      </c>
      <c r="F620" s="154"/>
      <c r="G620" s="15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53" t="s">
        <v>7</v>
      </c>
      <c r="AB620" s="154"/>
      <c r="AC620" s="15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53" t="s">
        <v>7</v>
      </c>
      <c r="O622" s="154"/>
      <c r="P622" s="154"/>
      <c r="Q622" s="155"/>
      <c r="R622" s="18">
        <f>SUM(R606:R621)</f>
        <v>0</v>
      </c>
      <c r="S622" s="3"/>
      <c r="V622" s="17"/>
      <c r="X622" s="12"/>
      <c r="Y622" s="10"/>
      <c r="AJ622" s="153" t="s">
        <v>7</v>
      </c>
      <c r="AK622" s="154"/>
      <c r="AL622" s="154"/>
      <c r="AM622" s="155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59" t="s">
        <v>29</v>
      </c>
      <c r="AD646" s="159"/>
      <c r="AE646" s="159"/>
    </row>
    <row r="647" spans="2:41">
      <c r="H647" s="156" t="s">
        <v>28</v>
      </c>
      <c r="I647" s="156"/>
      <c r="J647" s="156"/>
      <c r="V647" s="17"/>
      <c r="AC647" s="159"/>
      <c r="AD647" s="159"/>
      <c r="AE647" s="159"/>
    </row>
    <row r="648" spans="2:41">
      <c r="H648" s="156"/>
      <c r="I648" s="156"/>
      <c r="J648" s="156"/>
      <c r="V648" s="17"/>
      <c r="AC648" s="159"/>
      <c r="AD648" s="159"/>
      <c r="AE648" s="159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550</v>
      </c>
      <c r="E652" s="157" t="s">
        <v>20</v>
      </c>
      <c r="F652" s="157"/>
      <c r="G652" s="157"/>
      <c r="H652" s="157"/>
      <c r="V652" s="17"/>
      <c r="X652" s="23" t="s">
        <v>32</v>
      </c>
      <c r="Y652" s="20">
        <f>IF(B652="PAGADO",0,C657)</f>
        <v>550</v>
      </c>
      <c r="AA652" s="157" t="s">
        <v>20</v>
      </c>
      <c r="AB652" s="157"/>
      <c r="AC652" s="157"/>
      <c r="AD652" s="157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550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550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550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550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60" t="str">
        <f>IF(C657&lt;0,"NO PAGAR","COBRAR")</f>
        <v>COBRAR</v>
      </c>
      <c r="C658" s="16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60" t="str">
        <f>IF(Y657&lt;0,"NO PAGAR","COBRAR")</f>
        <v>COBRAR</v>
      </c>
      <c r="Y658" s="16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51" t="s">
        <v>9</v>
      </c>
      <c r="C659" s="15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51" t="s">
        <v>9</v>
      </c>
      <c r="Y659" s="15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 t="b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 t="b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53" t="s">
        <v>7</v>
      </c>
      <c r="F668" s="154"/>
      <c r="G668" s="15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53" t="s">
        <v>7</v>
      </c>
      <c r="AB668" s="154"/>
      <c r="AC668" s="15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53" t="s">
        <v>7</v>
      </c>
      <c r="O670" s="154"/>
      <c r="P670" s="154"/>
      <c r="Q670" s="155"/>
      <c r="R670" s="18">
        <f>SUM(R654:R669)</f>
        <v>0</v>
      </c>
      <c r="S670" s="3"/>
      <c r="V670" s="17"/>
      <c r="X670" s="12"/>
      <c r="Y670" s="10"/>
      <c r="AJ670" s="153" t="s">
        <v>7</v>
      </c>
      <c r="AK670" s="154"/>
      <c r="AL670" s="154"/>
      <c r="AM670" s="155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56" t="s">
        <v>30</v>
      </c>
      <c r="I692" s="156"/>
      <c r="J692" s="156"/>
      <c r="V692" s="17"/>
      <c r="AA692" s="156" t="s">
        <v>31</v>
      </c>
      <c r="AB692" s="156"/>
      <c r="AC692" s="156"/>
    </row>
    <row r="693" spans="1:43">
      <c r="H693" s="156"/>
      <c r="I693" s="156"/>
      <c r="J693" s="156"/>
      <c r="V693" s="17"/>
      <c r="AA693" s="156"/>
      <c r="AB693" s="156"/>
      <c r="AC693" s="156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550</v>
      </c>
      <c r="E697" s="157" t="s">
        <v>20</v>
      </c>
      <c r="F697" s="157"/>
      <c r="G697" s="157"/>
      <c r="H697" s="157"/>
      <c r="V697" s="17"/>
      <c r="X697" s="23" t="s">
        <v>32</v>
      </c>
      <c r="Y697" s="20">
        <f>IF(B1497="PAGADO",0,C702)</f>
        <v>550</v>
      </c>
      <c r="AA697" s="157" t="s">
        <v>20</v>
      </c>
      <c r="AB697" s="157"/>
      <c r="AC697" s="157"/>
      <c r="AD697" s="157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550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550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550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550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8" t="str">
        <f>IF(Y702&lt;0,"NO PAGAR","COBRAR'")</f>
        <v>COBRAR'</v>
      </c>
      <c r="Y703" s="15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58" t="str">
        <f>IF(C702&lt;0,"NO PAGAR","COBRAR'")</f>
        <v>COBRAR'</v>
      </c>
      <c r="C704" s="158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51" t="s">
        <v>9</v>
      </c>
      <c r="C705" s="15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51" t="s">
        <v>9</v>
      </c>
      <c r="Y705" s="15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 t="b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 t="b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53" t="s">
        <v>7</v>
      </c>
      <c r="F713" s="154"/>
      <c r="G713" s="15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53" t="s">
        <v>7</v>
      </c>
      <c r="AB713" s="154"/>
      <c r="AC713" s="15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53" t="s">
        <v>7</v>
      </c>
      <c r="O715" s="154"/>
      <c r="P715" s="154"/>
      <c r="Q715" s="155"/>
      <c r="R715" s="18">
        <f>SUM(R699:R714)</f>
        <v>0</v>
      </c>
      <c r="S715" s="3"/>
      <c r="V715" s="17"/>
      <c r="X715" s="12"/>
      <c r="Y715" s="10"/>
      <c r="AJ715" s="153" t="s">
        <v>7</v>
      </c>
      <c r="AK715" s="154"/>
      <c r="AL715" s="154"/>
      <c r="AM715" s="155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59" t="s">
        <v>29</v>
      </c>
      <c r="AD739" s="159"/>
      <c r="AE739" s="159"/>
    </row>
    <row r="740" spans="2:41">
      <c r="H740" s="156" t="s">
        <v>28</v>
      </c>
      <c r="I740" s="156"/>
      <c r="J740" s="156"/>
      <c r="V740" s="17"/>
      <c r="AC740" s="159"/>
      <c r="AD740" s="159"/>
      <c r="AE740" s="159"/>
    </row>
    <row r="741" spans="2:41">
      <c r="H741" s="156"/>
      <c r="I741" s="156"/>
      <c r="J741" s="156"/>
      <c r="V741" s="17"/>
      <c r="AC741" s="159"/>
      <c r="AD741" s="159"/>
      <c r="AE741" s="159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550</v>
      </c>
      <c r="E745" s="157" t="s">
        <v>20</v>
      </c>
      <c r="F745" s="157"/>
      <c r="G745" s="157"/>
      <c r="H745" s="157"/>
      <c r="V745" s="17"/>
      <c r="X745" s="23" t="s">
        <v>32</v>
      </c>
      <c r="Y745" s="20">
        <f>IF(B745="PAGADO",0,C750)</f>
        <v>550</v>
      </c>
      <c r="AA745" s="157" t="s">
        <v>20</v>
      </c>
      <c r="AB745" s="157"/>
      <c r="AC745" s="157"/>
      <c r="AD745" s="157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550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550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550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550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60" t="str">
        <f>IF(C750&lt;0,"NO PAGAR","COBRAR")</f>
        <v>COBRAR</v>
      </c>
      <c r="C751" s="16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60" t="str">
        <f>IF(Y750&lt;0,"NO PAGAR","COBRAR")</f>
        <v>COBRAR</v>
      </c>
      <c r="Y751" s="16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51" t="s">
        <v>9</v>
      </c>
      <c r="C752" s="15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51" t="s">
        <v>9</v>
      </c>
      <c r="Y752" s="15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 t="b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53" t="s">
        <v>7</v>
      </c>
      <c r="F761" s="154"/>
      <c r="G761" s="15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53" t="s">
        <v>7</v>
      </c>
      <c r="AB761" s="154"/>
      <c r="AC761" s="15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53" t="s">
        <v>7</v>
      </c>
      <c r="O763" s="154"/>
      <c r="P763" s="154"/>
      <c r="Q763" s="155"/>
      <c r="R763" s="18">
        <f>SUM(R747:R762)</f>
        <v>0</v>
      </c>
      <c r="S763" s="3"/>
      <c r="V763" s="17"/>
      <c r="X763" s="12"/>
      <c r="Y763" s="10"/>
      <c r="AJ763" s="153" t="s">
        <v>7</v>
      </c>
      <c r="AK763" s="154"/>
      <c r="AL763" s="154"/>
      <c r="AM763" s="15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56" t="s">
        <v>30</v>
      </c>
      <c r="I785" s="156"/>
      <c r="J785" s="156"/>
      <c r="V785" s="17"/>
      <c r="AA785" s="156" t="s">
        <v>31</v>
      </c>
      <c r="AB785" s="156"/>
      <c r="AC785" s="156"/>
    </row>
    <row r="786" spans="2:41">
      <c r="H786" s="156"/>
      <c r="I786" s="156"/>
      <c r="J786" s="156"/>
      <c r="V786" s="17"/>
      <c r="AA786" s="156"/>
      <c r="AB786" s="156"/>
      <c r="AC786" s="156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550</v>
      </c>
      <c r="E790" s="157" t="s">
        <v>20</v>
      </c>
      <c r="F790" s="157"/>
      <c r="G790" s="157"/>
      <c r="H790" s="157"/>
      <c r="V790" s="17"/>
      <c r="X790" s="23" t="s">
        <v>32</v>
      </c>
      <c r="Y790" s="20">
        <f>IF(B1590="PAGADO",0,C795)</f>
        <v>550</v>
      </c>
      <c r="AA790" s="157" t="s">
        <v>20</v>
      </c>
      <c r="AB790" s="157"/>
      <c r="AC790" s="157"/>
      <c r="AD790" s="157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550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550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550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550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8" t="str">
        <f>IF(Y795&lt;0,"NO PAGAR","COBRAR'")</f>
        <v>COBRAR'</v>
      </c>
      <c r="Y796" s="15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58" t="str">
        <f>IF(C795&lt;0,"NO PAGAR","COBRAR'")</f>
        <v>COBRAR'</v>
      </c>
      <c r="C797" s="15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51" t="s">
        <v>9</v>
      </c>
      <c r="C798" s="15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51" t="s">
        <v>9</v>
      </c>
      <c r="Y798" s="15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53" t="s">
        <v>7</v>
      </c>
      <c r="F806" s="154"/>
      <c r="G806" s="15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53" t="s">
        <v>7</v>
      </c>
      <c r="AB806" s="154"/>
      <c r="AC806" s="15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53" t="s">
        <v>7</v>
      </c>
      <c r="O808" s="154"/>
      <c r="P808" s="154"/>
      <c r="Q808" s="155"/>
      <c r="R808" s="18">
        <f>SUM(R792:R807)</f>
        <v>0</v>
      </c>
      <c r="S808" s="3"/>
      <c r="V808" s="17"/>
      <c r="X808" s="12"/>
      <c r="Y808" s="10"/>
      <c r="AJ808" s="153" t="s">
        <v>7</v>
      </c>
      <c r="AK808" s="154"/>
      <c r="AL808" s="154"/>
      <c r="AM808" s="15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59" t="s">
        <v>29</v>
      </c>
      <c r="AD832" s="159"/>
      <c r="AE832" s="159"/>
    </row>
    <row r="833" spans="2:41">
      <c r="H833" s="156" t="s">
        <v>28</v>
      </c>
      <c r="I833" s="156"/>
      <c r="J833" s="156"/>
      <c r="V833" s="17"/>
      <c r="AC833" s="159"/>
      <c r="AD833" s="159"/>
      <c r="AE833" s="159"/>
    </row>
    <row r="834" spans="2:41">
      <c r="H834" s="156"/>
      <c r="I834" s="156"/>
      <c r="J834" s="156"/>
      <c r="V834" s="17"/>
      <c r="AC834" s="159"/>
      <c r="AD834" s="159"/>
      <c r="AE834" s="159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550</v>
      </c>
      <c r="E838" s="157" t="s">
        <v>20</v>
      </c>
      <c r="F838" s="157"/>
      <c r="G838" s="157"/>
      <c r="H838" s="157"/>
      <c r="V838" s="17"/>
      <c r="X838" s="23" t="s">
        <v>32</v>
      </c>
      <c r="Y838" s="20">
        <f>IF(B838="PAGADO",0,C843)</f>
        <v>550</v>
      </c>
      <c r="AA838" s="157" t="s">
        <v>20</v>
      </c>
      <c r="AB838" s="157"/>
      <c r="AC838" s="157"/>
      <c r="AD838" s="157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550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550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550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550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60" t="str">
        <f>IF(C843&lt;0,"NO PAGAR","COBRAR")</f>
        <v>COBRAR</v>
      </c>
      <c r="C844" s="16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60" t="str">
        <f>IF(Y843&lt;0,"NO PAGAR","COBRAR")</f>
        <v>COBRAR</v>
      </c>
      <c r="Y844" s="16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51" t="s">
        <v>9</v>
      </c>
      <c r="C845" s="15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51" t="s">
        <v>9</v>
      </c>
      <c r="Y845" s="15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 t="b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 t="b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53" t="s">
        <v>7</v>
      </c>
      <c r="F854" s="154"/>
      <c r="G854" s="15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53" t="s">
        <v>7</v>
      </c>
      <c r="AB854" s="154"/>
      <c r="AC854" s="15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53" t="s">
        <v>7</v>
      </c>
      <c r="O856" s="154"/>
      <c r="P856" s="154"/>
      <c r="Q856" s="155"/>
      <c r="R856" s="18">
        <f>SUM(R840:R855)</f>
        <v>0</v>
      </c>
      <c r="S856" s="3"/>
      <c r="V856" s="17"/>
      <c r="X856" s="12"/>
      <c r="Y856" s="10"/>
      <c r="AJ856" s="153" t="s">
        <v>7</v>
      </c>
      <c r="AK856" s="154"/>
      <c r="AL856" s="154"/>
      <c r="AM856" s="155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56" t="s">
        <v>30</v>
      </c>
      <c r="I878" s="156"/>
      <c r="J878" s="156"/>
      <c r="V878" s="17"/>
      <c r="AA878" s="156" t="s">
        <v>31</v>
      </c>
      <c r="AB878" s="156"/>
      <c r="AC878" s="156"/>
    </row>
    <row r="879" spans="1:43">
      <c r="H879" s="156"/>
      <c r="I879" s="156"/>
      <c r="J879" s="156"/>
      <c r="V879" s="17"/>
      <c r="AA879" s="156"/>
      <c r="AB879" s="156"/>
      <c r="AC879" s="156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550</v>
      </c>
      <c r="E883" s="157" t="s">
        <v>20</v>
      </c>
      <c r="F883" s="157"/>
      <c r="G883" s="157"/>
      <c r="H883" s="157"/>
      <c r="V883" s="17"/>
      <c r="X883" s="23" t="s">
        <v>32</v>
      </c>
      <c r="Y883" s="20">
        <f>IF(B1683="PAGADO",0,C888)</f>
        <v>550</v>
      </c>
      <c r="AA883" s="157" t="s">
        <v>20</v>
      </c>
      <c r="AB883" s="157"/>
      <c r="AC883" s="157"/>
      <c r="AD883" s="15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550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550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550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550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8" t="str">
        <f>IF(Y888&lt;0,"NO PAGAR","COBRAR'")</f>
        <v>COBRAR'</v>
      </c>
      <c r="Y889" s="15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58" t="str">
        <f>IF(C888&lt;0,"NO PAGAR","COBRAR'")</f>
        <v>COBRAR'</v>
      </c>
      <c r="C890" s="158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51" t="s">
        <v>9</v>
      </c>
      <c r="C891" s="15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51" t="s">
        <v>9</v>
      </c>
      <c r="Y891" s="15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 t="b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 t="b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53" t="s">
        <v>7</v>
      </c>
      <c r="F899" s="154"/>
      <c r="G899" s="15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53" t="s">
        <v>7</v>
      </c>
      <c r="AB899" s="154"/>
      <c r="AC899" s="15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53" t="s">
        <v>7</v>
      </c>
      <c r="O901" s="154"/>
      <c r="P901" s="154"/>
      <c r="Q901" s="155"/>
      <c r="R901" s="18">
        <f>SUM(R885:R900)</f>
        <v>0</v>
      </c>
      <c r="S901" s="3"/>
      <c r="V901" s="17"/>
      <c r="X901" s="12"/>
      <c r="Y901" s="10"/>
      <c r="AJ901" s="153" t="s">
        <v>7</v>
      </c>
      <c r="AK901" s="154"/>
      <c r="AL901" s="154"/>
      <c r="AM901" s="155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59" t="s">
        <v>29</v>
      </c>
      <c r="AD926" s="159"/>
      <c r="AE926" s="159"/>
    </row>
    <row r="927" spans="8:31">
      <c r="H927" s="156" t="s">
        <v>28</v>
      </c>
      <c r="I927" s="156"/>
      <c r="J927" s="156"/>
      <c r="V927" s="17"/>
      <c r="AC927" s="159"/>
      <c r="AD927" s="159"/>
      <c r="AE927" s="159"/>
    </row>
    <row r="928" spans="8:31">
      <c r="H928" s="156"/>
      <c r="I928" s="156"/>
      <c r="J928" s="156"/>
      <c r="V928" s="17"/>
      <c r="AC928" s="159"/>
      <c r="AD928" s="159"/>
      <c r="AE928" s="159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550</v>
      </c>
      <c r="E932" s="157" t="s">
        <v>20</v>
      </c>
      <c r="F932" s="157"/>
      <c r="G932" s="157"/>
      <c r="H932" s="157"/>
      <c r="V932" s="17"/>
      <c r="X932" s="23" t="s">
        <v>32</v>
      </c>
      <c r="Y932" s="20">
        <f>IF(B932="PAGADO",0,C937)</f>
        <v>550</v>
      </c>
      <c r="AA932" s="157" t="s">
        <v>20</v>
      </c>
      <c r="AB932" s="157"/>
      <c r="AC932" s="157"/>
      <c r="AD932" s="157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550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550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550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550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60" t="str">
        <f>IF(C937&lt;0,"NO PAGAR","COBRAR")</f>
        <v>COBRAR</v>
      </c>
      <c r="C938" s="16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60" t="str">
        <f>IF(Y937&lt;0,"NO PAGAR","COBRAR")</f>
        <v>COBRAR</v>
      </c>
      <c r="Y938" s="16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51" t="s">
        <v>9</v>
      </c>
      <c r="C939" s="15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51" t="s">
        <v>9</v>
      </c>
      <c r="Y939" s="15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53" t="s">
        <v>7</v>
      </c>
      <c r="F948" s="154"/>
      <c r="G948" s="15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53" t="s">
        <v>7</v>
      </c>
      <c r="AB948" s="154"/>
      <c r="AC948" s="15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53" t="s">
        <v>7</v>
      </c>
      <c r="O950" s="154"/>
      <c r="P950" s="154"/>
      <c r="Q950" s="155"/>
      <c r="R950" s="18">
        <f>SUM(R934:R949)</f>
        <v>0</v>
      </c>
      <c r="S950" s="3"/>
      <c r="V950" s="17"/>
      <c r="X950" s="12"/>
      <c r="Y950" s="10"/>
      <c r="AJ950" s="153" t="s">
        <v>7</v>
      </c>
      <c r="AK950" s="154"/>
      <c r="AL950" s="154"/>
      <c r="AM950" s="15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56" t="s">
        <v>30</v>
      </c>
      <c r="I972" s="156"/>
      <c r="J972" s="156"/>
      <c r="V972" s="17"/>
      <c r="AA972" s="156" t="s">
        <v>31</v>
      </c>
      <c r="AB972" s="156"/>
      <c r="AC972" s="156"/>
    </row>
    <row r="973" spans="1:43">
      <c r="H973" s="156"/>
      <c r="I973" s="156"/>
      <c r="J973" s="156"/>
      <c r="V973" s="17"/>
      <c r="AA973" s="156"/>
      <c r="AB973" s="156"/>
      <c r="AC973" s="156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550</v>
      </c>
      <c r="E977" s="157" t="s">
        <v>20</v>
      </c>
      <c r="F977" s="157"/>
      <c r="G977" s="157"/>
      <c r="H977" s="157"/>
      <c r="V977" s="17"/>
      <c r="X977" s="23" t="s">
        <v>32</v>
      </c>
      <c r="Y977" s="20">
        <f>IF(B1777="PAGADO",0,C982)</f>
        <v>550</v>
      </c>
      <c r="AA977" s="157" t="s">
        <v>20</v>
      </c>
      <c r="AB977" s="157"/>
      <c r="AC977" s="157"/>
      <c r="AD977" s="157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550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550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550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550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8" t="str">
        <f>IF(Y982&lt;0,"NO PAGAR","COBRAR'")</f>
        <v>COBRAR'</v>
      </c>
      <c r="Y983" s="15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58" t="str">
        <f>IF(C982&lt;0,"NO PAGAR","COBRAR'")</f>
        <v>COBRAR'</v>
      </c>
      <c r="C984" s="15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51" t="s">
        <v>9</v>
      </c>
      <c r="C985" s="15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51" t="s">
        <v>9</v>
      </c>
      <c r="Y985" s="15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53" t="s">
        <v>7</v>
      </c>
      <c r="F993" s="154"/>
      <c r="G993" s="15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53" t="s">
        <v>7</v>
      </c>
      <c r="AB993" s="154"/>
      <c r="AC993" s="15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53" t="s">
        <v>7</v>
      </c>
      <c r="O995" s="154"/>
      <c r="P995" s="154"/>
      <c r="Q995" s="155"/>
      <c r="R995" s="18">
        <f>SUM(R979:R994)</f>
        <v>0</v>
      </c>
      <c r="S995" s="3"/>
      <c r="V995" s="17"/>
      <c r="X995" s="12"/>
      <c r="Y995" s="10"/>
      <c r="AJ995" s="153" t="s">
        <v>7</v>
      </c>
      <c r="AK995" s="154"/>
      <c r="AL995" s="154"/>
      <c r="AM995" s="15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59" t="s">
        <v>29</v>
      </c>
      <c r="AD1019" s="159"/>
      <c r="AE1019" s="159"/>
    </row>
    <row r="1020" spans="2:31">
      <c r="H1020" s="156" t="s">
        <v>28</v>
      </c>
      <c r="I1020" s="156"/>
      <c r="J1020" s="156"/>
      <c r="V1020" s="17"/>
      <c r="AC1020" s="159"/>
      <c r="AD1020" s="159"/>
      <c r="AE1020" s="159"/>
    </row>
    <row r="1021" spans="2:31">
      <c r="H1021" s="156"/>
      <c r="I1021" s="156"/>
      <c r="J1021" s="156"/>
      <c r="V1021" s="17"/>
      <c r="AC1021" s="159"/>
      <c r="AD1021" s="159"/>
      <c r="AE1021" s="159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550</v>
      </c>
      <c r="E1025" s="157" t="s">
        <v>20</v>
      </c>
      <c r="F1025" s="157"/>
      <c r="G1025" s="157"/>
      <c r="H1025" s="157"/>
      <c r="V1025" s="17"/>
      <c r="X1025" s="23" t="s">
        <v>32</v>
      </c>
      <c r="Y1025" s="20">
        <f>IF(B1025="PAGADO",0,C1030)</f>
        <v>550</v>
      </c>
      <c r="AA1025" s="157" t="s">
        <v>20</v>
      </c>
      <c r="AB1025" s="157"/>
      <c r="AC1025" s="157"/>
      <c r="AD1025" s="157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550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550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550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550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60" t="str">
        <f>IF(C1030&lt;0,"NO PAGAR","COBRAR")</f>
        <v>COBRAR</v>
      </c>
      <c r="C1031" s="16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60" t="str">
        <f>IF(Y1030&lt;0,"NO PAGAR","COBRAR")</f>
        <v>COBRAR</v>
      </c>
      <c r="Y1031" s="16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51" t="s">
        <v>9</v>
      </c>
      <c r="C1032" s="15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51" t="s">
        <v>9</v>
      </c>
      <c r="Y1032" s="15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 t="b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 t="b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53" t="s">
        <v>7</v>
      </c>
      <c r="F1041" s="154"/>
      <c r="G1041" s="15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53" t="s">
        <v>7</v>
      </c>
      <c r="AB1041" s="154"/>
      <c r="AC1041" s="15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53" t="s">
        <v>7</v>
      </c>
      <c r="O1043" s="154"/>
      <c r="P1043" s="154"/>
      <c r="Q1043" s="155"/>
      <c r="R1043" s="18">
        <f>SUM(R1027:R1042)</f>
        <v>0</v>
      </c>
      <c r="S1043" s="3"/>
      <c r="V1043" s="17"/>
      <c r="X1043" s="12"/>
      <c r="Y1043" s="10"/>
      <c r="AJ1043" s="153" t="s">
        <v>7</v>
      </c>
      <c r="AK1043" s="154"/>
      <c r="AL1043" s="154"/>
      <c r="AM1043" s="155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56" t="s">
        <v>30</v>
      </c>
      <c r="I1065" s="156"/>
      <c r="J1065" s="156"/>
      <c r="V1065" s="17"/>
      <c r="AA1065" s="156" t="s">
        <v>31</v>
      </c>
      <c r="AB1065" s="156"/>
      <c r="AC1065" s="156"/>
    </row>
    <row r="1066" spans="1:43">
      <c r="H1066" s="156"/>
      <c r="I1066" s="156"/>
      <c r="J1066" s="156"/>
      <c r="V1066" s="17"/>
      <c r="AA1066" s="156"/>
      <c r="AB1066" s="156"/>
      <c r="AC1066" s="156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550</v>
      </c>
      <c r="E1070" s="157" t="s">
        <v>20</v>
      </c>
      <c r="F1070" s="157"/>
      <c r="G1070" s="157"/>
      <c r="H1070" s="157"/>
      <c r="V1070" s="17"/>
      <c r="X1070" s="23" t="s">
        <v>32</v>
      </c>
      <c r="Y1070" s="20">
        <f>IF(B1870="PAGADO",0,C1075)</f>
        <v>550</v>
      </c>
      <c r="AA1070" s="157" t="s">
        <v>20</v>
      </c>
      <c r="AB1070" s="157"/>
      <c r="AC1070" s="157"/>
      <c r="AD1070" s="157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550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550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550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550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8" t="str">
        <f>IF(Y1075&lt;0,"NO PAGAR","COBRAR'")</f>
        <v>COBRAR'</v>
      </c>
      <c r="Y1076" s="15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58" t="str">
        <f>IF(C1075&lt;0,"NO PAGAR","COBRAR'")</f>
        <v>COBRAR'</v>
      </c>
      <c r="C1077" s="158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51" t="s">
        <v>9</v>
      </c>
      <c r="C1078" s="15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51" t="s">
        <v>9</v>
      </c>
      <c r="Y1078" s="15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 t="b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 t="b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53" t="s">
        <v>7</v>
      </c>
      <c r="F1086" s="154"/>
      <c r="G1086" s="15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53" t="s">
        <v>7</v>
      </c>
      <c r="AB1086" s="154"/>
      <c r="AC1086" s="15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53" t="s">
        <v>7</v>
      </c>
      <c r="O1088" s="154"/>
      <c r="P1088" s="154"/>
      <c r="Q1088" s="155"/>
      <c r="R1088" s="18">
        <f>SUM(R1072:R1087)</f>
        <v>0</v>
      </c>
      <c r="S1088" s="3"/>
      <c r="V1088" s="17"/>
      <c r="X1088" s="12"/>
      <c r="Y1088" s="10"/>
      <c r="AJ1088" s="153" t="s">
        <v>7</v>
      </c>
      <c r="AK1088" s="154"/>
      <c r="AL1088" s="154"/>
      <c r="AM1088" s="155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62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7" t="s">
        <v>206</v>
      </c>
      <c r="F53" s="157"/>
      <c r="G53" s="157"/>
      <c r="H53" s="157"/>
      <c r="V53" s="17"/>
      <c r="X53" s="23" t="s">
        <v>32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57" t="s">
        <v>345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57" t="s">
        <v>311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COBRAR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7" t="s">
        <v>20</v>
      </c>
      <c r="F236" s="157"/>
      <c r="G236" s="157"/>
      <c r="H236" s="157"/>
      <c r="V236" s="17"/>
      <c r="X236" s="23" t="s">
        <v>82</v>
      </c>
      <c r="Y236" s="20">
        <f>IF(B1022="PAGADO",0,C241)</f>
        <v>0</v>
      </c>
      <c r="AA236" s="157" t="s">
        <v>253</v>
      </c>
      <c r="AB236" s="157"/>
      <c r="AC236" s="157"/>
      <c r="AD236" s="15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COBRAR'</v>
      </c>
      <c r="Y242" s="15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COBRAR'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COBRAR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57" t="s">
        <v>20</v>
      </c>
      <c r="F328" s="157"/>
      <c r="G328" s="157"/>
      <c r="H328" s="157"/>
      <c r="V328" s="17"/>
      <c r="X328" s="23" t="s">
        <v>82</v>
      </c>
      <c r="Y328" s="20">
        <f>IF(B1114="PAGADO",0,C333)</f>
        <v>0</v>
      </c>
      <c r="AA328" s="157" t="s">
        <v>701</v>
      </c>
      <c r="AB328" s="157"/>
      <c r="AC328" s="157"/>
      <c r="AD328" s="15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COBRAR'</v>
      </c>
      <c r="Y334" s="158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COBRAR'</v>
      </c>
      <c r="C335" s="15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9" t="s">
        <v>29</v>
      </c>
      <c r="AD363" s="159"/>
      <c r="AE363" s="159"/>
    </row>
    <row r="364" spans="2:31">
      <c r="H364" s="156" t="s">
        <v>28</v>
      </c>
      <c r="I364" s="156"/>
      <c r="J364" s="156"/>
      <c r="V364" s="17"/>
      <c r="AC364" s="159"/>
      <c r="AD364" s="159"/>
      <c r="AE364" s="159"/>
    </row>
    <row r="365" spans="2:31">
      <c r="H365" s="156"/>
      <c r="I365" s="156"/>
      <c r="J365" s="156"/>
      <c r="V365" s="17"/>
      <c r="AC365" s="159"/>
      <c r="AD365" s="159"/>
      <c r="AE365" s="15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57" t="s">
        <v>20</v>
      </c>
      <c r="F369" s="157"/>
      <c r="G369" s="157"/>
      <c r="H369" s="157"/>
      <c r="V369" s="17"/>
      <c r="X369" s="23" t="s">
        <v>32</v>
      </c>
      <c r="Y369" s="20">
        <f>IF(B369="PAGADO",0,C374)</f>
        <v>0</v>
      </c>
      <c r="AA369" s="157" t="s">
        <v>20</v>
      </c>
      <c r="AB369" s="157"/>
      <c r="AC369" s="157"/>
      <c r="AD369" s="15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60" t="str">
        <f>IF(C374&lt;0,"NO PAGAR","COBRAR")</f>
        <v>COBRAR</v>
      </c>
      <c r="C375" s="16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60" t="str">
        <f>IF(Y374&lt;0,"NO PAGAR","COBRAR")</f>
        <v>COBRAR</v>
      </c>
      <c r="Y375" s="16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1" t="s">
        <v>9</v>
      </c>
      <c r="C376" s="15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1" t="s">
        <v>9</v>
      </c>
      <c r="Y376" s="15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3" t="s">
        <v>7</v>
      </c>
      <c r="F385" s="154"/>
      <c r="G385" s="15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3" t="s">
        <v>7</v>
      </c>
      <c r="AB385" s="154"/>
      <c r="AC385" s="15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3" t="s">
        <v>7</v>
      </c>
      <c r="O387" s="154"/>
      <c r="P387" s="154"/>
      <c r="Q387" s="155"/>
      <c r="R387" s="18">
        <f>SUM(R371:R386)</f>
        <v>0</v>
      </c>
      <c r="S387" s="3"/>
      <c r="V387" s="17"/>
      <c r="X387" s="12"/>
      <c r="Y387" s="10"/>
      <c r="AJ387" s="153" t="s">
        <v>7</v>
      </c>
      <c r="AK387" s="154"/>
      <c r="AL387" s="154"/>
      <c r="AM387" s="15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56" t="s">
        <v>30</v>
      </c>
      <c r="I409" s="156"/>
      <c r="J409" s="156"/>
      <c r="V409" s="17"/>
      <c r="AA409" s="156" t="s">
        <v>31</v>
      </c>
      <c r="AB409" s="156"/>
      <c r="AC409" s="156"/>
    </row>
    <row r="410" spans="1:43">
      <c r="H410" s="156"/>
      <c r="I410" s="156"/>
      <c r="J410" s="156"/>
      <c r="V410" s="17"/>
      <c r="AA410" s="156"/>
      <c r="AB410" s="156"/>
      <c r="AC410" s="15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57" t="s">
        <v>311</v>
      </c>
      <c r="F414" s="157"/>
      <c r="G414" s="157"/>
      <c r="H414" s="157"/>
      <c r="V414" s="17"/>
      <c r="X414" s="23" t="s">
        <v>32</v>
      </c>
      <c r="Y414" s="20">
        <f>IF(B1207="PAGADO",0,C419)</f>
        <v>170</v>
      </c>
      <c r="AA414" s="157" t="s">
        <v>20</v>
      </c>
      <c r="AB414" s="157"/>
      <c r="AC414" s="157"/>
      <c r="AD414" s="15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58" t="str">
        <f>IF(Y419&lt;0,"NO PAGAR","COBRAR'")</f>
        <v>COBRAR'</v>
      </c>
      <c r="Y420" s="15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58" t="str">
        <f>IF(C419&lt;0,"NO PAGAR","COBRAR'")</f>
        <v>COBRAR'</v>
      </c>
      <c r="C421" s="158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1" t="s">
        <v>9</v>
      </c>
      <c r="C422" s="15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1" t="s">
        <v>9</v>
      </c>
      <c r="Y422" s="15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3" t="s">
        <v>7</v>
      </c>
      <c r="F430" s="154"/>
      <c r="G430" s="15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3" t="s">
        <v>7</v>
      </c>
      <c r="AB430" s="154"/>
      <c r="AC430" s="15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3" t="s">
        <v>7</v>
      </c>
      <c r="O432" s="154"/>
      <c r="P432" s="154"/>
      <c r="Q432" s="155"/>
      <c r="R432" s="18">
        <f>SUM(R416:R431)</f>
        <v>0</v>
      </c>
      <c r="S432" s="3"/>
      <c r="V432" s="17"/>
      <c r="X432" s="12"/>
      <c r="Y432" s="10"/>
      <c r="AJ432" s="153" t="s">
        <v>7</v>
      </c>
      <c r="AK432" s="154"/>
      <c r="AL432" s="154"/>
      <c r="AM432" s="15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9" t="s">
        <v>29</v>
      </c>
      <c r="AD453" s="159"/>
      <c r="AE453" s="159"/>
    </row>
    <row r="454" spans="2:41">
      <c r="H454" s="156" t="s">
        <v>28</v>
      </c>
      <c r="I454" s="156"/>
      <c r="J454" s="156"/>
      <c r="V454" s="17"/>
      <c r="AC454" s="159"/>
      <c r="AD454" s="159"/>
      <c r="AE454" s="159"/>
    </row>
    <row r="455" spans="2:41">
      <c r="H455" s="156"/>
      <c r="I455" s="156"/>
      <c r="J455" s="156"/>
      <c r="V455" s="17"/>
      <c r="AC455" s="159"/>
      <c r="AD455" s="159"/>
      <c r="AE455" s="15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57" t="s">
        <v>20</v>
      </c>
      <c r="F459" s="157"/>
      <c r="G459" s="157"/>
      <c r="H459" s="157"/>
      <c r="V459" s="17"/>
      <c r="X459" s="23" t="s">
        <v>32</v>
      </c>
      <c r="Y459" s="20">
        <f>IF(B459="PAGADO",0,C464)</f>
        <v>170</v>
      </c>
      <c r="AA459" s="157" t="s">
        <v>20</v>
      </c>
      <c r="AB459" s="157"/>
      <c r="AC459" s="157"/>
      <c r="AD459" s="15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60" t="str">
        <f>IF(C464&lt;0,"NO PAGAR","COBRAR")</f>
        <v>COBRAR</v>
      </c>
      <c r="C465" s="16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60" t="str">
        <f>IF(Y464&lt;0,"NO PAGAR","COBRAR")</f>
        <v>COBRAR</v>
      </c>
      <c r="Y465" s="16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1" t="s">
        <v>9</v>
      </c>
      <c r="C466" s="15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1" t="s">
        <v>9</v>
      </c>
      <c r="Y466" s="15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3" t="s">
        <v>7</v>
      </c>
      <c r="F475" s="154"/>
      <c r="G475" s="15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3" t="s">
        <v>7</v>
      </c>
      <c r="AB475" s="154"/>
      <c r="AC475" s="15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3" t="s">
        <v>7</v>
      </c>
      <c r="O477" s="154"/>
      <c r="P477" s="154"/>
      <c r="Q477" s="155"/>
      <c r="R477" s="18">
        <f>SUM(R461:R476)</f>
        <v>0</v>
      </c>
      <c r="S477" s="3"/>
      <c r="V477" s="17"/>
      <c r="X477" s="12"/>
      <c r="Y477" s="10"/>
      <c r="AJ477" s="153" t="s">
        <v>7</v>
      </c>
      <c r="AK477" s="154"/>
      <c r="AL477" s="154"/>
      <c r="AM477" s="15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56" t="s">
        <v>30</v>
      </c>
      <c r="I499" s="156"/>
      <c r="J499" s="156"/>
      <c r="V499" s="17"/>
      <c r="AA499" s="156" t="s">
        <v>31</v>
      </c>
      <c r="AB499" s="156"/>
      <c r="AC499" s="156"/>
    </row>
    <row r="500" spans="1:43">
      <c r="H500" s="156"/>
      <c r="I500" s="156"/>
      <c r="J500" s="156"/>
      <c r="V500" s="17"/>
      <c r="AA500" s="156"/>
      <c r="AB500" s="156"/>
      <c r="AC500" s="15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57" t="s">
        <v>20</v>
      </c>
      <c r="F504" s="157"/>
      <c r="G504" s="157"/>
      <c r="H504" s="157"/>
      <c r="V504" s="17"/>
      <c r="X504" s="23" t="s">
        <v>32</v>
      </c>
      <c r="Y504" s="20">
        <f>IF(B1304="PAGADO",0,C509)</f>
        <v>170</v>
      </c>
      <c r="AA504" s="157" t="s">
        <v>20</v>
      </c>
      <c r="AB504" s="157"/>
      <c r="AC504" s="157"/>
      <c r="AD504" s="157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8" t="str">
        <f>IF(Y509&lt;0,"NO PAGAR","COBRAR'")</f>
        <v>COBRAR'</v>
      </c>
      <c r="Y510" s="15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58" t="str">
        <f>IF(C509&lt;0,"NO PAGAR","COBRAR'")</f>
        <v>COBRAR'</v>
      </c>
      <c r="C511" s="15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1" t="s">
        <v>9</v>
      </c>
      <c r="C512" s="15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1" t="s">
        <v>9</v>
      </c>
      <c r="Y512" s="15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3" t="s">
        <v>7</v>
      </c>
      <c r="F520" s="154"/>
      <c r="G520" s="15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3" t="s">
        <v>7</v>
      </c>
      <c r="AB520" s="154"/>
      <c r="AC520" s="15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3" t="s">
        <v>7</v>
      </c>
      <c r="O522" s="154"/>
      <c r="P522" s="154"/>
      <c r="Q522" s="155"/>
      <c r="R522" s="18">
        <f>SUM(R506:R521)</f>
        <v>0</v>
      </c>
      <c r="S522" s="3"/>
      <c r="V522" s="17"/>
      <c r="X522" s="12"/>
      <c r="Y522" s="10"/>
      <c r="AJ522" s="153" t="s">
        <v>7</v>
      </c>
      <c r="AK522" s="154"/>
      <c r="AL522" s="154"/>
      <c r="AM522" s="15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59" t="s">
        <v>29</v>
      </c>
      <c r="AD552" s="159"/>
      <c r="AE552" s="159"/>
    </row>
    <row r="553" spans="2:41">
      <c r="H553" s="156" t="s">
        <v>28</v>
      </c>
      <c r="I553" s="156"/>
      <c r="J553" s="156"/>
      <c r="V553" s="17"/>
      <c r="AC553" s="159"/>
      <c r="AD553" s="159"/>
      <c r="AE553" s="159"/>
    </row>
    <row r="554" spans="2:41">
      <c r="H554" s="156"/>
      <c r="I554" s="156"/>
      <c r="J554" s="156"/>
      <c r="V554" s="17"/>
      <c r="AC554" s="159"/>
      <c r="AD554" s="159"/>
      <c r="AE554" s="159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57" t="s">
        <v>20</v>
      </c>
      <c r="F558" s="157"/>
      <c r="G558" s="157"/>
      <c r="H558" s="157"/>
      <c r="V558" s="17"/>
      <c r="X558" s="23" t="s">
        <v>32</v>
      </c>
      <c r="Y558" s="20">
        <f>IF(B558="PAGADO",0,C563)</f>
        <v>170</v>
      </c>
      <c r="AA558" s="157" t="s">
        <v>20</v>
      </c>
      <c r="AB558" s="157"/>
      <c r="AC558" s="157"/>
      <c r="AD558" s="157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60" t="str">
        <f>IF(C563&lt;0,"NO PAGAR","COBRAR")</f>
        <v>COBRAR</v>
      </c>
      <c r="C564" s="16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60" t="str">
        <f>IF(Y563&lt;0,"NO PAGAR","COBRAR")</f>
        <v>COBRAR</v>
      </c>
      <c r="Y564" s="16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51" t="s">
        <v>9</v>
      </c>
      <c r="C565" s="15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1" t="s">
        <v>9</v>
      </c>
      <c r="Y565" s="15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53" t="s">
        <v>7</v>
      </c>
      <c r="F574" s="154"/>
      <c r="G574" s="15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53" t="s">
        <v>7</v>
      </c>
      <c r="AB574" s="154"/>
      <c r="AC574" s="15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53" t="s">
        <v>7</v>
      </c>
      <c r="O576" s="154"/>
      <c r="P576" s="154"/>
      <c r="Q576" s="155"/>
      <c r="R576" s="18">
        <f>SUM(R560:R575)</f>
        <v>0</v>
      </c>
      <c r="S576" s="3"/>
      <c r="V576" s="17"/>
      <c r="X576" s="12"/>
      <c r="Y576" s="10"/>
      <c r="AJ576" s="153" t="s">
        <v>7</v>
      </c>
      <c r="AK576" s="154"/>
      <c r="AL576" s="154"/>
      <c r="AM576" s="155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56" t="s">
        <v>30</v>
      </c>
      <c r="I598" s="156"/>
      <c r="J598" s="156"/>
      <c r="V598" s="17"/>
      <c r="AA598" s="156" t="s">
        <v>31</v>
      </c>
      <c r="AB598" s="156"/>
      <c r="AC598" s="156"/>
    </row>
    <row r="599" spans="1:43">
      <c r="H599" s="156"/>
      <c r="I599" s="156"/>
      <c r="J599" s="156"/>
      <c r="V599" s="17"/>
      <c r="AA599" s="156"/>
      <c r="AB599" s="156"/>
      <c r="AC599" s="156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57" t="s">
        <v>20</v>
      </c>
      <c r="F603" s="157"/>
      <c r="G603" s="157"/>
      <c r="H603" s="157"/>
      <c r="V603" s="17"/>
      <c r="X603" s="23" t="s">
        <v>32</v>
      </c>
      <c r="Y603" s="20">
        <f>IF(B1403="PAGADO",0,C608)</f>
        <v>170</v>
      </c>
      <c r="AA603" s="157" t="s">
        <v>20</v>
      </c>
      <c r="AB603" s="157"/>
      <c r="AC603" s="157"/>
      <c r="AD603" s="157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8" t="str">
        <f>IF(Y608&lt;0,"NO PAGAR","COBRAR'")</f>
        <v>COBRAR'</v>
      </c>
      <c r="Y609" s="15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58" t="str">
        <f>IF(C608&lt;0,"NO PAGAR","COBRAR'")</f>
        <v>COBRAR'</v>
      </c>
      <c r="C610" s="158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51" t="s">
        <v>9</v>
      </c>
      <c r="C611" s="15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51" t="s">
        <v>9</v>
      </c>
      <c r="Y611" s="15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53" t="s">
        <v>7</v>
      </c>
      <c r="F619" s="154"/>
      <c r="G619" s="15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53" t="s">
        <v>7</v>
      </c>
      <c r="AB619" s="154"/>
      <c r="AC619" s="15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53" t="s">
        <v>7</v>
      </c>
      <c r="O621" s="154"/>
      <c r="P621" s="154"/>
      <c r="Q621" s="155"/>
      <c r="R621" s="18">
        <f>SUM(R605:R620)</f>
        <v>0</v>
      </c>
      <c r="S621" s="3"/>
      <c r="V621" s="17"/>
      <c r="X621" s="12"/>
      <c r="Y621" s="10"/>
      <c r="AJ621" s="153" t="s">
        <v>7</v>
      </c>
      <c r="AK621" s="154"/>
      <c r="AL621" s="154"/>
      <c r="AM621" s="155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59" t="s">
        <v>29</v>
      </c>
      <c r="AD645" s="159"/>
      <c r="AE645" s="159"/>
    </row>
    <row r="646" spans="2:41">
      <c r="H646" s="156" t="s">
        <v>28</v>
      </c>
      <c r="I646" s="156"/>
      <c r="J646" s="156"/>
      <c r="V646" s="17"/>
      <c r="AC646" s="159"/>
      <c r="AD646" s="159"/>
      <c r="AE646" s="159"/>
    </row>
    <row r="647" spans="2:41">
      <c r="H647" s="156"/>
      <c r="I647" s="156"/>
      <c r="J647" s="156"/>
      <c r="V647" s="17"/>
      <c r="AC647" s="159"/>
      <c r="AD647" s="159"/>
      <c r="AE647" s="159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57" t="s">
        <v>20</v>
      </c>
      <c r="F651" s="157"/>
      <c r="G651" s="157"/>
      <c r="H651" s="157"/>
      <c r="V651" s="17"/>
      <c r="X651" s="23" t="s">
        <v>32</v>
      </c>
      <c r="Y651" s="20">
        <f>IF(B651="PAGADO",0,C656)</f>
        <v>170</v>
      </c>
      <c r="AA651" s="157" t="s">
        <v>20</v>
      </c>
      <c r="AB651" s="157"/>
      <c r="AC651" s="157"/>
      <c r="AD651" s="157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60" t="str">
        <f>IF(C656&lt;0,"NO PAGAR","COBRAR")</f>
        <v>COBRAR</v>
      </c>
      <c r="C657" s="16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60" t="str">
        <f>IF(Y656&lt;0,"NO PAGAR","COBRAR")</f>
        <v>COBRAR</v>
      </c>
      <c r="Y657" s="16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51" t="s">
        <v>9</v>
      </c>
      <c r="C658" s="15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1" t="s">
        <v>9</v>
      </c>
      <c r="Y658" s="15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53" t="s">
        <v>7</v>
      </c>
      <c r="F667" s="154"/>
      <c r="G667" s="15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53" t="s">
        <v>7</v>
      </c>
      <c r="AB667" s="154"/>
      <c r="AC667" s="15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53" t="s">
        <v>7</v>
      </c>
      <c r="O669" s="154"/>
      <c r="P669" s="154"/>
      <c r="Q669" s="155"/>
      <c r="R669" s="18">
        <f>SUM(R653:R668)</f>
        <v>0</v>
      </c>
      <c r="S669" s="3"/>
      <c r="V669" s="17"/>
      <c r="X669" s="12"/>
      <c r="Y669" s="10"/>
      <c r="AJ669" s="153" t="s">
        <v>7</v>
      </c>
      <c r="AK669" s="154"/>
      <c r="AL669" s="154"/>
      <c r="AM669" s="155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56" t="s">
        <v>30</v>
      </c>
      <c r="I691" s="156"/>
      <c r="J691" s="156"/>
      <c r="V691" s="17"/>
      <c r="AA691" s="156" t="s">
        <v>31</v>
      </c>
      <c r="AB691" s="156"/>
      <c r="AC691" s="156"/>
    </row>
    <row r="692" spans="1:43">
      <c r="H692" s="156"/>
      <c r="I692" s="156"/>
      <c r="J692" s="156"/>
      <c r="V692" s="17"/>
      <c r="AA692" s="156"/>
      <c r="AB692" s="156"/>
      <c r="AC692" s="156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57" t="s">
        <v>20</v>
      </c>
      <c r="F696" s="157"/>
      <c r="G696" s="157"/>
      <c r="H696" s="157"/>
      <c r="V696" s="17"/>
      <c r="X696" s="23" t="s">
        <v>32</v>
      </c>
      <c r="Y696" s="20">
        <f>IF(B1496="PAGADO",0,C701)</f>
        <v>170</v>
      </c>
      <c r="AA696" s="157" t="s">
        <v>20</v>
      </c>
      <c r="AB696" s="157"/>
      <c r="AC696" s="157"/>
      <c r="AD696" s="157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8" t="str">
        <f>IF(Y701&lt;0,"NO PAGAR","COBRAR'")</f>
        <v>COBRAR'</v>
      </c>
      <c r="Y702" s="15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58" t="str">
        <f>IF(C701&lt;0,"NO PAGAR","COBRAR'")</f>
        <v>COBRAR'</v>
      </c>
      <c r="C703" s="158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51" t="s">
        <v>9</v>
      </c>
      <c r="C704" s="15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51" t="s">
        <v>9</v>
      </c>
      <c r="Y704" s="15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53" t="s">
        <v>7</v>
      </c>
      <c r="F712" s="154"/>
      <c r="G712" s="15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53" t="s">
        <v>7</v>
      </c>
      <c r="AB712" s="154"/>
      <c r="AC712" s="15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53" t="s">
        <v>7</v>
      </c>
      <c r="O714" s="154"/>
      <c r="P714" s="154"/>
      <c r="Q714" s="155"/>
      <c r="R714" s="18">
        <f>SUM(R698:R713)</f>
        <v>0</v>
      </c>
      <c r="S714" s="3"/>
      <c r="V714" s="17"/>
      <c r="X714" s="12"/>
      <c r="Y714" s="10"/>
      <c r="AJ714" s="153" t="s">
        <v>7</v>
      </c>
      <c r="AK714" s="154"/>
      <c r="AL714" s="154"/>
      <c r="AM714" s="155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59" t="s">
        <v>29</v>
      </c>
      <c r="AD738" s="159"/>
      <c r="AE738" s="159"/>
    </row>
    <row r="739" spans="2:41">
      <c r="H739" s="156" t="s">
        <v>28</v>
      </c>
      <c r="I739" s="156"/>
      <c r="J739" s="156"/>
      <c r="V739" s="17"/>
      <c r="AC739" s="159"/>
      <c r="AD739" s="159"/>
      <c r="AE739" s="159"/>
    </row>
    <row r="740" spans="2:41">
      <c r="H740" s="156"/>
      <c r="I740" s="156"/>
      <c r="J740" s="156"/>
      <c r="V740" s="17"/>
      <c r="AC740" s="159"/>
      <c r="AD740" s="159"/>
      <c r="AE740" s="159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57" t="s">
        <v>20</v>
      </c>
      <c r="F744" s="157"/>
      <c r="G744" s="157"/>
      <c r="H744" s="157"/>
      <c r="V744" s="17"/>
      <c r="X744" s="23" t="s">
        <v>32</v>
      </c>
      <c r="Y744" s="20">
        <f>IF(B744="PAGADO",0,C749)</f>
        <v>170</v>
      </c>
      <c r="AA744" s="157" t="s">
        <v>20</v>
      </c>
      <c r="AB744" s="157"/>
      <c r="AC744" s="157"/>
      <c r="AD744" s="157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60" t="str">
        <f>IF(C749&lt;0,"NO PAGAR","COBRAR")</f>
        <v>COBRAR</v>
      </c>
      <c r="C750" s="16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60" t="str">
        <f>IF(Y749&lt;0,"NO PAGAR","COBRAR")</f>
        <v>COBRAR</v>
      </c>
      <c r="Y750" s="16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51" t="s">
        <v>9</v>
      </c>
      <c r="C751" s="15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1" t="s">
        <v>9</v>
      </c>
      <c r="Y751" s="15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53" t="s">
        <v>7</v>
      </c>
      <c r="F760" s="154"/>
      <c r="G760" s="15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53" t="s">
        <v>7</v>
      </c>
      <c r="AB760" s="154"/>
      <c r="AC760" s="15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53" t="s">
        <v>7</v>
      </c>
      <c r="O762" s="154"/>
      <c r="P762" s="154"/>
      <c r="Q762" s="155"/>
      <c r="R762" s="18">
        <f>SUM(R746:R761)</f>
        <v>0</v>
      </c>
      <c r="S762" s="3"/>
      <c r="V762" s="17"/>
      <c r="X762" s="12"/>
      <c r="Y762" s="10"/>
      <c r="AJ762" s="153" t="s">
        <v>7</v>
      </c>
      <c r="AK762" s="154"/>
      <c r="AL762" s="154"/>
      <c r="AM762" s="155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56" t="s">
        <v>30</v>
      </c>
      <c r="I784" s="156"/>
      <c r="J784" s="156"/>
      <c r="V784" s="17"/>
      <c r="AA784" s="156" t="s">
        <v>31</v>
      </c>
      <c r="AB784" s="156"/>
      <c r="AC784" s="156"/>
    </row>
    <row r="785" spans="2:41">
      <c r="H785" s="156"/>
      <c r="I785" s="156"/>
      <c r="J785" s="156"/>
      <c r="V785" s="17"/>
      <c r="AA785" s="156"/>
      <c r="AB785" s="156"/>
      <c r="AC785" s="156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57" t="s">
        <v>20</v>
      </c>
      <c r="F789" s="157"/>
      <c r="G789" s="157"/>
      <c r="H789" s="157"/>
      <c r="V789" s="17"/>
      <c r="X789" s="23" t="s">
        <v>32</v>
      </c>
      <c r="Y789" s="20">
        <f>IF(B1589="PAGADO",0,C794)</f>
        <v>170</v>
      </c>
      <c r="AA789" s="157" t="s">
        <v>20</v>
      </c>
      <c r="AB789" s="157"/>
      <c r="AC789" s="157"/>
      <c r="AD789" s="15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8" t="str">
        <f>IF(Y794&lt;0,"NO PAGAR","COBRAR'")</f>
        <v>COBRAR'</v>
      </c>
      <c r="Y795" s="15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58" t="str">
        <f>IF(C794&lt;0,"NO PAGAR","COBRAR'")</f>
        <v>COBRAR'</v>
      </c>
      <c r="C796" s="15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51" t="s">
        <v>9</v>
      </c>
      <c r="C797" s="15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51" t="s">
        <v>9</v>
      </c>
      <c r="Y797" s="15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53" t="s">
        <v>7</v>
      </c>
      <c r="F805" s="154"/>
      <c r="G805" s="15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53" t="s">
        <v>7</v>
      </c>
      <c r="AB805" s="154"/>
      <c r="AC805" s="15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53" t="s">
        <v>7</v>
      </c>
      <c r="O807" s="154"/>
      <c r="P807" s="154"/>
      <c r="Q807" s="155"/>
      <c r="R807" s="18">
        <f>SUM(R791:R806)</f>
        <v>0</v>
      </c>
      <c r="S807" s="3"/>
      <c r="V807" s="17"/>
      <c r="X807" s="12"/>
      <c r="Y807" s="10"/>
      <c r="AJ807" s="153" t="s">
        <v>7</v>
      </c>
      <c r="AK807" s="154"/>
      <c r="AL807" s="154"/>
      <c r="AM807" s="155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59" t="s">
        <v>29</v>
      </c>
      <c r="AD831" s="159"/>
      <c r="AE831" s="159"/>
    </row>
    <row r="832" spans="2:31">
      <c r="H832" s="156" t="s">
        <v>28</v>
      </c>
      <c r="I832" s="156"/>
      <c r="J832" s="156"/>
      <c r="V832" s="17"/>
      <c r="AC832" s="159"/>
      <c r="AD832" s="159"/>
      <c r="AE832" s="159"/>
    </row>
    <row r="833" spans="2:41">
      <c r="H833" s="156"/>
      <c r="I833" s="156"/>
      <c r="J833" s="156"/>
      <c r="V833" s="17"/>
      <c r="AC833" s="159"/>
      <c r="AD833" s="159"/>
      <c r="AE833" s="159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57" t="s">
        <v>20</v>
      </c>
      <c r="F837" s="157"/>
      <c r="G837" s="157"/>
      <c r="H837" s="157"/>
      <c r="V837" s="17"/>
      <c r="X837" s="23" t="s">
        <v>32</v>
      </c>
      <c r="Y837" s="20">
        <f>IF(B837="PAGADO",0,C842)</f>
        <v>170</v>
      </c>
      <c r="AA837" s="157" t="s">
        <v>20</v>
      </c>
      <c r="AB837" s="157"/>
      <c r="AC837" s="157"/>
      <c r="AD837" s="157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60" t="str">
        <f>IF(C842&lt;0,"NO PAGAR","COBRAR")</f>
        <v>COBRAR</v>
      </c>
      <c r="C843" s="16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60" t="str">
        <f>IF(Y842&lt;0,"NO PAGAR","COBRAR")</f>
        <v>COBRAR</v>
      </c>
      <c r="Y843" s="16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51" t="s">
        <v>9</v>
      </c>
      <c r="C844" s="15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1" t="s">
        <v>9</v>
      </c>
      <c r="Y844" s="15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53" t="s">
        <v>7</v>
      </c>
      <c r="F853" s="154"/>
      <c r="G853" s="15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53" t="s">
        <v>7</v>
      </c>
      <c r="AB853" s="154"/>
      <c r="AC853" s="15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53" t="s">
        <v>7</v>
      </c>
      <c r="O855" s="154"/>
      <c r="P855" s="154"/>
      <c r="Q855" s="155"/>
      <c r="R855" s="18">
        <f>SUM(R839:R854)</f>
        <v>0</v>
      </c>
      <c r="S855" s="3"/>
      <c r="V855" s="17"/>
      <c r="X855" s="12"/>
      <c r="Y855" s="10"/>
      <c r="AJ855" s="153" t="s">
        <v>7</v>
      </c>
      <c r="AK855" s="154"/>
      <c r="AL855" s="154"/>
      <c r="AM855" s="155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56" t="s">
        <v>30</v>
      </c>
      <c r="I877" s="156"/>
      <c r="J877" s="156"/>
      <c r="V877" s="17"/>
      <c r="AA877" s="156" t="s">
        <v>31</v>
      </c>
      <c r="AB877" s="156"/>
      <c r="AC877" s="156"/>
    </row>
    <row r="878" spans="1:43">
      <c r="H878" s="156"/>
      <c r="I878" s="156"/>
      <c r="J878" s="156"/>
      <c r="V878" s="17"/>
      <c r="AA878" s="156"/>
      <c r="AB878" s="156"/>
      <c r="AC878" s="156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57" t="s">
        <v>20</v>
      </c>
      <c r="F882" s="157"/>
      <c r="G882" s="157"/>
      <c r="H882" s="157"/>
      <c r="V882" s="17"/>
      <c r="X882" s="23" t="s">
        <v>32</v>
      </c>
      <c r="Y882" s="20">
        <f>IF(B1682="PAGADO",0,C887)</f>
        <v>170</v>
      </c>
      <c r="AA882" s="157" t="s">
        <v>20</v>
      </c>
      <c r="AB882" s="157"/>
      <c r="AC882" s="157"/>
      <c r="AD882" s="15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8" t="str">
        <f>IF(Y887&lt;0,"NO PAGAR","COBRAR'")</f>
        <v>COBRAR'</v>
      </c>
      <c r="Y888" s="15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58" t="str">
        <f>IF(C887&lt;0,"NO PAGAR","COBRAR'")</f>
        <v>COBRAR'</v>
      </c>
      <c r="C889" s="15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51" t="s">
        <v>9</v>
      </c>
      <c r="C890" s="15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51" t="s">
        <v>9</v>
      </c>
      <c r="Y890" s="15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53" t="s">
        <v>7</v>
      </c>
      <c r="F898" s="154"/>
      <c r="G898" s="15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53" t="s">
        <v>7</v>
      </c>
      <c r="AB898" s="154"/>
      <c r="AC898" s="15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53" t="s">
        <v>7</v>
      </c>
      <c r="O900" s="154"/>
      <c r="P900" s="154"/>
      <c r="Q900" s="155"/>
      <c r="R900" s="18">
        <f>SUM(R884:R899)</f>
        <v>0</v>
      </c>
      <c r="S900" s="3"/>
      <c r="V900" s="17"/>
      <c r="X900" s="12"/>
      <c r="Y900" s="10"/>
      <c r="AJ900" s="153" t="s">
        <v>7</v>
      </c>
      <c r="AK900" s="154"/>
      <c r="AL900" s="154"/>
      <c r="AM900" s="15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59" t="s">
        <v>29</v>
      </c>
      <c r="AD925" s="159"/>
      <c r="AE925" s="159"/>
    </row>
    <row r="926" spans="8:31">
      <c r="H926" s="156" t="s">
        <v>28</v>
      </c>
      <c r="I926" s="156"/>
      <c r="J926" s="156"/>
      <c r="V926" s="17"/>
      <c r="AC926" s="159"/>
      <c r="AD926" s="159"/>
      <c r="AE926" s="159"/>
    </row>
    <row r="927" spans="8:31">
      <c r="H927" s="156"/>
      <c r="I927" s="156"/>
      <c r="J927" s="156"/>
      <c r="V927" s="17"/>
      <c r="AC927" s="159"/>
      <c r="AD927" s="159"/>
      <c r="AE927" s="159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57" t="s">
        <v>20</v>
      </c>
      <c r="F931" s="157"/>
      <c r="G931" s="157"/>
      <c r="H931" s="157"/>
      <c r="V931" s="17"/>
      <c r="X931" s="23" t="s">
        <v>32</v>
      </c>
      <c r="Y931" s="20">
        <f>IF(B931="PAGADO",0,C936)</f>
        <v>170</v>
      </c>
      <c r="AA931" s="157" t="s">
        <v>20</v>
      </c>
      <c r="AB931" s="157"/>
      <c r="AC931" s="157"/>
      <c r="AD931" s="157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60" t="str">
        <f>IF(C936&lt;0,"NO PAGAR","COBRAR")</f>
        <v>COBRAR</v>
      </c>
      <c r="C937" s="16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60" t="str">
        <f>IF(Y936&lt;0,"NO PAGAR","COBRAR")</f>
        <v>COBRAR</v>
      </c>
      <c r="Y937" s="16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51" t="s">
        <v>9</v>
      </c>
      <c r="C938" s="15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1" t="s">
        <v>9</v>
      </c>
      <c r="Y938" s="15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53" t="s">
        <v>7</v>
      </c>
      <c r="F947" s="154"/>
      <c r="G947" s="15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53" t="s">
        <v>7</v>
      </c>
      <c r="AB947" s="154"/>
      <c r="AC947" s="15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53" t="s">
        <v>7</v>
      </c>
      <c r="O949" s="154"/>
      <c r="P949" s="154"/>
      <c r="Q949" s="155"/>
      <c r="R949" s="18">
        <f>SUM(R933:R948)</f>
        <v>0</v>
      </c>
      <c r="S949" s="3"/>
      <c r="V949" s="17"/>
      <c r="X949" s="12"/>
      <c r="Y949" s="10"/>
      <c r="AJ949" s="153" t="s">
        <v>7</v>
      </c>
      <c r="AK949" s="154"/>
      <c r="AL949" s="154"/>
      <c r="AM949" s="155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56" t="s">
        <v>30</v>
      </c>
      <c r="I971" s="156"/>
      <c r="J971" s="156"/>
      <c r="V971" s="17"/>
      <c r="AA971" s="156" t="s">
        <v>31</v>
      </c>
      <c r="AB971" s="156"/>
      <c r="AC971" s="156"/>
    </row>
    <row r="972" spans="1:43">
      <c r="H972" s="156"/>
      <c r="I972" s="156"/>
      <c r="J972" s="156"/>
      <c r="V972" s="17"/>
      <c r="AA972" s="156"/>
      <c r="AB972" s="156"/>
      <c r="AC972" s="156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57" t="s">
        <v>20</v>
      </c>
      <c r="F976" s="157"/>
      <c r="G976" s="157"/>
      <c r="H976" s="157"/>
      <c r="V976" s="17"/>
      <c r="X976" s="23" t="s">
        <v>32</v>
      </c>
      <c r="Y976" s="20">
        <f>IF(B1776="PAGADO",0,C981)</f>
        <v>170</v>
      </c>
      <c r="AA976" s="157" t="s">
        <v>20</v>
      </c>
      <c r="AB976" s="157"/>
      <c r="AC976" s="157"/>
      <c r="AD976" s="15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8" t="str">
        <f>IF(Y981&lt;0,"NO PAGAR","COBRAR'")</f>
        <v>COBRAR'</v>
      </c>
      <c r="Y982" s="15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58" t="str">
        <f>IF(C981&lt;0,"NO PAGAR","COBRAR'")</f>
        <v>COBRAR'</v>
      </c>
      <c r="C983" s="158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51" t="s">
        <v>9</v>
      </c>
      <c r="C984" s="15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51" t="s">
        <v>9</v>
      </c>
      <c r="Y984" s="15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53" t="s">
        <v>7</v>
      </c>
      <c r="F992" s="154"/>
      <c r="G992" s="15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53" t="s">
        <v>7</v>
      </c>
      <c r="AB992" s="154"/>
      <c r="AC992" s="15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53" t="s">
        <v>7</v>
      </c>
      <c r="O994" s="154"/>
      <c r="P994" s="154"/>
      <c r="Q994" s="155"/>
      <c r="R994" s="18">
        <f>SUM(R978:R993)</f>
        <v>0</v>
      </c>
      <c r="S994" s="3"/>
      <c r="V994" s="17"/>
      <c r="X994" s="12"/>
      <c r="Y994" s="10"/>
      <c r="AJ994" s="153" t="s">
        <v>7</v>
      </c>
      <c r="AK994" s="154"/>
      <c r="AL994" s="154"/>
      <c r="AM994" s="155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59" t="s">
        <v>29</v>
      </c>
      <c r="AD1018" s="159"/>
      <c r="AE1018" s="159"/>
    </row>
    <row r="1019" spans="2:31">
      <c r="H1019" s="156" t="s">
        <v>28</v>
      </c>
      <c r="I1019" s="156"/>
      <c r="J1019" s="156"/>
      <c r="V1019" s="17"/>
      <c r="AC1019" s="159"/>
      <c r="AD1019" s="159"/>
      <c r="AE1019" s="159"/>
    </row>
    <row r="1020" spans="2:31">
      <c r="H1020" s="156"/>
      <c r="I1020" s="156"/>
      <c r="J1020" s="156"/>
      <c r="V1020" s="17"/>
      <c r="AC1020" s="159"/>
      <c r="AD1020" s="159"/>
      <c r="AE1020" s="159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57" t="s">
        <v>20</v>
      </c>
      <c r="F1024" s="157"/>
      <c r="G1024" s="157"/>
      <c r="H1024" s="157"/>
      <c r="V1024" s="17"/>
      <c r="X1024" s="23" t="s">
        <v>32</v>
      </c>
      <c r="Y1024" s="20">
        <f>IF(B1024="PAGADO",0,C1029)</f>
        <v>170</v>
      </c>
      <c r="AA1024" s="157" t="s">
        <v>20</v>
      </c>
      <c r="AB1024" s="157"/>
      <c r="AC1024" s="157"/>
      <c r="AD1024" s="157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60" t="str">
        <f>IF(C1029&lt;0,"NO PAGAR","COBRAR")</f>
        <v>COBRAR</v>
      </c>
      <c r="C1030" s="16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60" t="str">
        <f>IF(Y1029&lt;0,"NO PAGAR","COBRAR")</f>
        <v>COBRAR</v>
      </c>
      <c r="Y1030" s="16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51" t="s">
        <v>9</v>
      </c>
      <c r="C1031" s="15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1" t="s">
        <v>9</v>
      </c>
      <c r="Y1031" s="15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53" t="s">
        <v>7</v>
      </c>
      <c r="F1040" s="154"/>
      <c r="G1040" s="15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53" t="s">
        <v>7</v>
      </c>
      <c r="AB1040" s="154"/>
      <c r="AC1040" s="15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53" t="s">
        <v>7</v>
      </c>
      <c r="O1042" s="154"/>
      <c r="P1042" s="154"/>
      <c r="Q1042" s="155"/>
      <c r="R1042" s="18">
        <f>SUM(R1026:R1041)</f>
        <v>0</v>
      </c>
      <c r="S1042" s="3"/>
      <c r="V1042" s="17"/>
      <c r="X1042" s="12"/>
      <c r="Y1042" s="10"/>
      <c r="AJ1042" s="153" t="s">
        <v>7</v>
      </c>
      <c r="AK1042" s="154"/>
      <c r="AL1042" s="154"/>
      <c r="AM1042" s="155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56" t="s">
        <v>30</v>
      </c>
      <c r="I1064" s="156"/>
      <c r="J1064" s="156"/>
      <c r="V1064" s="17"/>
      <c r="AA1064" s="156" t="s">
        <v>31</v>
      </c>
      <c r="AB1064" s="156"/>
      <c r="AC1064" s="156"/>
    </row>
    <row r="1065" spans="1:43">
      <c r="H1065" s="156"/>
      <c r="I1065" s="156"/>
      <c r="J1065" s="156"/>
      <c r="V1065" s="17"/>
      <c r="AA1065" s="156"/>
      <c r="AB1065" s="156"/>
      <c r="AC1065" s="156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57" t="s">
        <v>20</v>
      </c>
      <c r="F1069" s="157"/>
      <c r="G1069" s="157"/>
      <c r="H1069" s="157"/>
      <c r="V1069" s="17"/>
      <c r="X1069" s="23" t="s">
        <v>32</v>
      </c>
      <c r="Y1069" s="20">
        <f>IF(B1869="PAGADO",0,C1074)</f>
        <v>170</v>
      </c>
      <c r="AA1069" s="157" t="s">
        <v>20</v>
      </c>
      <c r="AB1069" s="157"/>
      <c r="AC1069" s="157"/>
      <c r="AD1069" s="157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8" t="str">
        <f>IF(Y1074&lt;0,"NO PAGAR","COBRAR'")</f>
        <v>COBRAR'</v>
      </c>
      <c r="Y1075" s="15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58" t="str">
        <f>IF(C1074&lt;0,"NO PAGAR","COBRAR'")</f>
        <v>COBRAR'</v>
      </c>
      <c r="C1076" s="158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51" t="s">
        <v>9</v>
      </c>
      <c r="C1077" s="15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51" t="s">
        <v>9</v>
      </c>
      <c r="Y1077" s="15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53" t="s">
        <v>7</v>
      </c>
      <c r="F1085" s="154"/>
      <c r="G1085" s="15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53" t="s">
        <v>7</v>
      </c>
      <c r="AB1085" s="154"/>
      <c r="AC1085" s="15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53" t="s">
        <v>7</v>
      </c>
      <c r="O1087" s="154"/>
      <c r="P1087" s="154"/>
      <c r="Q1087" s="155"/>
      <c r="R1087" s="18">
        <f>SUM(R1071:R1086)</f>
        <v>0</v>
      </c>
      <c r="S1087" s="3"/>
      <c r="V1087" s="17"/>
      <c r="X1087" s="12"/>
      <c r="Y1087" s="10"/>
      <c r="AJ1087" s="153" t="s">
        <v>7</v>
      </c>
      <c r="AK1087" s="154"/>
      <c r="AL1087" s="154"/>
      <c r="AM1087" s="155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5" t="s">
        <v>76</v>
      </c>
      <c r="C1" s="175"/>
      <c r="D1" s="175"/>
      <c r="E1" s="175"/>
      <c r="F1" s="175"/>
      <c r="G1" s="17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3" t="s">
        <v>7</v>
      </c>
      <c r="C17" s="174"/>
      <c r="D17" s="26">
        <f>SUM(D3:D16)</f>
        <v>1178</v>
      </c>
      <c r="E17" s="27"/>
      <c r="F17" s="3"/>
      <c r="G17" s="3"/>
    </row>
    <row r="22" spans="2:7">
      <c r="B22" s="175" t="s">
        <v>23</v>
      </c>
      <c r="C22" s="175"/>
      <c r="D22" s="175"/>
      <c r="E22" s="175"/>
      <c r="F22" s="175"/>
      <c r="G22" s="17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3" t="s">
        <v>7</v>
      </c>
      <c r="C38" s="174"/>
      <c r="D38" s="26">
        <f>SUM(D24:D37)</f>
        <v>1123.0900000000001</v>
      </c>
      <c r="E38" s="27"/>
      <c r="F38" s="3"/>
      <c r="G38" s="3"/>
    </row>
    <row r="41" spans="2:7">
      <c r="B41" s="175" t="s">
        <v>23</v>
      </c>
      <c r="C41" s="175"/>
      <c r="D41" s="175"/>
      <c r="E41" s="175"/>
      <c r="F41" s="175"/>
      <c r="G41" s="17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3" t="s">
        <v>7</v>
      </c>
      <c r="C56" s="17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3" t="s">
        <v>7</v>
      </c>
      <c r="C79" s="17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3" t="s">
        <v>7</v>
      </c>
      <c r="C96" s="174"/>
      <c r="D96" s="26">
        <f>SUM(D83:D95)</f>
        <v>565</v>
      </c>
      <c r="E96" s="27"/>
      <c r="F96" s="3"/>
    </row>
    <row r="99" spans="2:9">
      <c r="B99" s="175" t="s">
        <v>762</v>
      </c>
      <c r="C99" s="175"/>
      <c r="D99" s="175"/>
      <c r="E99" s="175"/>
      <c r="F99" s="175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3" t="s">
        <v>7</v>
      </c>
      <c r="C114" s="17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3" t="s">
        <v>7</v>
      </c>
      <c r="C132" s="17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78" t="s">
        <v>55</v>
      </c>
      <c r="AE1" s="176"/>
      <c r="AF1" s="176"/>
      <c r="AG1" s="176"/>
      <c r="AH1" s="176"/>
      <c r="AI1" s="176"/>
      <c r="AJ1" s="176"/>
      <c r="AK1" s="176"/>
      <c r="AL1" s="179"/>
      <c r="AN1" s="178" t="s">
        <v>55</v>
      </c>
      <c r="AO1" s="176"/>
      <c r="AP1" s="176"/>
      <c r="AQ1" s="176"/>
      <c r="AR1" s="176"/>
      <c r="AS1" s="176"/>
      <c r="AT1" s="176"/>
      <c r="AU1" s="176"/>
      <c r="AV1" s="179"/>
    </row>
    <row r="2" spans="1:48" ht="21">
      <c r="AD2" s="180" t="s">
        <v>39</v>
      </c>
      <c r="AE2" s="177"/>
      <c r="AF2" s="177"/>
      <c r="AG2" s="177"/>
      <c r="AH2" s="177"/>
      <c r="AI2" s="177"/>
      <c r="AJ2" s="177"/>
      <c r="AK2" s="177"/>
      <c r="AL2" s="181"/>
      <c r="AN2" s="180" t="s">
        <v>39</v>
      </c>
      <c r="AO2" s="177"/>
      <c r="AP2" s="177"/>
      <c r="AQ2" s="177"/>
      <c r="AR2" s="177"/>
      <c r="AS2" s="177"/>
      <c r="AT2" s="177"/>
      <c r="AU2" s="177"/>
      <c r="AV2" s="181"/>
    </row>
    <row r="3" spans="1:48" ht="26.25">
      <c r="A3" s="178" t="s">
        <v>55</v>
      </c>
      <c r="B3" s="176"/>
      <c r="C3" s="176"/>
      <c r="D3" s="176"/>
      <c r="E3" s="176"/>
      <c r="F3" s="176"/>
      <c r="G3" s="176"/>
      <c r="H3" s="176"/>
      <c r="I3" s="179"/>
      <c r="K3" s="178" t="s">
        <v>55</v>
      </c>
      <c r="L3" s="176"/>
      <c r="M3" s="176"/>
      <c r="N3" s="176"/>
      <c r="O3" s="176"/>
      <c r="P3" s="176"/>
      <c r="Q3" s="176"/>
      <c r="R3" s="176"/>
      <c r="S3" s="179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0" t="s">
        <v>39</v>
      </c>
      <c r="B4" s="177"/>
      <c r="C4" s="177"/>
      <c r="D4" s="177"/>
      <c r="E4" s="177"/>
      <c r="F4" s="177"/>
      <c r="G4" s="177"/>
      <c r="H4" s="177"/>
      <c r="I4" s="181"/>
      <c r="K4" s="180" t="s">
        <v>39</v>
      </c>
      <c r="L4" s="177"/>
      <c r="M4" s="177"/>
      <c r="N4" s="177"/>
      <c r="O4" s="177"/>
      <c r="P4" s="177"/>
      <c r="Q4" s="177"/>
      <c r="R4" s="177"/>
      <c r="S4" s="181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82" t="s">
        <v>41</v>
      </c>
      <c r="AF8" s="182"/>
      <c r="AG8" s="182"/>
      <c r="AI8" s="182" t="s">
        <v>42</v>
      </c>
      <c r="AJ8" s="182"/>
      <c r="AK8" s="182"/>
      <c r="AL8" s="34"/>
      <c r="AN8" s="29"/>
      <c r="AO8" s="182" t="s">
        <v>41</v>
      </c>
      <c r="AP8" s="182"/>
      <c r="AQ8" s="182"/>
      <c r="AS8" s="182" t="s">
        <v>42</v>
      </c>
      <c r="AT8" s="182"/>
      <c r="AU8" s="182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82" t="s">
        <v>41</v>
      </c>
      <c r="C10" s="182"/>
      <c r="D10" s="182"/>
      <c r="F10" s="182" t="s">
        <v>42</v>
      </c>
      <c r="G10" s="182"/>
      <c r="H10" s="182"/>
      <c r="I10" s="34"/>
      <c r="K10" s="29"/>
      <c r="L10" s="182" t="s">
        <v>41</v>
      </c>
      <c r="M10" s="182"/>
      <c r="N10" s="182"/>
      <c r="P10" s="182" t="s">
        <v>42</v>
      </c>
      <c r="Q10" s="182"/>
      <c r="R10" s="182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3">
        <f>AG14-AK14</f>
        <v>520.00621866666677</v>
      </c>
      <c r="AL15" s="30"/>
      <c r="AN15" s="29"/>
      <c r="AR15" s="183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3"/>
      <c r="AL16" s="30"/>
      <c r="AN16" s="29"/>
      <c r="AR16" s="183"/>
      <c r="AV16" s="30"/>
    </row>
    <row r="17" spans="1:48" ht="15" customHeight="1">
      <c r="A17" s="29"/>
      <c r="E17" s="183">
        <f>D16-H16</f>
        <v>536.97475599999996</v>
      </c>
      <c r="I17" s="30"/>
      <c r="K17" s="29"/>
      <c r="O17" s="183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3"/>
      <c r="I18" s="30"/>
      <c r="K18" s="29"/>
      <c r="O18" s="183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84" t="s">
        <v>53</v>
      </c>
      <c r="AF21" s="184"/>
      <c r="AG21" s="184"/>
      <c r="AI21" s="184" t="s">
        <v>54</v>
      </c>
      <c r="AJ21" s="184"/>
      <c r="AK21" s="184"/>
      <c r="AL21" s="36"/>
      <c r="AN21" s="29"/>
      <c r="AO21" s="184" t="s">
        <v>53</v>
      </c>
      <c r="AP21" s="184"/>
      <c r="AQ21" s="184"/>
      <c r="AS21" s="184" t="s">
        <v>54</v>
      </c>
      <c r="AT21" s="184"/>
      <c r="AU21" s="184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84" t="s">
        <v>53</v>
      </c>
      <c r="C23" s="184"/>
      <c r="D23" s="184"/>
      <c r="F23" s="184" t="s">
        <v>54</v>
      </c>
      <c r="G23" s="184"/>
      <c r="H23" s="184"/>
      <c r="I23" s="36"/>
      <c r="K23" s="29"/>
      <c r="L23" s="184" t="s">
        <v>53</v>
      </c>
      <c r="M23" s="184"/>
      <c r="N23" s="184"/>
      <c r="P23" s="184" t="s">
        <v>54</v>
      </c>
      <c r="Q23" s="184"/>
      <c r="R23" s="184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85"/>
      <c r="V24" s="185"/>
      <c r="W24" s="185"/>
      <c r="X24" s="185"/>
      <c r="Y24" s="185"/>
      <c r="Z24" s="185"/>
      <c r="AA24" s="185"/>
      <c r="AB24" s="185"/>
      <c r="AC24" s="185"/>
      <c r="AD24" s="178" t="s">
        <v>55</v>
      </c>
      <c r="AE24" s="176"/>
      <c r="AF24" s="176"/>
      <c r="AG24" s="176"/>
      <c r="AH24" s="176"/>
      <c r="AI24" s="176"/>
      <c r="AJ24" s="176"/>
      <c r="AK24" s="176"/>
      <c r="AL24" s="179"/>
      <c r="AN24" s="178" t="s">
        <v>55</v>
      </c>
      <c r="AO24" s="176"/>
      <c r="AP24" s="176"/>
      <c r="AQ24" s="176"/>
      <c r="AR24" s="176"/>
      <c r="AS24" s="176"/>
      <c r="AT24" s="176"/>
      <c r="AU24" s="176"/>
      <c r="AV24" s="179"/>
    </row>
    <row r="25" spans="1:48" ht="21">
      <c r="U25" s="186"/>
      <c r="V25" s="186"/>
      <c r="W25" s="186"/>
      <c r="X25" s="186"/>
      <c r="Y25" s="186"/>
      <c r="Z25" s="186"/>
      <c r="AA25" s="186"/>
      <c r="AB25" s="186"/>
      <c r="AC25" s="186"/>
      <c r="AD25" s="180" t="s">
        <v>39</v>
      </c>
      <c r="AE25" s="177"/>
      <c r="AF25" s="177"/>
      <c r="AG25" s="177"/>
      <c r="AH25" s="177"/>
      <c r="AI25" s="177"/>
      <c r="AJ25" s="177"/>
      <c r="AK25" s="177"/>
      <c r="AL25" s="181"/>
      <c r="AN25" s="180" t="s">
        <v>39</v>
      </c>
      <c r="AO25" s="177"/>
      <c r="AP25" s="177"/>
      <c r="AQ25" s="177"/>
      <c r="AR25" s="177"/>
      <c r="AS25" s="177"/>
      <c r="AT25" s="177"/>
      <c r="AU25" s="177"/>
      <c r="AV25" s="181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78" t="s">
        <v>55</v>
      </c>
      <c r="B27" s="176"/>
      <c r="C27" s="176"/>
      <c r="D27" s="176"/>
      <c r="E27" s="176"/>
      <c r="F27" s="176"/>
      <c r="G27" s="176"/>
      <c r="H27" s="176"/>
      <c r="I27" s="179"/>
      <c r="K27" s="178" t="s">
        <v>55</v>
      </c>
      <c r="L27" s="176"/>
      <c r="M27" s="176"/>
      <c r="N27" s="176"/>
      <c r="O27" s="176"/>
      <c r="P27" s="176"/>
      <c r="Q27" s="176"/>
      <c r="R27" s="176"/>
      <c r="S27" s="179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0" t="s">
        <v>39</v>
      </c>
      <c r="B28" s="177"/>
      <c r="C28" s="177"/>
      <c r="D28" s="177"/>
      <c r="E28" s="177"/>
      <c r="F28" s="177"/>
      <c r="G28" s="177"/>
      <c r="H28" s="177"/>
      <c r="I28" s="181"/>
      <c r="K28" s="180" t="s">
        <v>39</v>
      </c>
      <c r="L28" s="177"/>
      <c r="M28" s="177"/>
      <c r="N28" s="177"/>
      <c r="O28" s="177"/>
      <c r="P28" s="177"/>
      <c r="Q28" s="177"/>
      <c r="R28" s="177"/>
      <c r="S28" s="181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87"/>
      <c r="W31" s="187"/>
      <c r="X31" s="187"/>
      <c r="Y31" s="91"/>
      <c r="Z31" s="187"/>
      <c r="AA31" s="187"/>
      <c r="AB31" s="187"/>
      <c r="AC31" s="96"/>
      <c r="AD31" s="29"/>
      <c r="AE31" s="182" t="s">
        <v>41</v>
      </c>
      <c r="AF31" s="182"/>
      <c r="AG31" s="182"/>
      <c r="AI31" s="182" t="s">
        <v>42</v>
      </c>
      <c r="AJ31" s="182"/>
      <c r="AK31" s="182"/>
      <c r="AL31" s="34"/>
      <c r="AN31" s="29"/>
      <c r="AO31" s="182" t="s">
        <v>41</v>
      </c>
      <c r="AP31" s="182"/>
      <c r="AQ31" s="182"/>
      <c r="AS31" s="182" t="s">
        <v>42</v>
      </c>
      <c r="AT31" s="182"/>
      <c r="AU31" s="182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82" t="s">
        <v>41</v>
      </c>
      <c r="C34" s="182"/>
      <c r="D34" s="182"/>
      <c r="F34" s="182" t="s">
        <v>42</v>
      </c>
      <c r="G34" s="182"/>
      <c r="H34" s="182"/>
      <c r="I34" s="34"/>
      <c r="K34" s="29"/>
      <c r="L34" s="182" t="s">
        <v>41</v>
      </c>
      <c r="M34" s="182"/>
      <c r="N34" s="182"/>
      <c r="P34" s="182" t="s">
        <v>42</v>
      </c>
      <c r="Q34" s="182"/>
      <c r="R34" s="182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88"/>
      <c r="Z38" s="91"/>
      <c r="AA38" s="91"/>
      <c r="AB38" s="91"/>
      <c r="AC38" s="91"/>
      <c r="AD38" s="29"/>
      <c r="AH38" s="183">
        <f>AG37-AK37</f>
        <v>520.00288533333332</v>
      </c>
      <c r="AL38" s="30"/>
      <c r="AN38" s="29"/>
      <c r="AR38" s="183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88"/>
      <c r="Z39" s="91"/>
      <c r="AA39" s="91"/>
      <c r="AB39" s="91"/>
      <c r="AC39" s="91"/>
      <c r="AD39" s="29"/>
      <c r="AH39" s="183"/>
      <c r="AL39" s="30"/>
      <c r="AN39" s="29"/>
      <c r="AR39" s="183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3">
        <f>D40-H40</f>
        <v>259.98</v>
      </c>
      <c r="I41" s="30"/>
      <c r="K41" s="29"/>
      <c r="O41" s="183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3"/>
      <c r="I42" s="30"/>
      <c r="K42" s="29"/>
      <c r="O42" s="183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89"/>
      <c r="W44" s="189"/>
      <c r="X44" s="189"/>
      <c r="Y44" s="91"/>
      <c r="Z44" s="189"/>
      <c r="AA44" s="189"/>
      <c r="AB44" s="189"/>
      <c r="AC44" s="100"/>
      <c r="AD44" s="29"/>
      <c r="AE44" s="184" t="s">
        <v>53</v>
      </c>
      <c r="AF44" s="184"/>
      <c r="AG44" s="184"/>
      <c r="AI44" s="184" t="s">
        <v>54</v>
      </c>
      <c r="AJ44" s="184"/>
      <c r="AK44" s="184"/>
      <c r="AL44" s="36"/>
      <c r="AN44" s="29"/>
      <c r="AO44" s="184" t="s">
        <v>53</v>
      </c>
      <c r="AP44" s="184"/>
      <c r="AQ44" s="184"/>
      <c r="AS44" s="184" t="s">
        <v>54</v>
      </c>
      <c r="AT44" s="184"/>
      <c r="AU44" s="184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84" t="s">
        <v>53</v>
      </c>
      <c r="C47" s="184"/>
      <c r="D47" s="184"/>
      <c r="F47" s="184" t="s">
        <v>54</v>
      </c>
      <c r="G47" s="184"/>
      <c r="H47" s="184"/>
      <c r="I47" s="36"/>
      <c r="K47" s="29"/>
      <c r="L47" s="184" t="s">
        <v>53</v>
      </c>
      <c r="M47" s="184"/>
      <c r="N47" s="184"/>
      <c r="P47" s="184" t="s">
        <v>54</v>
      </c>
      <c r="Q47" s="184"/>
      <c r="R47" s="184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78" t="s">
        <v>55</v>
      </c>
      <c r="B51" s="176"/>
      <c r="C51" s="176"/>
      <c r="D51" s="176"/>
      <c r="E51" s="176"/>
      <c r="F51" s="176"/>
      <c r="G51" s="176"/>
      <c r="H51" s="176"/>
      <c r="I51" s="179"/>
      <c r="K51" s="178" t="s">
        <v>55</v>
      </c>
      <c r="L51" s="176"/>
      <c r="M51" s="176"/>
      <c r="N51" s="176"/>
      <c r="O51" s="176"/>
      <c r="P51" s="176"/>
      <c r="Q51" s="176"/>
      <c r="R51" s="176"/>
      <c r="S51" s="179"/>
    </row>
    <row r="52" spans="1:19" ht="21">
      <c r="A52" s="180" t="s">
        <v>39</v>
      </c>
      <c r="B52" s="177"/>
      <c r="C52" s="177"/>
      <c r="D52" s="177"/>
      <c r="E52" s="177"/>
      <c r="F52" s="177"/>
      <c r="G52" s="177"/>
      <c r="H52" s="177"/>
      <c r="I52" s="181"/>
      <c r="K52" s="180" t="s">
        <v>39</v>
      </c>
      <c r="L52" s="177"/>
      <c r="M52" s="177"/>
      <c r="N52" s="177"/>
      <c r="O52" s="177"/>
      <c r="P52" s="177"/>
      <c r="Q52" s="177"/>
      <c r="R52" s="177"/>
      <c r="S52" s="181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82" t="s">
        <v>41</v>
      </c>
      <c r="C58" s="182"/>
      <c r="D58" s="182"/>
      <c r="F58" s="182" t="s">
        <v>42</v>
      </c>
      <c r="G58" s="182"/>
      <c r="H58" s="182"/>
      <c r="I58" s="34"/>
      <c r="K58" s="29"/>
      <c r="L58" s="182" t="s">
        <v>41</v>
      </c>
      <c r="M58" s="182"/>
      <c r="N58" s="182"/>
      <c r="P58" s="182" t="s">
        <v>42</v>
      </c>
      <c r="Q58" s="182"/>
      <c r="R58" s="182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3">
        <f>D64-H64</f>
        <v>259.98</v>
      </c>
      <c r="I65" s="30"/>
      <c r="K65" s="29"/>
      <c r="O65" s="183">
        <f>N64-R64</f>
        <v>241.23750000000001</v>
      </c>
      <c r="S65" s="30"/>
    </row>
    <row r="66" spans="1:19">
      <c r="A66" s="29"/>
      <c r="E66" s="183"/>
      <c r="I66" s="30"/>
      <c r="K66" s="29"/>
      <c r="O66" s="183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84" t="s">
        <v>53</v>
      </c>
      <c r="C71" s="184"/>
      <c r="D71" s="184"/>
      <c r="F71" s="184" t="s">
        <v>54</v>
      </c>
      <c r="G71" s="184"/>
      <c r="H71" s="184"/>
      <c r="I71" s="36"/>
      <c r="K71" s="29"/>
      <c r="L71" s="184" t="s">
        <v>53</v>
      </c>
      <c r="M71" s="184"/>
      <c r="N71" s="184"/>
      <c r="P71" s="184" t="s">
        <v>54</v>
      </c>
      <c r="Q71" s="184"/>
      <c r="R71" s="184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78" t="s">
        <v>55</v>
      </c>
      <c r="B74" s="176"/>
      <c r="C74" s="176"/>
      <c r="D74" s="176"/>
      <c r="E74" s="176"/>
      <c r="F74" s="176"/>
      <c r="G74" s="176"/>
      <c r="H74" s="176"/>
      <c r="I74" s="179"/>
      <c r="K74" s="178" t="s">
        <v>55</v>
      </c>
      <c r="L74" s="176"/>
      <c r="M74" s="176"/>
      <c r="N74" s="176"/>
      <c r="O74" s="176"/>
      <c r="P74" s="176"/>
      <c r="Q74" s="176"/>
      <c r="R74" s="176"/>
      <c r="S74" s="179"/>
    </row>
    <row r="75" spans="1:19" ht="21">
      <c r="A75" s="180" t="s">
        <v>39</v>
      </c>
      <c r="B75" s="177"/>
      <c r="C75" s="177"/>
      <c r="D75" s="177"/>
      <c r="E75" s="177"/>
      <c r="F75" s="177"/>
      <c r="G75" s="177"/>
      <c r="H75" s="177"/>
      <c r="I75" s="181"/>
      <c r="K75" s="180" t="s">
        <v>39</v>
      </c>
      <c r="L75" s="177"/>
      <c r="M75" s="177"/>
      <c r="N75" s="177"/>
      <c r="O75" s="177"/>
      <c r="P75" s="177"/>
      <c r="Q75" s="177"/>
      <c r="R75" s="177"/>
      <c r="S75" s="181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82" t="s">
        <v>41</v>
      </c>
      <c r="C81" s="182"/>
      <c r="D81" s="182"/>
      <c r="F81" s="182" t="s">
        <v>42</v>
      </c>
      <c r="G81" s="182"/>
      <c r="H81" s="182"/>
      <c r="I81" s="34"/>
      <c r="K81" s="29"/>
      <c r="L81" s="182" t="s">
        <v>41</v>
      </c>
      <c r="M81" s="182"/>
      <c r="N81" s="182"/>
      <c r="P81" s="182" t="s">
        <v>42</v>
      </c>
      <c r="Q81" s="182"/>
      <c r="R81" s="182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3">
        <f>D87-H87</f>
        <v>241.23750000000001</v>
      </c>
      <c r="I88" s="30"/>
      <c r="K88" s="29"/>
      <c r="O88" s="183">
        <f>N87-R87</f>
        <v>241.23750000000001</v>
      </c>
      <c r="S88" s="30"/>
    </row>
    <row r="89" spans="1:19">
      <c r="A89" s="29"/>
      <c r="E89" s="183"/>
      <c r="I89" s="30"/>
      <c r="K89" s="29"/>
      <c r="O89" s="183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84" t="s">
        <v>53</v>
      </c>
      <c r="C94" s="184"/>
      <c r="D94" s="184"/>
      <c r="F94" s="184" t="s">
        <v>54</v>
      </c>
      <c r="G94" s="184"/>
      <c r="H94" s="184"/>
      <c r="I94" s="36"/>
      <c r="K94" s="29"/>
      <c r="L94" s="184" t="s">
        <v>53</v>
      </c>
      <c r="M94" s="184"/>
      <c r="N94" s="184"/>
      <c r="P94" s="184" t="s">
        <v>54</v>
      </c>
      <c r="Q94" s="184"/>
      <c r="R94" s="184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78" t="s">
        <v>55</v>
      </c>
      <c r="B97" s="176"/>
      <c r="C97" s="176"/>
      <c r="D97" s="176"/>
      <c r="E97" s="176"/>
      <c r="F97" s="176"/>
      <c r="G97" s="176"/>
      <c r="H97" s="176"/>
      <c r="I97" s="179"/>
      <c r="K97" s="178" t="s">
        <v>55</v>
      </c>
      <c r="L97" s="176"/>
      <c r="M97" s="176"/>
      <c r="N97" s="176"/>
      <c r="O97" s="176"/>
      <c r="P97" s="176"/>
      <c r="Q97" s="176"/>
      <c r="R97" s="176"/>
      <c r="S97" s="179"/>
    </row>
    <row r="98" spans="1:19" ht="21">
      <c r="A98" s="180" t="s">
        <v>39</v>
      </c>
      <c r="B98" s="177"/>
      <c r="C98" s="177"/>
      <c r="D98" s="177"/>
      <c r="E98" s="177"/>
      <c r="F98" s="177"/>
      <c r="G98" s="177"/>
      <c r="H98" s="177"/>
      <c r="I98" s="181"/>
      <c r="K98" s="180" t="s">
        <v>39</v>
      </c>
      <c r="L98" s="177"/>
      <c r="M98" s="177"/>
      <c r="N98" s="177"/>
      <c r="O98" s="177"/>
      <c r="P98" s="177"/>
      <c r="Q98" s="177"/>
      <c r="R98" s="177"/>
      <c r="S98" s="181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82" t="s">
        <v>41</v>
      </c>
      <c r="C104" s="182"/>
      <c r="D104" s="182"/>
      <c r="F104" s="182" t="s">
        <v>42</v>
      </c>
      <c r="G104" s="182"/>
      <c r="H104" s="182"/>
      <c r="I104" s="34"/>
      <c r="K104" s="29"/>
      <c r="L104" s="182" t="s">
        <v>41</v>
      </c>
      <c r="M104" s="182"/>
      <c r="N104" s="182"/>
      <c r="P104" s="182" t="s">
        <v>42</v>
      </c>
      <c r="Q104" s="182"/>
      <c r="R104" s="182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3">
        <f>D110-H110</f>
        <v>241.23750000000001</v>
      </c>
      <c r="I111" s="30"/>
      <c r="K111" s="29"/>
      <c r="O111" s="183">
        <f>N110-R110</f>
        <v>241.23750000000001</v>
      </c>
      <c r="S111" s="30"/>
    </row>
    <row r="112" spans="1:19">
      <c r="A112" s="29"/>
      <c r="E112" s="183"/>
      <c r="I112" s="30"/>
      <c r="K112" s="29"/>
      <c r="O112" s="183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84" t="s">
        <v>53</v>
      </c>
      <c r="C117" s="184"/>
      <c r="D117" s="184"/>
      <c r="F117" s="184" t="s">
        <v>54</v>
      </c>
      <c r="G117" s="184"/>
      <c r="H117" s="184"/>
      <c r="I117" s="36"/>
      <c r="K117" s="29"/>
      <c r="L117" s="184" t="s">
        <v>53</v>
      </c>
      <c r="M117" s="184"/>
      <c r="N117" s="184"/>
      <c r="P117" s="184" t="s">
        <v>54</v>
      </c>
      <c r="Q117" s="184"/>
      <c r="R117" s="184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78" t="s">
        <v>55</v>
      </c>
      <c r="B120" s="176"/>
      <c r="C120" s="176"/>
      <c r="D120" s="176"/>
      <c r="E120" s="176"/>
      <c r="F120" s="176"/>
      <c r="G120" s="176"/>
      <c r="H120" s="176"/>
      <c r="I120" s="179"/>
      <c r="K120" s="178" t="s">
        <v>55</v>
      </c>
      <c r="L120" s="176"/>
      <c r="M120" s="176"/>
      <c r="N120" s="176"/>
      <c r="O120" s="176"/>
      <c r="P120" s="176"/>
      <c r="Q120" s="176"/>
      <c r="R120" s="176"/>
      <c r="S120" s="179"/>
    </row>
    <row r="121" spans="1:19" ht="21">
      <c r="A121" s="180" t="s">
        <v>39</v>
      </c>
      <c r="B121" s="177"/>
      <c r="C121" s="177"/>
      <c r="D121" s="177"/>
      <c r="E121" s="177"/>
      <c r="F121" s="177"/>
      <c r="G121" s="177"/>
      <c r="H121" s="177"/>
      <c r="I121" s="181"/>
      <c r="K121" s="180" t="s">
        <v>39</v>
      </c>
      <c r="L121" s="177"/>
      <c r="M121" s="177"/>
      <c r="N121" s="177"/>
      <c r="O121" s="177"/>
      <c r="P121" s="177"/>
      <c r="Q121" s="177"/>
      <c r="R121" s="177"/>
      <c r="S121" s="181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82" t="s">
        <v>41</v>
      </c>
      <c r="C127" s="182"/>
      <c r="D127" s="182"/>
      <c r="F127" s="182" t="s">
        <v>42</v>
      </c>
      <c r="G127" s="182"/>
      <c r="H127" s="182"/>
      <c r="I127" s="34"/>
      <c r="K127" s="29"/>
      <c r="L127" s="182" t="s">
        <v>41</v>
      </c>
      <c r="M127" s="182"/>
      <c r="N127" s="182"/>
      <c r="P127" s="182" t="s">
        <v>42</v>
      </c>
      <c r="Q127" s="182"/>
      <c r="R127" s="182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3">
        <f>D133-H133</f>
        <v>241.23750000000001</v>
      </c>
      <c r="I134" s="30"/>
      <c r="K134" s="29"/>
      <c r="O134" s="183">
        <f>N133-R133</f>
        <v>57.382360000000006</v>
      </c>
      <c r="S134" s="30"/>
    </row>
    <row r="135" spans="1:19">
      <c r="A135" s="29"/>
      <c r="E135" s="183"/>
      <c r="I135" s="30"/>
      <c r="K135" s="29"/>
      <c r="O135" s="183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84" t="s">
        <v>53</v>
      </c>
      <c r="C140" s="184"/>
      <c r="D140" s="184"/>
      <c r="F140" s="184" t="s">
        <v>54</v>
      </c>
      <c r="G140" s="184"/>
      <c r="H140" s="184"/>
      <c r="I140" s="36"/>
      <c r="K140" s="29"/>
      <c r="L140" s="184" t="s">
        <v>53</v>
      </c>
      <c r="M140" s="184"/>
      <c r="N140" s="184"/>
      <c r="P140" s="184" t="s">
        <v>54</v>
      </c>
      <c r="Q140" s="184"/>
      <c r="R140" s="184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76" t="s">
        <v>55</v>
      </c>
      <c r="E144" s="176"/>
      <c r="F144" s="176"/>
      <c r="G144" s="84"/>
      <c r="H144" s="84"/>
      <c r="I144" s="85"/>
      <c r="L144" s="84"/>
      <c r="M144" s="84"/>
      <c r="N144" s="176" t="s">
        <v>55</v>
      </c>
      <c r="O144" s="176"/>
      <c r="P144" s="176"/>
      <c r="Q144" s="84"/>
      <c r="R144" s="84"/>
      <c r="S144" s="85"/>
    </row>
    <row r="145" spans="1:19" ht="21">
      <c r="B145" s="43"/>
      <c r="C145" s="43"/>
      <c r="D145" s="177" t="s">
        <v>39</v>
      </c>
      <c r="E145" s="177"/>
      <c r="F145" s="177"/>
      <c r="G145" s="43"/>
      <c r="H145" s="43"/>
      <c r="I145" s="44"/>
      <c r="L145" s="43"/>
      <c r="M145" s="43"/>
      <c r="N145" s="177" t="s">
        <v>39</v>
      </c>
      <c r="O145" s="177"/>
      <c r="P145" s="17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90" t="s">
        <v>721</v>
      </c>
      <c r="H147" s="190"/>
      <c r="I147" s="28"/>
      <c r="K147" s="29"/>
      <c r="L147" s="1" t="s">
        <v>56</v>
      </c>
      <c r="M147" s="191" t="s">
        <v>734</v>
      </c>
      <c r="N147" s="191"/>
      <c r="P147" t="s">
        <v>59</v>
      </c>
      <c r="Q147" s="190" t="s">
        <v>721</v>
      </c>
      <c r="R147" s="190"/>
      <c r="S147" s="28"/>
    </row>
    <row r="148" spans="1:19" ht="15.75">
      <c r="A148" s="29"/>
      <c r="B148" s="1" t="s">
        <v>57</v>
      </c>
      <c r="C148">
        <v>1720145711</v>
      </c>
      <c r="F148" s="192" t="s">
        <v>735</v>
      </c>
      <c r="G148" s="192"/>
      <c r="H148">
        <v>225.02</v>
      </c>
      <c r="I148" s="28"/>
      <c r="K148" s="29"/>
      <c r="L148" s="1" t="s">
        <v>57</v>
      </c>
      <c r="M148">
        <v>1720145711</v>
      </c>
      <c r="P148" s="192" t="s">
        <v>735</v>
      </c>
      <c r="Q148" s="192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82" t="s">
        <v>41</v>
      </c>
      <c r="C151" s="182"/>
      <c r="D151" s="182"/>
      <c r="F151" s="182" t="s">
        <v>42</v>
      </c>
      <c r="G151" s="182"/>
      <c r="H151" s="182"/>
      <c r="I151" s="34"/>
      <c r="K151" s="29"/>
      <c r="L151" s="182" t="s">
        <v>41</v>
      </c>
      <c r="M151" s="182"/>
      <c r="N151" s="182"/>
      <c r="P151" s="182" t="s">
        <v>736</v>
      </c>
      <c r="Q151" s="182"/>
      <c r="R151" s="182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93" t="s">
        <v>50</v>
      </c>
      <c r="C157" s="193"/>
      <c r="D157" s="42">
        <f>SUM(D152:D156)</f>
        <v>61.25</v>
      </c>
      <c r="F157" s="193" t="s">
        <v>51</v>
      </c>
      <c r="G157" s="193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93" t="s">
        <v>51</v>
      </c>
      <c r="Q157" s="193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1" t="s">
        <v>112</v>
      </c>
      <c r="E1" s="191"/>
      <c r="F1" s="191"/>
      <c r="N1" s="191" t="s">
        <v>112</v>
      </c>
      <c r="O1" s="191"/>
      <c r="P1" s="191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2" t="s">
        <v>124</v>
      </c>
      <c r="E17" s="162"/>
      <c r="F17" s="162"/>
      <c r="G17" s="3"/>
      <c r="H17" s="3"/>
      <c r="L17" s="3"/>
      <c r="M17" s="3"/>
      <c r="N17" s="162" t="s">
        <v>124</v>
      </c>
      <c r="O17" s="162"/>
      <c r="P17" s="16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abSelected="1" topLeftCell="A499" zoomScale="89" zoomScaleNormal="89" workbookViewId="0">
      <selection activeCell="X152" sqref="X152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20</v>
      </c>
      <c r="AB8" s="157"/>
      <c r="AC8" s="157"/>
      <c r="AD8" s="15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20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7" t="s">
        <v>20</v>
      </c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7" t="s">
        <v>20</v>
      </c>
      <c r="F151" s="157"/>
      <c r="G151" s="157"/>
      <c r="H151" s="157"/>
      <c r="V151" s="17"/>
      <c r="X151" s="23" t="s">
        <v>75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NO PAGAR</v>
      </c>
      <c r="Y157" s="15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57" t="s">
        <v>20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NO PAGAR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7" t="s">
        <v>20</v>
      </c>
      <c r="F236" s="157"/>
      <c r="G236" s="157"/>
      <c r="H236" s="157"/>
      <c r="V236" s="17"/>
      <c r="X236" s="23" t="s">
        <v>32</v>
      </c>
      <c r="Y236" s="20">
        <f>IF(B236="PAGADO",0,C241)</f>
        <v>-2894.8</v>
      </c>
      <c r="AA236" s="157" t="s">
        <v>20</v>
      </c>
      <c r="AB236" s="157"/>
      <c r="AC236" s="157"/>
      <c r="AD236" s="15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NO PAGAR</v>
      </c>
      <c r="Y242" s="15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NO PAGAR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NO PAGAR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57" t="s">
        <v>20</v>
      </c>
      <c r="F328" s="157"/>
      <c r="G328" s="157"/>
      <c r="H328" s="157"/>
      <c r="V328" s="17"/>
      <c r="X328" s="23" t="s">
        <v>32</v>
      </c>
      <c r="Y328" s="20">
        <f>IF(B1112="PAGADO",0,C333)</f>
        <v>-412.94000000000005</v>
      </c>
      <c r="AA328" s="157" t="s">
        <v>20</v>
      </c>
      <c r="AB328" s="157"/>
      <c r="AC328" s="157"/>
      <c r="AD328" s="15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NO PAGAR</v>
      </c>
      <c r="Y334" s="158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NO PAGAR</v>
      </c>
      <c r="C335" s="158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163.55000000000001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6" t="s">
        <v>28</v>
      </c>
      <c r="I371" s="156"/>
      <c r="J371" s="156"/>
      <c r="V371" s="17"/>
    </row>
    <row r="372" spans="2:41">
      <c r="H372" s="156"/>
      <c r="I372" s="156"/>
      <c r="J372" s="156"/>
      <c r="V372" s="17"/>
    </row>
    <row r="373" spans="2:41">
      <c r="V373" s="17"/>
      <c r="AA373" s="107"/>
      <c r="AB373" s="107"/>
      <c r="AC373" s="163" t="s">
        <v>29</v>
      </c>
      <c r="AD373" s="163"/>
      <c r="AE373" s="163"/>
    </row>
    <row r="374" spans="2:41">
      <c r="V374" s="17"/>
      <c r="AA374" s="107"/>
      <c r="AB374" s="107"/>
      <c r="AC374" s="163"/>
      <c r="AD374" s="163"/>
      <c r="AE374" s="16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3"/>
      <c r="AD375" s="163"/>
      <c r="AE375" s="163"/>
    </row>
    <row r="376" spans="2:41" ht="23.25">
      <c r="B376" s="23" t="s">
        <v>32</v>
      </c>
      <c r="C376" s="20">
        <f>IF(X328="PAGADO",0,Y333)</f>
        <v>-1811.12</v>
      </c>
      <c r="E376" s="157" t="s">
        <v>20</v>
      </c>
      <c r="F376" s="157"/>
      <c r="G376" s="157"/>
      <c r="H376" s="157"/>
      <c r="V376" s="17"/>
      <c r="X376" s="23" t="s">
        <v>32</v>
      </c>
      <c r="Y376" s="20">
        <f>IF(B376="PAGADO",0,C381)</f>
        <v>-1561.12</v>
      </c>
      <c r="AA376" s="157" t="s">
        <v>20</v>
      </c>
      <c r="AB376" s="157"/>
      <c r="AC376" s="157"/>
      <c r="AD376" s="15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60" t="str">
        <f>IF(C381&lt;0,"NO PAGAR","COBRAR")</f>
        <v>NO PAGAR</v>
      </c>
      <c r="C382" s="16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60" t="str">
        <f>IF(Y381&lt;0,"NO PAGAR","COBRAR")</f>
        <v>NO PAGAR</v>
      </c>
      <c r="Y382" s="160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3" t="s">
        <v>7</v>
      </c>
      <c r="F391" s="154"/>
      <c r="G391" s="15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3" t="s">
        <v>7</v>
      </c>
      <c r="AB392" s="154"/>
      <c r="AC392" s="15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3" t="s">
        <v>7</v>
      </c>
      <c r="O394" s="154"/>
      <c r="P394" s="154"/>
      <c r="Q394" s="155"/>
      <c r="R394" s="18">
        <f>SUM(R378:R393)</f>
        <v>1300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56" t="s">
        <v>31</v>
      </c>
      <c r="AB411" s="156"/>
      <c r="AC411" s="156"/>
    </row>
    <row r="412" spans="1:43" ht="15" customHeight="1">
      <c r="H412" s="76"/>
      <c r="I412" s="76"/>
      <c r="J412" s="76"/>
      <c r="V412" s="17"/>
      <c r="AA412" s="156"/>
      <c r="AB412" s="156"/>
      <c r="AC412" s="15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57" t="s">
        <v>20</v>
      </c>
      <c r="F416" s="157"/>
      <c r="G416" s="157"/>
      <c r="H416" s="157"/>
      <c r="V416" s="17"/>
      <c r="X416" s="23" t="s">
        <v>32</v>
      </c>
      <c r="Y416" s="20">
        <f>IF(B416="PAGADO",0,C421)</f>
        <v>0</v>
      </c>
      <c r="AA416" s="157" t="s">
        <v>20</v>
      </c>
      <c r="AB416" s="157"/>
      <c r="AC416" s="157"/>
      <c r="AD416" s="15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58" t="str">
        <f>IF(Y421&lt;0,"NO PAGAR","COBRAR'")</f>
        <v>NO PAGAR</v>
      </c>
      <c r="Y422" s="15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58" t="str">
        <f>IF(C421&lt;0,"NO PAGAR","COBRAR'")</f>
        <v>COBRAR'</v>
      </c>
      <c r="C423" s="158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1" t="s">
        <v>9</v>
      </c>
      <c r="C424" s="15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1" t="s">
        <v>9</v>
      </c>
      <c r="Y424" s="15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3" t="s">
        <v>7</v>
      </c>
      <c r="AK425" s="154"/>
      <c r="AL425" s="154"/>
      <c r="AM425" s="15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3" t="s">
        <v>7</v>
      </c>
      <c r="F432" s="154"/>
      <c r="G432" s="15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3" t="s">
        <v>7</v>
      </c>
      <c r="AB432" s="154"/>
      <c r="AC432" s="15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3" t="s">
        <v>7</v>
      </c>
      <c r="O434" s="154"/>
      <c r="P434" s="154"/>
      <c r="Q434" s="15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57" t="s">
        <v>20</v>
      </c>
      <c r="F462" s="157"/>
      <c r="G462" s="157"/>
      <c r="H462" s="157"/>
      <c r="V462" s="17"/>
      <c r="X462" s="23" t="s">
        <v>32</v>
      </c>
      <c r="Y462" s="20">
        <f>IF(B462="PAGADO",0,C467)</f>
        <v>-526.89999999999986</v>
      </c>
      <c r="AA462" s="157" t="s">
        <v>20</v>
      </c>
      <c r="AB462" s="157"/>
      <c r="AC462" s="157"/>
      <c r="AD462" s="15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60" t="str">
        <f>IF(C467&lt;0,"NO PAGAR","COBRAR")</f>
        <v>NO PAGAR</v>
      </c>
      <c r="C468" s="16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60" t="str">
        <f>IF(Y467&lt;0,"NO PAGAR","COBRAR")</f>
        <v>NO PAGAR</v>
      </c>
      <c r="Y468" s="16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1" t="s">
        <v>9</v>
      </c>
      <c r="C469" s="15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1" t="s">
        <v>9</v>
      </c>
      <c r="Y469" s="15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53" t="s">
        <v>7</v>
      </c>
      <c r="AK471" s="154"/>
      <c r="AL471" s="154"/>
      <c r="AM471" s="15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3" t="s">
        <v>7</v>
      </c>
      <c r="F478" s="154"/>
      <c r="G478" s="15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3" t="s">
        <v>7</v>
      </c>
      <c r="AB478" s="154"/>
      <c r="AC478" s="155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3" t="s">
        <v>7</v>
      </c>
      <c r="O480" s="154"/>
      <c r="P480" s="154"/>
      <c r="Q480" s="155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 t="s">
        <v>30</v>
      </c>
      <c r="I497" s="76"/>
      <c r="J497" s="76"/>
      <c r="V497" s="17"/>
      <c r="AA497" s="156" t="s">
        <v>31</v>
      </c>
      <c r="AB497" s="156"/>
      <c r="AC497" s="156"/>
    </row>
    <row r="498" spans="2:41" ht="15" customHeight="1">
      <c r="H498" s="76"/>
      <c r="I498" s="76"/>
      <c r="J498" s="76"/>
      <c r="V498" s="17"/>
      <c r="AA498" s="156"/>
      <c r="AB498" s="156"/>
      <c r="AC498" s="156"/>
    </row>
    <row r="499" spans="2:41">
      <c r="V499" s="17"/>
    </row>
    <row r="500" spans="2:41">
      <c r="V500" s="17"/>
    </row>
    <row r="501" spans="2:41" ht="23.25">
      <c r="B501" s="24" t="s">
        <v>66</v>
      </c>
      <c r="V501" s="17"/>
      <c r="X501" s="22" t="s">
        <v>66</v>
      </c>
    </row>
    <row r="502" spans="2:41" ht="23.25">
      <c r="B502" s="23" t="s">
        <v>32</v>
      </c>
      <c r="C502" s="20">
        <f>IF(X462="PAGADO",0,Y467)</f>
        <v>-3085.0199999999995</v>
      </c>
      <c r="E502" s="157" t="s">
        <v>20</v>
      </c>
      <c r="F502" s="157"/>
      <c r="G502" s="157"/>
      <c r="H502" s="157"/>
      <c r="V502" s="17"/>
      <c r="X502" s="23" t="s">
        <v>32</v>
      </c>
      <c r="Y502" s="20">
        <f>IF(B1302="PAGADO",0,C507)</f>
        <v>-2230.0199999999995</v>
      </c>
      <c r="AA502" s="157" t="s">
        <v>20</v>
      </c>
      <c r="AB502" s="157"/>
      <c r="AC502" s="157"/>
      <c r="AD502" s="157"/>
    </row>
    <row r="503" spans="2:41">
      <c r="B503" s="1" t="s">
        <v>0</v>
      </c>
      <c r="C503" s="19">
        <f>H518</f>
        <v>855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>
        <v>45058</v>
      </c>
      <c r="F504" s="3" t="s">
        <v>194</v>
      </c>
      <c r="G504" s="3" t="s">
        <v>928</v>
      </c>
      <c r="H504" s="5">
        <v>180</v>
      </c>
      <c r="I504" t="s">
        <v>210</v>
      </c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855</v>
      </c>
      <c r="E505" s="4">
        <v>45047</v>
      </c>
      <c r="F505" s="3" t="s">
        <v>391</v>
      </c>
      <c r="G505" s="3" t="s">
        <v>200</v>
      </c>
      <c r="H505" s="5">
        <v>150</v>
      </c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3085.0199999999995</v>
      </c>
      <c r="E506" s="4"/>
      <c r="F506" s="3"/>
      <c r="G506" s="3"/>
      <c r="H506" s="5">
        <v>300</v>
      </c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2230.0199999999995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-2230.0199999999995</v>
      </c>
      <c r="E507" s="4"/>
      <c r="F507" s="3"/>
      <c r="G507" s="3"/>
      <c r="H507" s="5">
        <v>75</v>
      </c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-2230.0199999999995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>
        <v>150</v>
      </c>
      <c r="N508" s="3"/>
      <c r="O508" s="3"/>
      <c r="P508" s="3"/>
      <c r="Q508" s="3"/>
      <c r="R508" s="18"/>
      <c r="S508" s="3"/>
      <c r="V508" s="17"/>
      <c r="X508" s="158" t="str">
        <f>IF(Y507&lt;0,"NO PAGAR","COBRAR'")</f>
        <v>NO PAGAR</v>
      </c>
      <c r="Y508" s="158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58" t="str">
        <f>IF(C507&lt;0,"NO PAGAR","COBRAR'")</f>
        <v>NO PAGAR</v>
      </c>
      <c r="C509" s="158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2230.0199999999995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153" t="s">
        <v>7</v>
      </c>
      <c r="F518" s="154"/>
      <c r="G518" s="155"/>
      <c r="H518" s="5">
        <f>SUM(H504:H517)</f>
        <v>855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3" t="s">
        <v>7</v>
      </c>
      <c r="AB518" s="154"/>
      <c r="AC518" s="155"/>
      <c r="AD518" s="5">
        <f>SUM(AD504:AD517)</f>
        <v>0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N520" s="153" t="s">
        <v>7</v>
      </c>
      <c r="O520" s="154"/>
      <c r="P520" s="154"/>
      <c r="Q520" s="155"/>
      <c r="R520" s="18">
        <f>SUM(R504:R519)</f>
        <v>0</v>
      </c>
      <c r="S520" s="3"/>
      <c r="V520" s="17"/>
      <c r="X520" s="12"/>
      <c r="Y520" s="10"/>
      <c r="AJ520" s="153" t="s">
        <v>7</v>
      </c>
      <c r="AK520" s="154"/>
      <c r="AL520" s="154"/>
      <c r="AM520" s="155"/>
      <c r="AN520" s="18">
        <f>SUM(AN504:AN519)</f>
        <v>0</v>
      </c>
      <c r="AO520" s="3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E523" s="14"/>
      <c r="V523" s="17"/>
      <c r="X523" s="12"/>
      <c r="Y523" s="10"/>
      <c r="AA523" s="14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3085.0199999999995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2230.0199999999995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9" t="s">
        <v>29</v>
      </c>
      <c r="AD550" s="159"/>
      <c r="AE550" s="159"/>
    </row>
    <row r="551" spans="2:41" ht="15" customHeight="1">
      <c r="H551" s="76" t="s">
        <v>28</v>
      </c>
      <c r="I551" s="76"/>
      <c r="J551" s="76"/>
      <c r="V551" s="17"/>
      <c r="AC551" s="159"/>
      <c r="AD551" s="159"/>
      <c r="AE551" s="159"/>
    </row>
    <row r="552" spans="2:41" ht="15" customHeight="1">
      <c r="H552" s="76"/>
      <c r="I552" s="76"/>
      <c r="J552" s="76"/>
      <c r="V552" s="17"/>
      <c r="AC552" s="159"/>
      <c r="AD552" s="159"/>
      <c r="AE552" s="15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-2230.0199999999995</v>
      </c>
      <c r="E556" s="157" t="s">
        <v>20</v>
      </c>
      <c r="F556" s="157"/>
      <c r="G556" s="157"/>
      <c r="H556" s="157"/>
      <c r="V556" s="17"/>
      <c r="X556" s="23" t="s">
        <v>32</v>
      </c>
      <c r="Y556" s="20">
        <f>IF(B556="PAGADO",0,C561)</f>
        <v>-2230.0199999999995</v>
      </c>
      <c r="AA556" s="157" t="s">
        <v>20</v>
      </c>
      <c r="AB556" s="157"/>
      <c r="AC556" s="157"/>
      <c r="AD556" s="157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2230.0199999999995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2230.0199999999995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-2230.0199999999995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-2230.0199999999995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60" t="str">
        <f>IF(C561&lt;0,"NO PAGAR","COBRAR")</f>
        <v>NO PAGAR</v>
      </c>
      <c r="C562" s="16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60" t="str">
        <f>IF(Y561&lt;0,"NO PAGAR","COBRAR")</f>
        <v>NO PAGAR</v>
      </c>
      <c r="Y562" s="16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1" t="s">
        <v>9</v>
      </c>
      <c r="C563" s="15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1" t="s">
        <v>9</v>
      </c>
      <c r="Y563" s="15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2230.0199999999995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2230.0199999999995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3" t="s">
        <v>7</v>
      </c>
      <c r="F572" s="154"/>
      <c r="G572" s="155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3" t="s">
        <v>7</v>
      </c>
      <c r="AB572" s="154"/>
      <c r="AC572" s="15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3" t="s">
        <v>7</v>
      </c>
      <c r="O574" s="154"/>
      <c r="P574" s="154"/>
      <c r="Q574" s="155"/>
      <c r="R574" s="18">
        <f>SUM(R558:R573)</f>
        <v>0</v>
      </c>
      <c r="S574" s="3"/>
      <c r="V574" s="17"/>
      <c r="X574" s="12"/>
      <c r="Y574" s="10"/>
      <c r="AJ574" s="153" t="s">
        <v>7</v>
      </c>
      <c r="AK574" s="154"/>
      <c r="AL574" s="154"/>
      <c r="AM574" s="15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2230.0199999999995</v>
      </c>
      <c r="V583" s="17"/>
      <c r="X583" s="15" t="s">
        <v>18</v>
      </c>
      <c r="Y583" s="16">
        <f>SUM(Y564:Y582)</f>
        <v>2230.0199999999995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56" t="s">
        <v>31</v>
      </c>
      <c r="AB596" s="156"/>
      <c r="AC596" s="156"/>
    </row>
    <row r="597" spans="1:43" ht="15" customHeight="1">
      <c r="H597" s="76"/>
      <c r="I597" s="76"/>
      <c r="J597" s="76"/>
      <c r="V597" s="17"/>
      <c r="AA597" s="156"/>
      <c r="AB597" s="156"/>
      <c r="AC597" s="156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-2230.0199999999995</v>
      </c>
      <c r="E601" s="157" t="s">
        <v>20</v>
      </c>
      <c r="F601" s="157"/>
      <c r="G601" s="157"/>
      <c r="H601" s="157"/>
      <c r="V601" s="17"/>
      <c r="X601" s="23" t="s">
        <v>32</v>
      </c>
      <c r="Y601" s="20">
        <f>IF(B1401="PAGADO",0,C606)</f>
        <v>-2230.0199999999995</v>
      </c>
      <c r="AA601" s="157" t="s">
        <v>20</v>
      </c>
      <c r="AB601" s="157"/>
      <c r="AC601" s="157"/>
      <c r="AD601" s="157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2230.0199999999995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2230.0199999999995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-2230.0199999999995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-2230.0199999999995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58" t="str">
        <f>IF(Y606&lt;0,"NO PAGAR","COBRAR'")</f>
        <v>NO PAGAR</v>
      </c>
      <c r="Y607" s="158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58" t="str">
        <f>IF(C606&lt;0,"NO PAGAR","COBRAR'")</f>
        <v>NO PAGAR</v>
      </c>
      <c r="C608" s="158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1" t="s">
        <v>9</v>
      </c>
      <c r="C609" s="152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1" t="s">
        <v>9</v>
      </c>
      <c r="Y609" s="152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2230.0199999999995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2230.0199999999995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3" t="s">
        <v>7</v>
      </c>
      <c r="F617" s="154"/>
      <c r="G617" s="155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3" t="s">
        <v>7</v>
      </c>
      <c r="AB617" s="154"/>
      <c r="AC617" s="155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3" t="s">
        <v>7</v>
      </c>
      <c r="O619" s="154"/>
      <c r="P619" s="154"/>
      <c r="Q619" s="155"/>
      <c r="R619" s="18">
        <f>SUM(R603:R618)</f>
        <v>0</v>
      </c>
      <c r="S619" s="3"/>
      <c r="V619" s="17"/>
      <c r="X619" s="12"/>
      <c r="Y619" s="10"/>
      <c r="AJ619" s="153" t="s">
        <v>7</v>
      </c>
      <c r="AK619" s="154"/>
      <c r="AL619" s="154"/>
      <c r="AM619" s="155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2230.0199999999995</v>
      </c>
      <c r="D629" t="s">
        <v>22</v>
      </c>
      <c r="E629" t="s">
        <v>21</v>
      </c>
      <c r="V629" s="17"/>
      <c r="X629" s="15" t="s">
        <v>18</v>
      </c>
      <c r="Y629" s="16">
        <f>SUM(Y610:Y628)</f>
        <v>2230.0199999999995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9" t="s">
        <v>29</v>
      </c>
      <c r="AD643" s="159"/>
      <c r="AE643" s="159"/>
    </row>
    <row r="644" spans="2:41" ht="15" customHeight="1">
      <c r="H644" s="76" t="s">
        <v>28</v>
      </c>
      <c r="I644" s="76"/>
      <c r="J644" s="76"/>
      <c r="V644" s="17"/>
      <c r="AC644" s="159"/>
      <c r="AD644" s="159"/>
      <c r="AE644" s="159"/>
    </row>
    <row r="645" spans="2:41" ht="15" customHeight="1">
      <c r="H645" s="76"/>
      <c r="I645" s="76"/>
      <c r="J645" s="76"/>
      <c r="V645" s="17"/>
      <c r="AC645" s="159"/>
      <c r="AD645" s="159"/>
      <c r="AE645" s="159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-2230.0199999999995</v>
      </c>
      <c r="E649" s="157" t="s">
        <v>20</v>
      </c>
      <c r="F649" s="157"/>
      <c r="G649" s="157"/>
      <c r="H649" s="157"/>
      <c r="V649" s="17"/>
      <c r="X649" s="23" t="s">
        <v>32</v>
      </c>
      <c r="Y649" s="20">
        <f>IF(B649="PAGADO",0,C654)</f>
        <v>-2230.0199999999995</v>
      </c>
      <c r="AA649" s="157" t="s">
        <v>20</v>
      </c>
      <c r="AB649" s="157"/>
      <c r="AC649" s="157"/>
      <c r="AD649" s="157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2230.0199999999995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2230.0199999999995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-2230.0199999999995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-2230.0199999999995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60" t="str">
        <f>IF(C654&lt;0,"NO PAGAR","COBRAR")</f>
        <v>NO PAGAR</v>
      </c>
      <c r="C655" s="16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60" t="str">
        <f>IF(Y654&lt;0,"NO PAGAR","COBRAR")</f>
        <v>NO PAGAR</v>
      </c>
      <c r="Y655" s="16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1" t="s">
        <v>9</v>
      </c>
      <c r="C656" s="152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1" t="s">
        <v>9</v>
      </c>
      <c r="Y656" s="152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2230.0199999999995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2230.0199999999995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3" t="s">
        <v>7</v>
      </c>
      <c r="F665" s="154"/>
      <c r="G665" s="155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3" t="s">
        <v>7</v>
      </c>
      <c r="AB665" s="154"/>
      <c r="AC665" s="155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3" t="s">
        <v>7</v>
      </c>
      <c r="O667" s="154"/>
      <c r="P667" s="154"/>
      <c r="Q667" s="155"/>
      <c r="R667" s="18">
        <f>SUM(R651:R666)</f>
        <v>0</v>
      </c>
      <c r="S667" s="3"/>
      <c r="V667" s="17"/>
      <c r="X667" s="12"/>
      <c r="Y667" s="10"/>
      <c r="AJ667" s="153" t="s">
        <v>7</v>
      </c>
      <c r="AK667" s="154"/>
      <c r="AL667" s="154"/>
      <c r="AM667" s="155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2230.0199999999995</v>
      </c>
      <c r="V676" s="17"/>
      <c r="X676" s="15" t="s">
        <v>18</v>
      </c>
      <c r="Y676" s="16">
        <f>SUM(Y657:Y675)</f>
        <v>2230.0199999999995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56" t="s">
        <v>31</v>
      </c>
      <c r="AB689" s="156"/>
      <c r="AC689" s="156"/>
    </row>
    <row r="690" spans="2:41" ht="15" customHeight="1">
      <c r="H690" s="76"/>
      <c r="I690" s="76"/>
      <c r="J690" s="76"/>
      <c r="V690" s="17"/>
      <c r="AA690" s="156"/>
      <c r="AB690" s="156"/>
      <c r="AC690" s="156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-2230.0199999999995</v>
      </c>
      <c r="E694" s="157" t="s">
        <v>20</v>
      </c>
      <c r="F694" s="157"/>
      <c r="G694" s="157"/>
      <c r="H694" s="157"/>
      <c r="V694" s="17"/>
      <c r="X694" s="23" t="s">
        <v>32</v>
      </c>
      <c r="Y694" s="20">
        <f>IF(B1494="PAGADO",0,C699)</f>
        <v>-2230.0199999999995</v>
      </c>
      <c r="AA694" s="157" t="s">
        <v>20</v>
      </c>
      <c r="AB694" s="157"/>
      <c r="AC694" s="157"/>
      <c r="AD694" s="157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2230.0199999999995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2230.0199999999995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-2230.0199999999995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-2230.0199999999995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58" t="str">
        <f>IF(Y699&lt;0,"NO PAGAR","COBRAR'")</f>
        <v>NO PAGAR</v>
      </c>
      <c r="Y700" s="158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58" t="str">
        <f>IF(C699&lt;0,"NO PAGAR","COBRAR'")</f>
        <v>NO PAGAR</v>
      </c>
      <c r="C701" s="158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1" t="s">
        <v>9</v>
      </c>
      <c r="C702" s="15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1" t="s">
        <v>9</v>
      </c>
      <c r="Y702" s="15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2230.0199999999995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2230.0199999999995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3" t="s">
        <v>7</v>
      </c>
      <c r="F710" s="154"/>
      <c r="G710" s="155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3" t="s">
        <v>7</v>
      </c>
      <c r="AB710" s="154"/>
      <c r="AC710" s="155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3" t="s">
        <v>7</v>
      </c>
      <c r="O712" s="154"/>
      <c r="P712" s="154"/>
      <c r="Q712" s="155"/>
      <c r="R712" s="18">
        <f>SUM(R696:R711)</f>
        <v>0</v>
      </c>
      <c r="S712" s="3"/>
      <c r="V712" s="17"/>
      <c r="X712" s="12"/>
      <c r="Y712" s="10"/>
      <c r="AJ712" s="153" t="s">
        <v>7</v>
      </c>
      <c r="AK712" s="154"/>
      <c r="AL712" s="154"/>
      <c r="AM712" s="155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2230.0199999999995</v>
      </c>
      <c r="D722" t="s">
        <v>22</v>
      </c>
      <c r="E722" t="s">
        <v>21</v>
      </c>
      <c r="V722" s="17"/>
      <c r="X722" s="15" t="s">
        <v>18</v>
      </c>
      <c r="Y722" s="16">
        <f>SUM(Y703:Y721)</f>
        <v>2230.0199999999995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9" t="s">
        <v>29</v>
      </c>
      <c r="AD736" s="159"/>
      <c r="AE736" s="159"/>
    </row>
    <row r="737" spans="2:41" ht="15" customHeight="1">
      <c r="H737" s="76" t="s">
        <v>28</v>
      </c>
      <c r="I737" s="76"/>
      <c r="J737" s="76"/>
      <c r="V737" s="17"/>
      <c r="AC737" s="159"/>
      <c r="AD737" s="159"/>
      <c r="AE737" s="159"/>
    </row>
    <row r="738" spans="2:41" ht="15" customHeight="1">
      <c r="H738" s="76"/>
      <c r="I738" s="76"/>
      <c r="J738" s="76"/>
      <c r="V738" s="17"/>
      <c r="AC738" s="159"/>
      <c r="AD738" s="159"/>
      <c r="AE738" s="159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-2230.0199999999995</v>
      </c>
      <c r="E742" s="157" t="s">
        <v>20</v>
      </c>
      <c r="F742" s="157"/>
      <c r="G742" s="157"/>
      <c r="H742" s="157"/>
      <c r="V742" s="17"/>
      <c r="X742" s="23" t="s">
        <v>32</v>
      </c>
      <c r="Y742" s="20">
        <f>IF(B742="PAGADO",0,C747)</f>
        <v>-2230.0199999999995</v>
      </c>
      <c r="AA742" s="157" t="s">
        <v>20</v>
      </c>
      <c r="AB742" s="157"/>
      <c r="AC742" s="157"/>
      <c r="AD742" s="157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2230.0199999999995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2230.0199999999995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-2230.0199999999995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-2230.0199999999995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60" t="str">
        <f>IF(C747&lt;0,"NO PAGAR","COBRAR")</f>
        <v>NO PAGAR</v>
      </c>
      <c r="C748" s="16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60" t="str">
        <f>IF(Y747&lt;0,"NO PAGAR","COBRAR")</f>
        <v>NO PAGAR</v>
      </c>
      <c r="Y748" s="16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1" t="s">
        <v>9</v>
      </c>
      <c r="C749" s="152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1" t="s">
        <v>9</v>
      </c>
      <c r="Y749" s="152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2230.0199999999995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2230.0199999999995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3" t="s">
        <v>7</v>
      </c>
      <c r="F758" s="154"/>
      <c r="G758" s="155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3" t="s">
        <v>7</v>
      </c>
      <c r="AB758" s="154"/>
      <c r="AC758" s="155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3" t="s">
        <v>7</v>
      </c>
      <c r="O760" s="154"/>
      <c r="P760" s="154"/>
      <c r="Q760" s="155"/>
      <c r="R760" s="18">
        <f>SUM(R744:R759)</f>
        <v>0</v>
      </c>
      <c r="S760" s="3"/>
      <c r="V760" s="17"/>
      <c r="X760" s="12"/>
      <c r="Y760" s="10"/>
      <c r="AJ760" s="153" t="s">
        <v>7</v>
      </c>
      <c r="AK760" s="154"/>
      <c r="AL760" s="154"/>
      <c r="AM760" s="155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2230.0199999999995</v>
      </c>
      <c r="V769" s="17"/>
      <c r="X769" s="15" t="s">
        <v>18</v>
      </c>
      <c r="Y769" s="16">
        <f>SUM(Y750:Y768)</f>
        <v>2230.0199999999995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56" t="s">
        <v>31</v>
      </c>
      <c r="AB782" s="156"/>
      <c r="AC782" s="156"/>
    </row>
    <row r="783" spans="1:43" ht="15" customHeight="1">
      <c r="H783" s="76"/>
      <c r="I783" s="76"/>
      <c r="J783" s="76"/>
      <c r="V783" s="17"/>
      <c r="AA783" s="156"/>
      <c r="AB783" s="156"/>
      <c r="AC783" s="156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-2230.0199999999995</v>
      </c>
      <c r="E787" s="157" t="s">
        <v>20</v>
      </c>
      <c r="F787" s="157"/>
      <c r="G787" s="157"/>
      <c r="H787" s="157"/>
      <c r="V787" s="17"/>
      <c r="X787" s="23" t="s">
        <v>32</v>
      </c>
      <c r="Y787" s="20">
        <f>IF(B1587="PAGADO",0,C792)</f>
        <v>-2230.0199999999995</v>
      </c>
      <c r="AA787" s="157" t="s">
        <v>20</v>
      </c>
      <c r="AB787" s="157"/>
      <c r="AC787" s="157"/>
      <c r="AD787" s="15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2230.0199999999995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2230.0199999999995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-2230.0199999999995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-2230.0199999999995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58" t="str">
        <f>IF(Y792&lt;0,"NO PAGAR","COBRAR'")</f>
        <v>NO PAGAR</v>
      </c>
      <c r="Y793" s="15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58" t="str">
        <f>IF(C792&lt;0,"NO PAGAR","COBRAR'")</f>
        <v>NO PAGAR</v>
      </c>
      <c r="C794" s="15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1" t="s">
        <v>9</v>
      </c>
      <c r="C795" s="15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1" t="s">
        <v>9</v>
      </c>
      <c r="Y795" s="15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2230.0199999999995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2230.0199999999995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3" t="s">
        <v>7</v>
      </c>
      <c r="F803" s="154"/>
      <c r="G803" s="155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3" t="s">
        <v>7</v>
      </c>
      <c r="AB803" s="154"/>
      <c r="AC803" s="155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3" t="s">
        <v>7</v>
      </c>
      <c r="O805" s="154"/>
      <c r="P805" s="154"/>
      <c r="Q805" s="155"/>
      <c r="R805" s="18">
        <f>SUM(R789:R804)</f>
        <v>0</v>
      </c>
      <c r="S805" s="3"/>
      <c r="V805" s="17"/>
      <c r="X805" s="12"/>
      <c r="Y805" s="10"/>
      <c r="AJ805" s="153" t="s">
        <v>7</v>
      </c>
      <c r="AK805" s="154"/>
      <c r="AL805" s="154"/>
      <c r="AM805" s="155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2230.0199999999995</v>
      </c>
      <c r="D815" t="s">
        <v>22</v>
      </c>
      <c r="E815" t="s">
        <v>21</v>
      </c>
      <c r="V815" s="17"/>
      <c r="X815" s="15" t="s">
        <v>18</v>
      </c>
      <c r="Y815" s="16">
        <f>SUM(Y796:Y814)</f>
        <v>2230.0199999999995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9" t="s">
        <v>29</v>
      </c>
      <c r="AD829" s="159"/>
      <c r="AE829" s="159"/>
    </row>
    <row r="830" spans="8:31" ht="15" customHeight="1">
      <c r="H830" s="76" t="s">
        <v>28</v>
      </c>
      <c r="I830" s="76"/>
      <c r="J830" s="76"/>
      <c r="V830" s="17"/>
      <c r="AC830" s="159"/>
      <c r="AD830" s="159"/>
      <c r="AE830" s="159"/>
    </row>
    <row r="831" spans="8:31" ht="15" customHeight="1">
      <c r="H831" s="76"/>
      <c r="I831" s="76"/>
      <c r="J831" s="76"/>
      <c r="V831" s="17"/>
      <c r="AC831" s="159"/>
      <c r="AD831" s="159"/>
      <c r="AE831" s="159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-2230.0199999999995</v>
      </c>
      <c r="E835" s="157" t="s">
        <v>20</v>
      </c>
      <c r="F835" s="157"/>
      <c r="G835" s="157"/>
      <c r="H835" s="157"/>
      <c r="V835" s="17"/>
      <c r="X835" s="23" t="s">
        <v>32</v>
      </c>
      <c r="Y835" s="20">
        <f>IF(B835="PAGADO",0,C840)</f>
        <v>-2230.0199999999995</v>
      </c>
      <c r="AA835" s="157" t="s">
        <v>20</v>
      </c>
      <c r="AB835" s="157"/>
      <c r="AC835" s="157"/>
      <c r="AD835" s="157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2230.0199999999995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2230.0199999999995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-2230.0199999999995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-2230.0199999999995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60" t="str">
        <f>IF(C840&lt;0,"NO PAGAR","COBRAR")</f>
        <v>NO PAGAR</v>
      </c>
      <c r="C841" s="16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60" t="str">
        <f>IF(Y840&lt;0,"NO PAGAR","COBRAR")</f>
        <v>NO PAGAR</v>
      </c>
      <c r="Y841" s="16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1" t="s">
        <v>9</v>
      </c>
      <c r="C842" s="152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1" t="s">
        <v>9</v>
      </c>
      <c r="Y842" s="152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2230.0199999999995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2230.0199999999995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3" t="s">
        <v>7</v>
      </c>
      <c r="F851" s="154"/>
      <c r="G851" s="155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3" t="s">
        <v>7</v>
      </c>
      <c r="AB851" s="154"/>
      <c r="AC851" s="155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3" t="s">
        <v>7</v>
      </c>
      <c r="O853" s="154"/>
      <c r="P853" s="154"/>
      <c r="Q853" s="155"/>
      <c r="R853" s="18">
        <f>SUM(R837:R852)</f>
        <v>0</v>
      </c>
      <c r="S853" s="3"/>
      <c r="V853" s="17"/>
      <c r="X853" s="12"/>
      <c r="Y853" s="10"/>
      <c r="AJ853" s="153" t="s">
        <v>7</v>
      </c>
      <c r="AK853" s="154"/>
      <c r="AL853" s="154"/>
      <c r="AM853" s="155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2230.0199999999995</v>
      </c>
      <c r="V862" s="17"/>
      <c r="X862" s="15" t="s">
        <v>18</v>
      </c>
      <c r="Y862" s="16">
        <f>SUM(Y843:Y861)</f>
        <v>2230.0199999999995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56" t="s">
        <v>31</v>
      </c>
      <c r="AB875" s="156"/>
      <c r="AC875" s="156"/>
    </row>
    <row r="876" spans="1:43" ht="15" customHeight="1">
      <c r="H876" s="76"/>
      <c r="I876" s="76"/>
      <c r="J876" s="76"/>
      <c r="V876" s="17"/>
      <c r="AA876" s="156"/>
      <c r="AB876" s="156"/>
      <c r="AC876" s="156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-2230.0199999999995</v>
      </c>
      <c r="E880" s="157" t="s">
        <v>20</v>
      </c>
      <c r="F880" s="157"/>
      <c r="G880" s="157"/>
      <c r="H880" s="157"/>
      <c r="V880" s="17"/>
      <c r="X880" s="23" t="s">
        <v>32</v>
      </c>
      <c r="Y880" s="20">
        <f>IF(B1680="PAGADO",0,C885)</f>
        <v>-2230.0199999999995</v>
      </c>
      <c r="AA880" s="157" t="s">
        <v>20</v>
      </c>
      <c r="AB880" s="157"/>
      <c r="AC880" s="157"/>
      <c r="AD880" s="157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2230.0199999999995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2230.0199999999995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-2230.0199999999995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-2230.0199999999995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58" t="str">
        <f>IF(Y885&lt;0,"NO PAGAR","COBRAR'")</f>
        <v>NO PAGAR</v>
      </c>
      <c r="Y886" s="158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58" t="str">
        <f>IF(C885&lt;0,"NO PAGAR","COBRAR'")</f>
        <v>NO PAGAR</v>
      </c>
      <c r="C887" s="15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1" t="s">
        <v>9</v>
      </c>
      <c r="C888" s="152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1" t="s">
        <v>9</v>
      </c>
      <c r="Y888" s="152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2230.0199999999995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2230.0199999999995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3" t="s">
        <v>7</v>
      </c>
      <c r="F896" s="154"/>
      <c r="G896" s="155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3" t="s">
        <v>7</v>
      </c>
      <c r="AB896" s="154"/>
      <c r="AC896" s="155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3" t="s">
        <v>7</v>
      </c>
      <c r="O898" s="154"/>
      <c r="P898" s="154"/>
      <c r="Q898" s="155"/>
      <c r="R898" s="18">
        <f>SUM(R882:R897)</f>
        <v>0</v>
      </c>
      <c r="S898" s="3"/>
      <c r="V898" s="17"/>
      <c r="X898" s="12"/>
      <c r="Y898" s="10"/>
      <c r="AJ898" s="153" t="s">
        <v>7</v>
      </c>
      <c r="AK898" s="154"/>
      <c r="AL898" s="154"/>
      <c r="AM898" s="155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2230.0199999999995</v>
      </c>
      <c r="D908" t="s">
        <v>22</v>
      </c>
      <c r="E908" t="s">
        <v>21</v>
      </c>
      <c r="V908" s="17"/>
      <c r="X908" s="15" t="s">
        <v>18</v>
      </c>
      <c r="Y908" s="16">
        <f>SUM(Y889:Y907)</f>
        <v>2230.0199999999995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9" t="s">
        <v>29</v>
      </c>
      <c r="AD923" s="159"/>
      <c r="AE923" s="159"/>
    </row>
    <row r="924" spans="2:31" ht="15" customHeight="1">
      <c r="H924" s="76" t="s">
        <v>28</v>
      </c>
      <c r="I924" s="76"/>
      <c r="J924" s="76"/>
      <c r="V924" s="17"/>
      <c r="AC924" s="159"/>
      <c r="AD924" s="159"/>
      <c r="AE924" s="159"/>
    </row>
    <row r="925" spans="2:31" ht="15" customHeight="1">
      <c r="H925" s="76"/>
      <c r="I925" s="76"/>
      <c r="J925" s="76"/>
      <c r="V925" s="17"/>
      <c r="AC925" s="159"/>
      <c r="AD925" s="159"/>
      <c r="AE925" s="159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-2230.0199999999995</v>
      </c>
      <c r="E929" s="157" t="s">
        <v>20</v>
      </c>
      <c r="F929" s="157"/>
      <c r="G929" s="157"/>
      <c r="H929" s="157"/>
      <c r="V929" s="17"/>
      <c r="X929" s="23" t="s">
        <v>32</v>
      </c>
      <c r="Y929" s="20">
        <f>IF(B929="PAGADO",0,C934)</f>
        <v>-2230.0199999999995</v>
      </c>
      <c r="AA929" s="157" t="s">
        <v>20</v>
      </c>
      <c r="AB929" s="157"/>
      <c r="AC929" s="157"/>
      <c r="AD929" s="157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2230.0199999999995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2230.0199999999995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-2230.0199999999995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-2230.0199999999995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60" t="str">
        <f>IF(C934&lt;0,"NO PAGAR","COBRAR")</f>
        <v>NO PAGAR</v>
      </c>
      <c r="C935" s="16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60" t="str">
        <f>IF(Y934&lt;0,"NO PAGAR","COBRAR")</f>
        <v>NO PAGAR</v>
      </c>
      <c r="Y935" s="16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1" t="s">
        <v>9</v>
      </c>
      <c r="C936" s="15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1" t="s">
        <v>9</v>
      </c>
      <c r="Y936" s="15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2230.0199999999995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2230.0199999999995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3" t="s">
        <v>7</v>
      </c>
      <c r="F945" s="154"/>
      <c r="G945" s="15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3" t="s">
        <v>7</v>
      </c>
      <c r="AB945" s="154"/>
      <c r="AC945" s="15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3" t="s">
        <v>7</v>
      </c>
      <c r="O947" s="154"/>
      <c r="P947" s="154"/>
      <c r="Q947" s="155"/>
      <c r="R947" s="18">
        <f>SUM(R931:R946)</f>
        <v>0</v>
      </c>
      <c r="S947" s="3"/>
      <c r="V947" s="17"/>
      <c r="X947" s="12"/>
      <c r="Y947" s="10"/>
      <c r="AJ947" s="153" t="s">
        <v>7</v>
      </c>
      <c r="AK947" s="154"/>
      <c r="AL947" s="154"/>
      <c r="AM947" s="15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2230.0199999999995</v>
      </c>
      <c r="V956" s="17"/>
      <c r="X956" s="15" t="s">
        <v>18</v>
      </c>
      <c r="Y956" s="16">
        <f>SUM(Y937:Y955)</f>
        <v>2230.0199999999995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56" t="s">
        <v>31</v>
      </c>
      <c r="AB969" s="156"/>
      <c r="AC969" s="156"/>
    </row>
    <row r="970" spans="1:43" ht="15" customHeight="1">
      <c r="H970" s="76"/>
      <c r="I970" s="76"/>
      <c r="J970" s="76"/>
      <c r="V970" s="17"/>
      <c r="AA970" s="156"/>
      <c r="AB970" s="156"/>
      <c r="AC970" s="156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-2230.0199999999995</v>
      </c>
      <c r="E974" s="157" t="s">
        <v>20</v>
      </c>
      <c r="F974" s="157"/>
      <c r="G974" s="157"/>
      <c r="H974" s="157"/>
      <c r="V974" s="17"/>
      <c r="X974" s="23" t="s">
        <v>32</v>
      </c>
      <c r="Y974" s="20">
        <f>IF(B1774="PAGADO",0,C979)</f>
        <v>-2230.0199999999995</v>
      </c>
      <c r="AA974" s="157" t="s">
        <v>20</v>
      </c>
      <c r="AB974" s="157"/>
      <c r="AC974" s="157"/>
      <c r="AD974" s="15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2230.0199999999995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2230.0199999999995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-2230.0199999999995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-2230.0199999999995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58" t="str">
        <f>IF(Y979&lt;0,"NO PAGAR","COBRAR'")</f>
        <v>NO PAGAR</v>
      </c>
      <c r="Y980" s="15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58" t="str">
        <f>IF(C979&lt;0,"NO PAGAR","COBRAR'")</f>
        <v>NO PAGAR</v>
      </c>
      <c r="C981" s="15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1" t="s">
        <v>9</v>
      </c>
      <c r="C982" s="15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1" t="s">
        <v>9</v>
      </c>
      <c r="Y982" s="15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2230.0199999999995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2230.0199999999995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3" t="s">
        <v>7</v>
      </c>
      <c r="F990" s="154"/>
      <c r="G990" s="15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3" t="s">
        <v>7</v>
      </c>
      <c r="AB990" s="154"/>
      <c r="AC990" s="15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3" t="s">
        <v>7</v>
      </c>
      <c r="O992" s="154"/>
      <c r="P992" s="154"/>
      <c r="Q992" s="155"/>
      <c r="R992" s="18">
        <f>SUM(R976:R991)</f>
        <v>0</v>
      </c>
      <c r="S992" s="3"/>
      <c r="V992" s="17"/>
      <c r="X992" s="12"/>
      <c r="Y992" s="10"/>
      <c r="AJ992" s="153" t="s">
        <v>7</v>
      </c>
      <c r="AK992" s="154"/>
      <c r="AL992" s="154"/>
      <c r="AM992" s="15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2230.0199999999995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2230.0199999999995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9" t="s">
        <v>29</v>
      </c>
      <c r="AD1016" s="159"/>
      <c r="AE1016" s="159"/>
    </row>
    <row r="1017" spans="2:41" ht="15" customHeight="1">
      <c r="H1017" s="76" t="s">
        <v>28</v>
      </c>
      <c r="I1017" s="76"/>
      <c r="J1017" s="76"/>
      <c r="V1017" s="17"/>
      <c r="AC1017" s="159"/>
      <c r="AD1017" s="159"/>
      <c r="AE1017" s="159"/>
    </row>
    <row r="1018" spans="2:41" ht="15" customHeight="1">
      <c r="H1018" s="76"/>
      <c r="I1018" s="76"/>
      <c r="J1018" s="76"/>
      <c r="V1018" s="17"/>
      <c r="AC1018" s="159"/>
      <c r="AD1018" s="159"/>
      <c r="AE1018" s="159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-2230.0199999999995</v>
      </c>
      <c r="E1022" s="157" t="s">
        <v>20</v>
      </c>
      <c r="F1022" s="157"/>
      <c r="G1022" s="157"/>
      <c r="H1022" s="157"/>
      <c r="V1022" s="17"/>
      <c r="X1022" s="23" t="s">
        <v>32</v>
      </c>
      <c r="Y1022" s="20">
        <f>IF(B1022="PAGADO",0,C1027)</f>
        <v>-2230.0199999999995</v>
      </c>
      <c r="AA1022" s="157" t="s">
        <v>20</v>
      </c>
      <c r="AB1022" s="157"/>
      <c r="AC1022" s="157"/>
      <c r="AD1022" s="157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2230.0199999999995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2230.0199999999995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-2230.0199999999995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-2230.0199999999995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60" t="str">
        <f>IF(C1027&lt;0,"NO PAGAR","COBRAR")</f>
        <v>NO PAGAR</v>
      </c>
      <c r="C1028" s="16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60" t="str">
        <f>IF(Y1027&lt;0,"NO PAGAR","COBRAR")</f>
        <v>NO PAGAR</v>
      </c>
      <c r="Y1028" s="16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1" t="s">
        <v>9</v>
      </c>
      <c r="C1029" s="152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1" t="s">
        <v>9</v>
      </c>
      <c r="Y1029" s="152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2230.0199999999995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2230.0199999999995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3" t="s">
        <v>7</v>
      </c>
      <c r="F1038" s="154"/>
      <c r="G1038" s="155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3" t="s">
        <v>7</v>
      </c>
      <c r="AB1038" s="154"/>
      <c r="AC1038" s="155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3" t="s">
        <v>7</v>
      </c>
      <c r="O1040" s="154"/>
      <c r="P1040" s="154"/>
      <c r="Q1040" s="155"/>
      <c r="R1040" s="18">
        <f>SUM(R1024:R1039)</f>
        <v>0</v>
      </c>
      <c r="S1040" s="3"/>
      <c r="V1040" s="17"/>
      <c r="X1040" s="12"/>
      <c r="Y1040" s="10"/>
      <c r="AJ1040" s="153" t="s">
        <v>7</v>
      </c>
      <c r="AK1040" s="154"/>
      <c r="AL1040" s="154"/>
      <c r="AM1040" s="155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2230.0199999999995</v>
      </c>
      <c r="V1049" s="17"/>
      <c r="X1049" s="15" t="s">
        <v>18</v>
      </c>
      <c r="Y1049" s="16">
        <f>SUM(Y1030:Y1048)</f>
        <v>2230.0199999999995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56" t="s">
        <v>31</v>
      </c>
      <c r="AB1062" s="156"/>
      <c r="AC1062" s="156"/>
    </row>
    <row r="1063" spans="1:43" ht="15" customHeight="1">
      <c r="H1063" s="76"/>
      <c r="I1063" s="76"/>
      <c r="J1063" s="76"/>
      <c r="V1063" s="17"/>
      <c r="AA1063" s="156"/>
      <c r="AB1063" s="156"/>
      <c r="AC1063" s="156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-2230.0199999999995</v>
      </c>
      <c r="E1067" s="157" t="s">
        <v>20</v>
      </c>
      <c r="F1067" s="157"/>
      <c r="G1067" s="157"/>
      <c r="H1067" s="157"/>
      <c r="V1067" s="17"/>
      <c r="X1067" s="23" t="s">
        <v>32</v>
      </c>
      <c r="Y1067" s="20">
        <f>IF(B1867="PAGADO",0,C1072)</f>
        <v>-2230.0199999999995</v>
      </c>
      <c r="AA1067" s="157" t="s">
        <v>20</v>
      </c>
      <c r="AB1067" s="157"/>
      <c r="AC1067" s="157"/>
      <c r="AD1067" s="157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2230.0199999999995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2230.0199999999995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-2230.0199999999995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-2230.0199999999995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58" t="str">
        <f>IF(Y1072&lt;0,"NO PAGAR","COBRAR'")</f>
        <v>NO PAGAR</v>
      </c>
      <c r="Y1073" s="158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58" t="str">
        <f>IF(C1072&lt;0,"NO PAGAR","COBRAR'")</f>
        <v>NO PAGAR</v>
      </c>
      <c r="C1074" s="158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1" t="s">
        <v>9</v>
      </c>
      <c r="C1075" s="152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1" t="s">
        <v>9</v>
      </c>
      <c r="Y1075" s="152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2230.0199999999995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2230.0199999999995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3" t="s">
        <v>7</v>
      </c>
      <c r="F1083" s="154"/>
      <c r="G1083" s="155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3" t="s">
        <v>7</v>
      </c>
      <c r="AB1083" s="154"/>
      <c r="AC1083" s="155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3" t="s">
        <v>7</v>
      </c>
      <c r="O1085" s="154"/>
      <c r="P1085" s="154"/>
      <c r="Q1085" s="155"/>
      <c r="R1085" s="18">
        <f>SUM(R1069:R1084)</f>
        <v>0</v>
      </c>
      <c r="S1085" s="3"/>
      <c r="V1085" s="17"/>
      <c r="X1085" s="12"/>
      <c r="Y1085" s="10"/>
      <c r="AJ1085" s="153" t="s">
        <v>7</v>
      </c>
      <c r="AK1085" s="154"/>
      <c r="AL1085" s="154"/>
      <c r="AM1085" s="155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2230.0199999999995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2230.0199999999995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2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518:G518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opLeftCell="V469" zoomScale="85" zoomScaleNormal="85" zoomScalePageLayoutView="118" workbookViewId="0">
      <selection activeCell="AA477" sqref="AA47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57" t="s">
        <v>77</v>
      </c>
      <c r="F8" s="157"/>
      <c r="G8" s="157"/>
      <c r="H8" s="157"/>
      <c r="O8" s="167" t="s">
        <v>10</v>
      </c>
      <c r="P8" s="167"/>
      <c r="Q8" s="167"/>
      <c r="R8" s="167"/>
      <c r="V8" s="17"/>
      <c r="X8" s="23" t="s">
        <v>32</v>
      </c>
      <c r="Y8" s="20">
        <f>IF(B8="PAGADO",0,C13)</f>
        <v>-6043.71</v>
      </c>
      <c r="AA8" s="157" t="s">
        <v>140</v>
      </c>
      <c r="AB8" s="157"/>
      <c r="AC8" s="157"/>
      <c r="AD8" s="157"/>
      <c r="AK8" s="168" t="s">
        <v>188</v>
      </c>
      <c r="AL8" s="168"/>
      <c r="AM8" s="16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3" t="s">
        <v>7</v>
      </c>
      <c r="AB24" s="154"/>
      <c r="AC24" s="15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1133.21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57" t="s">
        <v>77</v>
      </c>
      <c r="F53" s="157"/>
      <c r="G53" s="157"/>
      <c r="H53" s="157"/>
      <c r="V53" s="17"/>
      <c r="X53" s="23" t="s">
        <v>32</v>
      </c>
      <c r="Y53" s="20">
        <f>IF(B53="PAGADO",0,C58)</f>
        <v>-6418.1900000000005</v>
      </c>
      <c r="AA53" s="157" t="s">
        <v>77</v>
      </c>
      <c r="AB53" s="157"/>
      <c r="AC53" s="157"/>
      <c r="AD53" s="15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58" t="str">
        <f>IF(Y58&lt;0,"NO PAGAR","COBRAR'")</f>
        <v>NO PAGAR</v>
      </c>
      <c r="Y59" s="15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58" t="str">
        <f>IF(C58&lt;0,"NO PAGAR","COBRAR'")</f>
        <v>NO PAGAR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962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9" t="s">
        <v>29</v>
      </c>
      <c r="AD97" s="159"/>
      <c r="AE97" s="159"/>
    </row>
    <row r="98" spans="2:41">
      <c r="H98" s="156" t="s">
        <v>28</v>
      </c>
      <c r="I98" s="156"/>
      <c r="J98" s="156"/>
      <c r="V98" s="17"/>
      <c r="AC98" s="159"/>
      <c r="AD98" s="159"/>
      <c r="AE98" s="159"/>
    </row>
    <row r="99" spans="2:41">
      <c r="H99" s="156"/>
      <c r="I99" s="156"/>
      <c r="J99" s="156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57" t="s">
        <v>273</v>
      </c>
      <c r="F103" s="157"/>
      <c r="G103" s="157"/>
      <c r="H103" s="157"/>
      <c r="V103" s="17"/>
      <c r="X103" s="23" t="s">
        <v>32</v>
      </c>
      <c r="Y103" s="20">
        <f>IF(B103="PAGADO",0,C108)</f>
        <v>-5740.3400000000011</v>
      </c>
      <c r="AA103" s="157" t="s">
        <v>273</v>
      </c>
      <c r="AB103" s="157"/>
      <c r="AC103" s="157"/>
      <c r="AD103" s="15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60" t="str">
        <f>IF(C108&lt;0,"NO PAGAR","COBRAR")</f>
        <v>NO PAGAR</v>
      </c>
      <c r="C109" s="16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60" t="str">
        <f>IF(Y108&lt;0,"NO PAGAR","COBRAR")</f>
        <v>NO PAGAR</v>
      </c>
      <c r="Y109" s="16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770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6" t="s">
        <v>30</v>
      </c>
      <c r="I131" s="156"/>
      <c r="J131" s="156"/>
      <c r="V131" s="17"/>
      <c r="AA131" s="156" t="s">
        <v>31</v>
      </c>
      <c r="AB131" s="156"/>
      <c r="AC131" s="156"/>
    </row>
    <row r="132" spans="1:43">
      <c r="H132" s="156"/>
      <c r="I132" s="156"/>
      <c r="J132" s="156"/>
      <c r="V132" s="17"/>
      <c r="AA132" s="156"/>
      <c r="AB132" s="156"/>
      <c r="AC132" s="15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57" t="s">
        <v>273</v>
      </c>
      <c r="F136" s="157"/>
      <c r="G136" s="157"/>
      <c r="H136" s="157"/>
      <c r="V136" s="17"/>
      <c r="X136" s="23" t="s">
        <v>32</v>
      </c>
      <c r="Y136" s="20">
        <f>IF(B136="PAGADO",0,C141)</f>
        <v>-5568.4800000000014</v>
      </c>
      <c r="AA136" s="157" t="s">
        <v>273</v>
      </c>
      <c r="AB136" s="157"/>
      <c r="AC136" s="157"/>
      <c r="AD136" s="15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58" t="str">
        <f>IF(Y141&lt;0,"NO PAGAR","COBRAR'")</f>
        <v>NO PAGAR</v>
      </c>
      <c r="Y142" s="15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58" t="str">
        <f>IF(C141&lt;0,"NO PAGAR","COBRAR'")</f>
        <v>NO PAGAR</v>
      </c>
      <c r="C143" s="15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9" t="s">
        <v>29</v>
      </c>
      <c r="AD170" s="159"/>
      <c r="AE170" s="159"/>
    </row>
    <row r="171" spans="2:31">
      <c r="H171" s="156" t="s">
        <v>28</v>
      </c>
      <c r="I171" s="156"/>
      <c r="J171" s="156"/>
      <c r="V171" s="17"/>
      <c r="AC171" s="159"/>
      <c r="AD171" s="159"/>
      <c r="AE171" s="159"/>
    </row>
    <row r="172" spans="2:31">
      <c r="H172" s="156"/>
      <c r="I172" s="156"/>
      <c r="J172" s="156"/>
      <c r="V172" s="17"/>
      <c r="AC172" s="159"/>
      <c r="AD172" s="159"/>
      <c r="AE172" s="15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57" t="s">
        <v>273</v>
      </c>
      <c r="F176" s="157"/>
      <c r="G176" s="157"/>
      <c r="H176" s="157"/>
      <c r="V176" s="17"/>
      <c r="X176" s="23" t="s">
        <v>32</v>
      </c>
      <c r="Y176" s="20">
        <f>IF(B176="PAGADO",0,C181)</f>
        <v>-5626.8700000000008</v>
      </c>
      <c r="AA176" s="157" t="s">
        <v>273</v>
      </c>
      <c r="AB176" s="157"/>
      <c r="AC176" s="157"/>
      <c r="AD176" s="15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60" t="str">
        <f>IF(C181&lt;0,"NO PAGAR","COBRAR")</f>
        <v>NO PAGAR</v>
      </c>
      <c r="C182" s="16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60" t="str">
        <f>IF(Y181&lt;0,"NO PAGAR","COBRAR")</f>
        <v>NO PAGAR</v>
      </c>
      <c r="Y182" s="160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1" t="s">
        <v>9</v>
      </c>
      <c r="C183" s="15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1" t="s">
        <v>9</v>
      </c>
      <c r="Y183" s="15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3" t="s">
        <v>7</v>
      </c>
      <c r="F192" s="154"/>
      <c r="G192" s="15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3" t="s">
        <v>7</v>
      </c>
      <c r="AB192" s="154"/>
      <c r="AC192" s="15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3" t="s">
        <v>7</v>
      </c>
      <c r="O194" s="154"/>
      <c r="P194" s="154"/>
      <c r="Q194" s="155"/>
      <c r="R194" s="18">
        <f>SUM(R178:R193)</f>
        <v>2555</v>
      </c>
      <c r="S194" s="3"/>
      <c r="V194" s="17"/>
      <c r="X194" s="12"/>
      <c r="Y194" s="10"/>
      <c r="AJ194" s="153" t="s">
        <v>7</v>
      </c>
      <c r="AK194" s="154"/>
      <c r="AL194" s="154"/>
      <c r="AM194" s="15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56" t="s">
        <v>30</v>
      </c>
      <c r="I216" s="156"/>
      <c r="J216" s="156"/>
      <c r="V216" s="17"/>
      <c r="AA216" s="156" t="s">
        <v>31</v>
      </c>
      <c r="AB216" s="156"/>
      <c r="AC216" s="156"/>
    </row>
    <row r="217" spans="1:43">
      <c r="H217" s="156"/>
      <c r="I217" s="156"/>
      <c r="J217" s="156"/>
      <c r="V217" s="17"/>
      <c r="AA217" s="156"/>
      <c r="AB217" s="156"/>
      <c r="AC217" s="15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57" t="s">
        <v>273</v>
      </c>
      <c r="F221" s="157"/>
      <c r="G221" s="157"/>
      <c r="H221" s="157"/>
      <c r="V221" s="17"/>
      <c r="X221" s="23" t="s">
        <v>32</v>
      </c>
      <c r="Y221" s="20">
        <f>IF(B221="PAGADO",0,C226)</f>
        <v>-5840.9500000000007</v>
      </c>
      <c r="AA221" s="157" t="s">
        <v>77</v>
      </c>
      <c r="AB221" s="157"/>
      <c r="AC221" s="157"/>
      <c r="AD221" s="15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58" t="str">
        <f>IF(Y226&lt;0,"NO PAGAR","COBRAR'")</f>
        <v>NO PAGAR</v>
      </c>
      <c r="Y227" s="15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58" t="str">
        <f>IF(C226&lt;0,"NO PAGAR","COBRAR'")</f>
        <v>NO PAGAR</v>
      </c>
      <c r="C228" s="158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1" t="s">
        <v>9</v>
      </c>
      <c r="C229" s="15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1" t="s">
        <v>9</v>
      </c>
      <c r="Y229" s="15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3" t="s">
        <v>7</v>
      </c>
      <c r="F237" s="154"/>
      <c r="G237" s="15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3" t="s">
        <v>7</v>
      </c>
      <c r="AB237" s="154"/>
      <c r="AC237" s="15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3" t="s">
        <v>7</v>
      </c>
      <c r="O239" s="154"/>
      <c r="P239" s="154"/>
      <c r="Q239" s="15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3" t="s">
        <v>7</v>
      </c>
      <c r="AK239" s="154"/>
      <c r="AL239" s="154"/>
      <c r="AM239" s="15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9" t="s">
        <v>29</v>
      </c>
      <c r="AD262" s="159"/>
      <c r="AE262" s="159"/>
    </row>
    <row r="263" spans="2:41">
      <c r="H263" s="156" t="s">
        <v>28</v>
      </c>
      <c r="I263" s="156"/>
      <c r="J263" s="156"/>
      <c r="V263" s="17"/>
      <c r="AC263" s="159"/>
      <c r="AD263" s="159"/>
      <c r="AE263" s="159"/>
    </row>
    <row r="264" spans="2:41">
      <c r="H264" s="156"/>
      <c r="I264" s="156"/>
      <c r="J264" s="156"/>
      <c r="V264" s="17"/>
      <c r="AC264" s="159"/>
      <c r="AD264" s="159"/>
      <c r="AE264" s="15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57" t="s">
        <v>567</v>
      </c>
      <c r="F268" s="157"/>
      <c r="G268" s="157"/>
      <c r="H268" s="157"/>
      <c r="V268" s="17"/>
      <c r="X268" s="23" t="s">
        <v>32</v>
      </c>
      <c r="Y268" s="20">
        <f>IF(B268="PAGADO",0,C273)</f>
        <v>-6873.1060000000016</v>
      </c>
      <c r="AA268" s="157" t="s">
        <v>567</v>
      </c>
      <c r="AB268" s="157"/>
      <c r="AC268" s="157"/>
      <c r="AD268" s="15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60" t="str">
        <f>IF(C273&lt;0,"NO PAGAR","COBRAR")</f>
        <v>NO PAGAR</v>
      </c>
      <c r="C274" s="160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60" t="str">
        <f>IF(Y273&lt;0,"NO PAGAR","COBRAR")</f>
        <v>NO PAGAR</v>
      </c>
      <c r="Y274" s="160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1" t="s">
        <v>9</v>
      </c>
      <c r="C275" s="15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1" t="s">
        <v>9</v>
      </c>
      <c r="Y275" s="15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3" t="s">
        <v>7</v>
      </c>
      <c r="F284" s="154"/>
      <c r="G284" s="15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3" t="s">
        <v>7</v>
      </c>
      <c r="AB284" s="154"/>
      <c r="AC284" s="15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3" t="s">
        <v>7</v>
      </c>
      <c r="O286" s="154"/>
      <c r="P286" s="154"/>
      <c r="Q286" s="155"/>
      <c r="R286" s="18">
        <f>SUM(R270:R285)</f>
        <v>1421.24</v>
      </c>
      <c r="S286" s="3"/>
      <c r="V286" s="17"/>
      <c r="X286" s="12"/>
      <c r="Y286" s="10"/>
      <c r="AJ286" s="153" t="s">
        <v>7</v>
      </c>
      <c r="AK286" s="154"/>
      <c r="AL286" s="154"/>
      <c r="AM286" s="15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56" t="s">
        <v>30</v>
      </c>
      <c r="I308" s="156"/>
      <c r="J308" s="156"/>
      <c r="V308" s="17"/>
      <c r="AA308" s="156" t="s">
        <v>31</v>
      </c>
      <c r="AB308" s="156"/>
      <c r="AC308" s="156"/>
    </row>
    <row r="309" spans="1:43">
      <c r="H309" s="156"/>
      <c r="I309" s="156"/>
      <c r="J309" s="156"/>
      <c r="V309" s="17"/>
      <c r="AA309" s="156"/>
      <c r="AB309" s="156"/>
      <c r="AC309" s="15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57" t="s">
        <v>273</v>
      </c>
      <c r="F313" s="157"/>
      <c r="G313" s="157"/>
      <c r="H313" s="157"/>
      <c r="V313" s="17"/>
      <c r="X313" s="23" t="s">
        <v>32</v>
      </c>
      <c r="Y313" s="20">
        <f>IF(B1086="PAGADO",0,C318)</f>
        <v>-6076.113000000003</v>
      </c>
      <c r="AA313" s="157" t="s">
        <v>567</v>
      </c>
      <c r="AB313" s="157"/>
      <c r="AC313" s="157"/>
      <c r="AD313" s="15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58" t="str">
        <f>IF(Y318&lt;0,"NO PAGAR","COBRAR'")</f>
        <v>NO PAGAR</v>
      </c>
      <c r="Y319" s="158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58" t="str">
        <f>IF(C318&lt;0,"NO PAGAR","COBRAR'")</f>
        <v>NO PAGAR</v>
      </c>
      <c r="C320" s="15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1" t="s">
        <v>9</v>
      </c>
      <c r="C321" s="15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1" t="s">
        <v>9</v>
      </c>
      <c r="Y321" s="15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3" t="s">
        <v>7</v>
      </c>
      <c r="AB329" s="154"/>
      <c r="AC329" s="15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3" t="s">
        <v>7</v>
      </c>
      <c r="O331" s="154"/>
      <c r="P331" s="154"/>
      <c r="Q331" s="155"/>
      <c r="R331" s="18">
        <f>SUM(R315:R330)</f>
        <v>350</v>
      </c>
      <c r="S331" s="3"/>
      <c r="V331" s="17"/>
      <c r="X331" s="12"/>
      <c r="Y331" s="10"/>
      <c r="AJ331" s="153" t="s">
        <v>7</v>
      </c>
      <c r="AK331" s="154"/>
      <c r="AL331" s="154"/>
      <c r="AM331" s="15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3" t="s">
        <v>7</v>
      </c>
      <c r="F335" s="154"/>
      <c r="G335" s="15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66" t="s">
        <v>64</v>
      </c>
      <c r="AC358" s="163" t="s">
        <v>29</v>
      </c>
      <c r="AD358" s="163"/>
      <c r="AE358" s="163"/>
    </row>
    <row r="359" spans="2:41">
      <c r="V359" s="17"/>
      <c r="X359" s="166"/>
      <c r="AC359" s="163"/>
      <c r="AD359" s="163"/>
      <c r="AE359" s="163"/>
    </row>
    <row r="360" spans="2:41" ht="23.25">
      <c r="B360" s="22" t="s">
        <v>64</v>
      </c>
      <c r="V360" s="17"/>
      <c r="X360" s="166"/>
      <c r="AC360" s="163"/>
      <c r="AD360" s="163"/>
      <c r="AE360" s="163"/>
    </row>
    <row r="361" spans="2:41" ht="23.25">
      <c r="B361" s="23" t="s">
        <v>32</v>
      </c>
      <c r="C361" s="20">
        <f>IF(X313="PAGADO",0,Y318)</f>
        <v>-5949.8130000000028</v>
      </c>
      <c r="E361" s="157" t="s">
        <v>273</v>
      </c>
      <c r="F361" s="157"/>
      <c r="G361" s="157"/>
      <c r="H361" s="157"/>
      <c r="V361" s="17"/>
      <c r="X361" s="23" t="s">
        <v>32</v>
      </c>
      <c r="Y361" s="20">
        <f>IF(B361="PAGADO",0,C366)</f>
        <v>-8314.8130000000019</v>
      </c>
      <c r="AA361" s="157" t="s">
        <v>77</v>
      </c>
      <c r="AB361" s="157"/>
      <c r="AC361" s="157"/>
      <c r="AD361" s="15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60" t="str">
        <f>IF(C366&lt;0,"NO PAGAR","COBRAR")</f>
        <v>NO PAGAR</v>
      </c>
      <c r="C367" s="160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60" t="str">
        <f>IF(Y366&lt;0,"NO PAGAR","COBRAR")</f>
        <v>NO PAGAR</v>
      </c>
      <c r="Y367" s="160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1" t="s">
        <v>9</v>
      </c>
      <c r="C368" s="15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1" t="s">
        <v>9</v>
      </c>
      <c r="Y368" s="15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3" t="s">
        <v>7</v>
      </c>
      <c r="AK373" s="154"/>
      <c r="AL373" s="154"/>
      <c r="AM373" s="15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3" t="s">
        <v>7</v>
      </c>
      <c r="AB374" s="154"/>
      <c r="AC374" s="15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3" t="s">
        <v>7</v>
      </c>
      <c r="F377" s="154"/>
      <c r="G377" s="15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3" t="s">
        <v>7</v>
      </c>
      <c r="O379" s="154"/>
      <c r="P379" s="154"/>
      <c r="Q379" s="15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56" t="s">
        <v>31</v>
      </c>
      <c r="AB394" s="156"/>
      <c r="AC394" s="156"/>
    </row>
    <row r="395" spans="1:43" ht="15" customHeight="1">
      <c r="H395" s="76"/>
      <c r="I395" s="76"/>
      <c r="J395" s="76"/>
      <c r="V395" s="17"/>
      <c r="AA395" s="156"/>
      <c r="AB395" s="156"/>
      <c r="AC395" s="156"/>
    </row>
    <row r="396" spans="1:43">
      <c r="B396" s="165" t="s">
        <v>64</v>
      </c>
      <c r="F396" s="164" t="s">
        <v>30</v>
      </c>
      <c r="G396" s="164"/>
      <c r="H396" s="164"/>
      <c r="V396" s="17"/>
    </row>
    <row r="397" spans="1:43">
      <c r="B397" s="165"/>
      <c r="F397" s="164"/>
      <c r="G397" s="164"/>
      <c r="H397" s="164"/>
      <c r="V397" s="17"/>
    </row>
    <row r="398" spans="1:43" ht="26.25" customHeight="1">
      <c r="B398" s="165"/>
      <c r="F398" s="164"/>
      <c r="G398" s="164"/>
      <c r="H398" s="164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57" t="s">
        <v>77</v>
      </c>
      <c r="F399" s="157"/>
      <c r="G399" s="157"/>
      <c r="H399" s="157"/>
      <c r="V399" s="17"/>
      <c r="X399" s="23" t="s">
        <v>32</v>
      </c>
      <c r="Y399" s="20">
        <f>IF(B1179="PAGADO",0,C404)</f>
        <v>-4920.3502550000012</v>
      </c>
      <c r="AA399" s="157" t="s">
        <v>567</v>
      </c>
      <c r="AB399" s="157"/>
      <c r="AC399" s="157"/>
      <c r="AD399" s="15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58" t="str">
        <f>IF(Y404&lt;0,"NO PAGAR","COBRAR'")</f>
        <v>NO PAGAR</v>
      </c>
      <c r="Y405" s="15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58" t="str">
        <f>IF(C404&lt;0,"NO PAGAR","COBRAR'")</f>
        <v>NO PAGAR</v>
      </c>
      <c r="C406" s="158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1" t="s">
        <v>9</v>
      </c>
      <c r="C407" s="15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1" t="s">
        <v>9</v>
      </c>
      <c r="Y407" s="15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3" t="s">
        <v>7</v>
      </c>
      <c r="AK409" s="154"/>
      <c r="AL409" s="154"/>
      <c r="AM409" s="15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3" t="s">
        <v>7</v>
      </c>
      <c r="AB415" s="154"/>
      <c r="AC415" s="155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3" t="s">
        <v>7</v>
      </c>
      <c r="O417" s="154"/>
      <c r="P417" s="154"/>
      <c r="Q417" s="15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3" t="s">
        <v>7</v>
      </c>
      <c r="F421" s="154"/>
      <c r="G421" s="15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59" t="s">
        <v>29</v>
      </c>
      <c r="AC434" s="159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57" t="s">
        <v>567</v>
      </c>
      <c r="AB436" s="157"/>
      <c r="AC436" s="157"/>
      <c r="AD436" s="15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57" t="s">
        <v>273</v>
      </c>
      <c r="F439" s="157"/>
      <c r="G439" s="157"/>
      <c r="H439" s="157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60" t="str">
        <f>IF(C441&lt;0,"NO PAGAR","COBRAR")</f>
        <v>NO PAGAR</v>
      </c>
      <c r="C442" s="160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60" t="str">
        <f>IF(Y441&lt;0,"NO PAGAR","COBRAR")</f>
        <v>NO PAGAR</v>
      </c>
      <c r="Y442" s="160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1" t="s">
        <v>9</v>
      </c>
      <c r="C443" s="152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1" t="s">
        <v>9</v>
      </c>
      <c r="Y443" s="15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3" t="s">
        <v>7</v>
      </c>
      <c r="AK448" s="154"/>
      <c r="AL448" s="154"/>
      <c r="AM448" s="15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3" t="s">
        <v>7</v>
      </c>
      <c r="AB452" s="154"/>
      <c r="AC452" s="155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3" t="s">
        <v>7</v>
      </c>
      <c r="O454" s="154"/>
      <c r="P454" s="154"/>
      <c r="Q454" s="155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3" t="s">
        <v>7</v>
      </c>
      <c r="F455" s="154"/>
      <c r="G455" s="155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56" t="s">
        <v>31</v>
      </c>
      <c r="AB471" s="156"/>
      <c r="AC471" s="156"/>
    </row>
    <row r="472" spans="1:43" ht="15" customHeight="1">
      <c r="H472" s="76"/>
      <c r="J472" s="76"/>
      <c r="V472" s="17"/>
      <c r="AA472" s="156"/>
      <c r="AB472" s="156"/>
      <c r="AC472" s="156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IF(X436="PAGADO",0,Y441)</f>
        <v>-8383.4392550000011</v>
      </c>
      <c r="E476" s="157" t="s">
        <v>273</v>
      </c>
      <c r="F476" s="157"/>
      <c r="G476" s="157"/>
      <c r="H476" s="157"/>
      <c r="V476" s="17"/>
      <c r="X476" s="23" t="s">
        <v>32</v>
      </c>
      <c r="Y476" s="20">
        <f>IF(B1276="PAGADO",0,C481)</f>
        <v>-8053.4392550000011</v>
      </c>
      <c r="AA476" s="157" t="s">
        <v>567</v>
      </c>
      <c r="AB476" s="157"/>
      <c r="AC476" s="157"/>
      <c r="AD476" s="157"/>
    </row>
    <row r="477" spans="1:43">
      <c r="B477" s="1" t="s">
        <v>0</v>
      </c>
      <c r="C477" s="19">
        <f>H492</f>
        <v>330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45057</v>
      </c>
      <c r="F478" s="3" t="s">
        <v>201</v>
      </c>
      <c r="G478" s="3" t="s">
        <v>924</v>
      </c>
      <c r="H478" s="5">
        <v>330</v>
      </c>
      <c r="I478" t="s">
        <v>115</v>
      </c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330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8383.4392550000011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8053.4392550000011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-8053.4392550000011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-8053.4392550000011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58" t="str">
        <f>IF(Y481&lt;0,"NO PAGAR","COBRAR'")</f>
        <v>NO PAGAR</v>
      </c>
      <c r="Y482" s="15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58" t="str">
        <f>IF(C481&lt;0,"NO PAGAR","COBRAR'")</f>
        <v>NO PAGAR</v>
      </c>
      <c r="C483" s="158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8053.4392550000011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330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8383.4392550000011</v>
      </c>
      <c r="D504" t="s">
        <v>22</v>
      </c>
      <c r="E504" t="s">
        <v>21</v>
      </c>
      <c r="V504" s="17"/>
      <c r="X504" s="15" t="s">
        <v>18</v>
      </c>
      <c r="Y504" s="16">
        <f>SUM(Y485:Y503)</f>
        <v>8053.4392550000011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 ht="26.25">
      <c r="I522" s="76"/>
      <c r="V522" s="17"/>
    </row>
    <row r="523" spans="8:31" ht="26.25">
      <c r="I523" s="76"/>
      <c r="V523" s="17"/>
    </row>
    <row r="524" spans="8:31">
      <c r="V524" s="17"/>
      <c r="AC524" s="159" t="s">
        <v>29</v>
      </c>
      <c r="AD524" s="159"/>
      <c r="AE524" s="159"/>
    </row>
    <row r="525" spans="8:31" ht="15" customHeight="1">
      <c r="H525" s="76" t="s">
        <v>28</v>
      </c>
      <c r="J525" s="76"/>
      <c r="V525" s="17"/>
      <c r="AC525" s="159"/>
      <c r="AD525" s="159"/>
      <c r="AE525" s="159"/>
    </row>
    <row r="526" spans="8:31" ht="15" customHeight="1">
      <c r="H526" s="76"/>
      <c r="J526" s="7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-8053.4392550000011</v>
      </c>
      <c r="E530" s="157" t="s">
        <v>20</v>
      </c>
      <c r="F530" s="157"/>
      <c r="G530" s="157"/>
      <c r="H530" s="157"/>
      <c r="V530" s="17"/>
      <c r="X530" s="23" t="s">
        <v>32</v>
      </c>
      <c r="Y530" s="20">
        <f>IF(B530="PAGADO",0,C535)</f>
        <v>-8053.4392550000011</v>
      </c>
      <c r="AA530" s="157" t="s">
        <v>20</v>
      </c>
      <c r="AB530" s="157"/>
      <c r="AC530" s="157"/>
      <c r="AD530" s="157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8053.4392550000011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8053.4392550000011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-8053.4392550000011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-8053.4392550000011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0" t="str">
        <f>IF(C535&lt;0,"NO PAGAR","COBRAR")</f>
        <v>NO PAGAR</v>
      </c>
      <c r="C536" s="16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0" t="str">
        <f>IF(Y535&lt;0,"NO PAGAR","COBRAR")</f>
        <v>NO PAGAR</v>
      </c>
      <c r="Y536" s="16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8053.4392550000011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8053.4392550000011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8053.4392550000011</v>
      </c>
      <c r="V557" s="17"/>
      <c r="X557" s="15" t="s">
        <v>18</v>
      </c>
      <c r="Y557" s="16">
        <f>SUM(Y538:Y556)</f>
        <v>8053.4392550000011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J570" s="76"/>
      <c r="V570" s="17"/>
      <c r="AA570" s="156" t="s">
        <v>31</v>
      </c>
      <c r="AB570" s="156"/>
      <c r="AC570" s="156"/>
    </row>
    <row r="571" spans="1:43" ht="15" customHeight="1">
      <c r="H571" s="76"/>
      <c r="J571" s="76"/>
      <c r="V571" s="17"/>
      <c r="AA571" s="156"/>
      <c r="AB571" s="156"/>
      <c r="AC571" s="156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-8053.4392550000011</v>
      </c>
      <c r="E575" s="157" t="s">
        <v>20</v>
      </c>
      <c r="F575" s="157"/>
      <c r="G575" s="157"/>
      <c r="H575" s="157"/>
      <c r="V575" s="17"/>
      <c r="X575" s="23" t="s">
        <v>32</v>
      </c>
      <c r="Y575" s="20">
        <f>IF(B1375="PAGADO",0,C580)</f>
        <v>-8053.4392550000011</v>
      </c>
      <c r="AA575" s="157" t="s">
        <v>20</v>
      </c>
      <c r="AB575" s="157"/>
      <c r="AC575" s="157"/>
      <c r="AD575" s="15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8053.4392550000011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8053.4392550000011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-8053.4392550000011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-8053.4392550000011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58" t="str">
        <f>IF(Y580&lt;0,"NO PAGAR","COBRAR'")</f>
        <v>NO PAGAR</v>
      </c>
      <c r="Y581" s="158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58" t="str">
        <f>IF(C580&lt;0,"NO PAGAR","COBRAR'")</f>
        <v>NO PAGAR</v>
      </c>
      <c r="C582" s="158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8053.4392550000011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8053.4392550000011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8053.4392550000011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8053.4392550000011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</row>
    <row r="617" spans="2:41">
      <c r="V617" s="17"/>
      <c r="AC617" s="159" t="s">
        <v>29</v>
      </c>
      <c r="AD617" s="159"/>
      <c r="AE617" s="159"/>
    </row>
    <row r="618" spans="2:41" ht="15" customHeight="1">
      <c r="H618" s="76" t="s">
        <v>28</v>
      </c>
      <c r="J618" s="76"/>
      <c r="V618" s="17"/>
      <c r="AC618" s="159"/>
      <c r="AD618" s="159"/>
      <c r="AE618" s="159"/>
    </row>
    <row r="619" spans="2:41" ht="15" customHeight="1">
      <c r="H619" s="76"/>
      <c r="J619" s="7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-8053.4392550000011</v>
      </c>
      <c r="E623" s="157" t="s">
        <v>20</v>
      </c>
      <c r="F623" s="157"/>
      <c r="G623" s="157"/>
      <c r="H623" s="157"/>
      <c r="V623" s="17"/>
      <c r="X623" s="23" t="s">
        <v>32</v>
      </c>
      <c r="Y623" s="20">
        <f>IF(B623="PAGADO",0,C628)</f>
        <v>-8053.4392550000011</v>
      </c>
      <c r="AA623" s="157" t="s">
        <v>20</v>
      </c>
      <c r="AB623" s="157"/>
      <c r="AC623" s="157"/>
      <c r="AD623" s="157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8053.4392550000011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8053.4392550000011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-8053.4392550000011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-8053.4392550000011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0" t="str">
        <f>IF(C628&lt;0,"NO PAGAR","COBRAR")</f>
        <v>NO PAGAR</v>
      </c>
      <c r="C629" s="16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0" t="str">
        <f>IF(Y628&lt;0,"NO PAGAR","COBRAR")</f>
        <v>NO PAGAR</v>
      </c>
      <c r="Y629" s="16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8053.4392550000011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8053.4392550000011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8053.4392550000011</v>
      </c>
      <c r="V650" s="17"/>
      <c r="X650" s="15" t="s">
        <v>18</v>
      </c>
      <c r="Y650" s="16">
        <f>SUM(Y631:Y649)</f>
        <v>8053.4392550000011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J663" s="76"/>
      <c r="V663" s="17"/>
      <c r="AA663" s="156" t="s">
        <v>31</v>
      </c>
      <c r="AB663" s="156"/>
      <c r="AC663" s="156"/>
    </row>
    <row r="664" spans="1:43" ht="15" customHeight="1">
      <c r="H664" s="76"/>
      <c r="J664" s="76"/>
      <c r="V664" s="17"/>
      <c r="AA664" s="156"/>
      <c r="AB664" s="156"/>
      <c r="AC664" s="156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-8053.4392550000011</v>
      </c>
      <c r="E668" s="157" t="s">
        <v>20</v>
      </c>
      <c r="F668" s="157"/>
      <c r="G668" s="157"/>
      <c r="H668" s="157"/>
      <c r="V668" s="17"/>
      <c r="X668" s="23" t="s">
        <v>32</v>
      </c>
      <c r="Y668" s="20">
        <f>IF(B1468="PAGADO",0,C673)</f>
        <v>-8053.4392550000011</v>
      </c>
      <c r="AA668" s="157" t="s">
        <v>20</v>
      </c>
      <c r="AB668" s="157"/>
      <c r="AC668" s="157"/>
      <c r="AD668" s="15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8053.4392550000011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8053.4392550000011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-8053.4392550000011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-8053.4392550000011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58" t="str">
        <f>IF(Y673&lt;0,"NO PAGAR","COBRAR'")</f>
        <v>NO PAGAR</v>
      </c>
      <c r="Y674" s="158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58" t="str">
        <f>IF(C673&lt;0,"NO PAGAR","COBRAR'")</f>
        <v>NO PAGAR</v>
      </c>
      <c r="C675" s="158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8053.4392550000011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8053.4392550000011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8053.4392550000011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8053.4392550000011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</row>
    <row r="710" spans="2:41">
      <c r="V710" s="17"/>
      <c r="AC710" s="159" t="s">
        <v>29</v>
      </c>
      <c r="AD710" s="159"/>
      <c r="AE710" s="159"/>
    </row>
    <row r="711" spans="2:41" ht="15" customHeight="1">
      <c r="H711" s="76" t="s">
        <v>28</v>
      </c>
      <c r="J711" s="76"/>
      <c r="V711" s="17"/>
      <c r="AC711" s="159"/>
      <c r="AD711" s="159"/>
      <c r="AE711" s="159"/>
    </row>
    <row r="712" spans="2:41" ht="15" customHeight="1">
      <c r="H712" s="76"/>
      <c r="J712" s="7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-8053.4392550000011</v>
      </c>
      <c r="E716" s="157" t="s">
        <v>20</v>
      </c>
      <c r="F716" s="157"/>
      <c r="G716" s="157"/>
      <c r="H716" s="157"/>
      <c r="V716" s="17"/>
      <c r="X716" s="23" t="s">
        <v>32</v>
      </c>
      <c r="Y716" s="20">
        <f>IF(B716="PAGADO",0,C721)</f>
        <v>-8053.4392550000011</v>
      </c>
      <c r="AA716" s="157" t="s">
        <v>20</v>
      </c>
      <c r="AB716" s="157"/>
      <c r="AC716" s="157"/>
      <c r="AD716" s="157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8053.4392550000011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8053.4392550000011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-8053.4392550000011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-8053.4392550000011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0" t="str">
        <f>IF(C721&lt;0,"NO PAGAR","COBRAR")</f>
        <v>NO PAGAR</v>
      </c>
      <c r="C722" s="16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0" t="str">
        <f>IF(Y721&lt;0,"NO PAGAR","COBRAR")</f>
        <v>NO PAGAR</v>
      </c>
      <c r="Y722" s="16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8053.4392550000011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8053.4392550000011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8053.4392550000011</v>
      </c>
      <c r="V743" s="17"/>
      <c r="X743" s="15" t="s">
        <v>18</v>
      </c>
      <c r="Y743" s="16">
        <f>SUM(Y724:Y742)</f>
        <v>8053.4392550000011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J756" s="76"/>
      <c r="V756" s="17"/>
      <c r="AA756" s="156" t="s">
        <v>31</v>
      </c>
      <c r="AB756" s="156"/>
      <c r="AC756" s="156"/>
    </row>
    <row r="757" spans="1:43" ht="15" customHeight="1">
      <c r="H757" s="76"/>
      <c r="J757" s="76"/>
      <c r="V757" s="17"/>
      <c r="AA757" s="156"/>
      <c r="AB757" s="156"/>
      <c r="AC757" s="156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-8053.4392550000011</v>
      </c>
      <c r="E761" s="157" t="s">
        <v>20</v>
      </c>
      <c r="F761" s="157"/>
      <c r="G761" s="157"/>
      <c r="H761" s="157"/>
      <c r="V761" s="17"/>
      <c r="X761" s="23" t="s">
        <v>32</v>
      </c>
      <c r="Y761" s="20">
        <f>IF(B1561="PAGADO",0,C766)</f>
        <v>-8053.4392550000011</v>
      </c>
      <c r="AA761" s="157" t="s">
        <v>20</v>
      </c>
      <c r="AB761" s="157"/>
      <c r="AC761" s="157"/>
      <c r="AD761" s="15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8053.4392550000011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8053.4392550000011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-8053.4392550000011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-8053.4392550000011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58" t="str">
        <f>IF(Y766&lt;0,"NO PAGAR","COBRAR'")</f>
        <v>NO PAGAR</v>
      </c>
      <c r="Y767" s="15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58" t="str">
        <f>IF(C766&lt;0,"NO PAGAR","COBRAR'")</f>
        <v>NO PAGAR</v>
      </c>
      <c r="C768" s="158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8053.4392550000011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8053.4392550000011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8053.4392550000011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8053.4392550000011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</row>
    <row r="803" spans="2:41">
      <c r="V803" s="17"/>
      <c r="AC803" s="159" t="s">
        <v>29</v>
      </c>
      <c r="AD803" s="159"/>
      <c r="AE803" s="159"/>
    </row>
    <row r="804" spans="2:41" ht="15" customHeight="1">
      <c r="H804" s="76" t="s">
        <v>28</v>
      </c>
      <c r="J804" s="76"/>
      <c r="V804" s="17"/>
      <c r="AC804" s="159"/>
      <c r="AD804" s="159"/>
      <c r="AE804" s="159"/>
    </row>
    <row r="805" spans="2:41" ht="15" customHeight="1">
      <c r="H805" s="76"/>
      <c r="J805" s="7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-8053.4392550000011</v>
      </c>
      <c r="E809" s="157" t="s">
        <v>20</v>
      </c>
      <c r="F809" s="157"/>
      <c r="G809" s="157"/>
      <c r="H809" s="157"/>
      <c r="V809" s="17"/>
      <c r="X809" s="23" t="s">
        <v>32</v>
      </c>
      <c r="Y809" s="20">
        <f>IF(B809="PAGADO",0,C814)</f>
        <v>-8053.4392550000011</v>
      </c>
      <c r="AA809" s="157" t="s">
        <v>20</v>
      </c>
      <c r="AB809" s="157"/>
      <c r="AC809" s="157"/>
      <c r="AD809" s="15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8053.4392550000011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8053.4392550000011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-8053.4392550000011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-8053.4392550000011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0" t="str">
        <f>IF(C814&lt;0,"NO PAGAR","COBRAR")</f>
        <v>NO PAGAR</v>
      </c>
      <c r="C815" s="16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0" t="str">
        <f>IF(Y814&lt;0,"NO PAGAR","COBRAR")</f>
        <v>NO PAGAR</v>
      </c>
      <c r="Y815" s="16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8053.4392550000011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8053.4392550000011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8053.4392550000011</v>
      </c>
      <c r="V836" s="17"/>
      <c r="X836" s="15" t="s">
        <v>18</v>
      </c>
      <c r="Y836" s="16">
        <f>SUM(Y817:Y835)</f>
        <v>8053.4392550000011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J849" s="76"/>
      <c r="V849" s="17"/>
      <c r="AA849" s="156" t="s">
        <v>31</v>
      </c>
      <c r="AB849" s="156"/>
      <c r="AC849" s="156"/>
    </row>
    <row r="850" spans="2:41" ht="15" customHeight="1">
      <c r="H850" s="76"/>
      <c r="J850" s="76"/>
      <c r="V850" s="17"/>
      <c r="AA850" s="156"/>
      <c r="AB850" s="156"/>
      <c r="AC850" s="15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-8053.4392550000011</v>
      </c>
      <c r="E854" s="157" t="s">
        <v>20</v>
      </c>
      <c r="F854" s="157"/>
      <c r="G854" s="157"/>
      <c r="H854" s="157"/>
      <c r="V854" s="17"/>
      <c r="X854" s="23" t="s">
        <v>32</v>
      </c>
      <c r="Y854" s="20">
        <f>IF(B1654="PAGADO",0,C859)</f>
        <v>-8053.4392550000011</v>
      </c>
      <c r="AA854" s="157" t="s">
        <v>20</v>
      </c>
      <c r="AB854" s="157"/>
      <c r="AC854" s="157"/>
      <c r="AD854" s="15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8053.4392550000011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8053.4392550000011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-8053.4392550000011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-8053.4392550000011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58" t="str">
        <f>IF(Y859&lt;0,"NO PAGAR","COBRAR'")</f>
        <v>NO PAGAR</v>
      </c>
      <c r="Y860" s="15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58" t="str">
        <f>IF(C859&lt;0,"NO PAGAR","COBRAR'")</f>
        <v>NO PAGAR</v>
      </c>
      <c r="C861" s="15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8053.4392550000011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8053.4392550000011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8053.4392550000011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8053.4392550000011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 ht="26.25">
      <c r="I895" s="76"/>
      <c r="V895" s="17"/>
    </row>
    <row r="896" spans="2:27" ht="26.25">
      <c r="I896" s="76"/>
      <c r="V896" s="17"/>
    </row>
    <row r="897" spans="2:41">
      <c r="V897" s="17"/>
      <c r="AC897" s="159" t="s">
        <v>29</v>
      </c>
      <c r="AD897" s="159"/>
      <c r="AE897" s="159"/>
    </row>
    <row r="898" spans="2:41" ht="15" customHeight="1">
      <c r="H898" s="76" t="s">
        <v>28</v>
      </c>
      <c r="J898" s="76"/>
      <c r="V898" s="17"/>
      <c r="AC898" s="159"/>
      <c r="AD898" s="159"/>
      <c r="AE898" s="159"/>
    </row>
    <row r="899" spans="2:41" ht="15" customHeight="1">
      <c r="H899" s="76"/>
      <c r="J899" s="7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-8053.4392550000011</v>
      </c>
      <c r="E903" s="157" t="s">
        <v>20</v>
      </c>
      <c r="F903" s="157"/>
      <c r="G903" s="157"/>
      <c r="H903" s="157"/>
      <c r="V903" s="17"/>
      <c r="X903" s="23" t="s">
        <v>32</v>
      </c>
      <c r="Y903" s="20">
        <f>IF(B903="PAGADO",0,C908)</f>
        <v>-8053.4392550000011</v>
      </c>
      <c r="AA903" s="157" t="s">
        <v>20</v>
      </c>
      <c r="AB903" s="157"/>
      <c r="AC903" s="157"/>
      <c r="AD903" s="15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8053.4392550000011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8053.4392550000011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-8053.4392550000011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-8053.4392550000011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0" t="str">
        <f>IF(C908&lt;0,"NO PAGAR","COBRAR")</f>
        <v>NO PAGAR</v>
      </c>
      <c r="C909" s="16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0" t="str">
        <f>IF(Y908&lt;0,"NO PAGAR","COBRAR")</f>
        <v>NO PAGAR</v>
      </c>
      <c r="Y909" s="16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8053.4392550000011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8053.4392550000011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8053.4392550000011</v>
      </c>
      <c r="V930" s="17"/>
      <c r="X930" s="15" t="s">
        <v>18</v>
      </c>
      <c r="Y930" s="16">
        <f>SUM(Y911:Y929)</f>
        <v>8053.4392550000011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J943" s="76"/>
      <c r="V943" s="17"/>
      <c r="AA943" s="156" t="s">
        <v>31</v>
      </c>
      <c r="AB943" s="156"/>
      <c r="AC943" s="156"/>
    </row>
    <row r="944" spans="1:43" ht="15" customHeight="1">
      <c r="H944" s="76"/>
      <c r="J944" s="76"/>
      <c r="V944" s="17"/>
      <c r="AA944" s="156"/>
      <c r="AB944" s="156"/>
      <c r="AC944" s="15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-8053.4392550000011</v>
      </c>
      <c r="E948" s="157" t="s">
        <v>20</v>
      </c>
      <c r="F948" s="157"/>
      <c r="G948" s="157"/>
      <c r="H948" s="157"/>
      <c r="V948" s="17"/>
      <c r="X948" s="23" t="s">
        <v>32</v>
      </c>
      <c r="Y948" s="20">
        <f>IF(B1748="PAGADO",0,C953)</f>
        <v>-8053.4392550000011</v>
      </c>
      <c r="AA948" s="157" t="s">
        <v>20</v>
      </c>
      <c r="AB948" s="157"/>
      <c r="AC948" s="157"/>
      <c r="AD948" s="15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8053.4392550000011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8053.4392550000011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-8053.4392550000011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-8053.4392550000011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58" t="str">
        <f>IF(Y953&lt;0,"NO PAGAR","COBRAR'")</f>
        <v>NO PAGAR</v>
      </c>
      <c r="Y954" s="15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58" t="str">
        <f>IF(C953&lt;0,"NO PAGAR","COBRAR'")</f>
        <v>NO PAGAR</v>
      </c>
      <c r="C955" s="15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8053.4392550000011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8053.4392550000011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8053.4392550000011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8053.4392550000011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 ht="26.25">
      <c r="I988" s="76"/>
      <c r="V988" s="17"/>
    </row>
    <row r="989" spans="5:31" ht="26.25">
      <c r="I989" s="76"/>
      <c r="V989" s="17"/>
    </row>
    <row r="990" spans="5:31">
      <c r="V990" s="17"/>
      <c r="AC990" s="159" t="s">
        <v>29</v>
      </c>
      <c r="AD990" s="159"/>
      <c r="AE990" s="159"/>
    </row>
    <row r="991" spans="5:31" ht="15" customHeight="1">
      <c r="H991" s="76" t="s">
        <v>28</v>
      </c>
      <c r="J991" s="76"/>
      <c r="V991" s="17"/>
      <c r="AC991" s="159"/>
      <c r="AD991" s="159"/>
      <c r="AE991" s="159"/>
    </row>
    <row r="992" spans="5:31" ht="15" customHeight="1">
      <c r="H992" s="76"/>
      <c r="J992" s="7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-8053.4392550000011</v>
      </c>
      <c r="E996" s="157" t="s">
        <v>20</v>
      </c>
      <c r="F996" s="157"/>
      <c r="G996" s="157"/>
      <c r="H996" s="157"/>
      <c r="V996" s="17"/>
      <c r="X996" s="23" t="s">
        <v>32</v>
      </c>
      <c r="Y996" s="20">
        <f>IF(B996="PAGADO",0,C1001)</f>
        <v>-8053.4392550000011</v>
      </c>
      <c r="AA996" s="157" t="s">
        <v>20</v>
      </c>
      <c r="AB996" s="157"/>
      <c r="AC996" s="157"/>
      <c r="AD996" s="15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8053.4392550000011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8053.4392550000011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-8053.4392550000011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-8053.4392550000011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0" t="str">
        <f>IF(C1001&lt;0,"NO PAGAR","COBRAR")</f>
        <v>NO PAGAR</v>
      </c>
      <c r="C1002" s="16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0" t="str">
        <f>IF(Y1001&lt;0,"NO PAGAR","COBRAR")</f>
        <v>NO PAGAR</v>
      </c>
      <c r="Y1002" s="16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8053.4392550000011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8053.4392550000011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8053.4392550000011</v>
      </c>
      <c r="V1023" s="17"/>
      <c r="X1023" s="15" t="s">
        <v>18</v>
      </c>
      <c r="Y1023" s="16">
        <f>SUM(Y1004:Y1022)</f>
        <v>8053.4392550000011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J1036" s="76"/>
      <c r="V1036" s="17"/>
      <c r="AA1036" s="156" t="s">
        <v>31</v>
      </c>
      <c r="AB1036" s="156"/>
      <c r="AC1036" s="156"/>
    </row>
    <row r="1037" spans="1:43" ht="15" customHeight="1">
      <c r="H1037" s="76"/>
      <c r="J1037" s="76"/>
      <c r="V1037" s="17"/>
      <c r="AA1037" s="156"/>
      <c r="AB1037" s="156"/>
      <c r="AC1037" s="15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-8053.4392550000011</v>
      </c>
      <c r="E1041" s="157" t="s">
        <v>20</v>
      </c>
      <c r="F1041" s="157"/>
      <c r="G1041" s="157"/>
      <c r="H1041" s="157"/>
      <c r="V1041" s="17"/>
      <c r="X1041" s="23" t="s">
        <v>32</v>
      </c>
      <c r="Y1041" s="20">
        <f>IF(B1841="PAGADO",0,C1046)</f>
        <v>-8053.4392550000011</v>
      </c>
      <c r="AA1041" s="157" t="s">
        <v>20</v>
      </c>
      <c r="AB1041" s="157"/>
      <c r="AC1041" s="157"/>
      <c r="AD1041" s="15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8053.4392550000011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8053.4392550000011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-8053.4392550000011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-8053.4392550000011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58" t="str">
        <f>IF(Y1046&lt;0,"NO PAGAR","COBRAR'")</f>
        <v>NO PAGAR</v>
      </c>
      <c r="Y1047" s="15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58" t="str">
        <f>IF(C1046&lt;0,"NO PAGAR","COBRAR'")</f>
        <v>NO PAGAR</v>
      </c>
      <c r="C1048" s="15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8053.4392550000011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8053.4392550000011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8053.4392550000011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8053.4392550000011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2:G492"/>
    <mergeCell ref="AA492:AC492"/>
    <mergeCell ref="N494:Q494"/>
    <mergeCell ref="AJ494:AM494"/>
    <mergeCell ref="AC524:AE526"/>
    <mergeCell ref="E476:H476"/>
    <mergeCell ref="AA476:AD476"/>
    <mergeCell ref="X482:Y482"/>
    <mergeCell ref="B483:C483"/>
    <mergeCell ref="B484:C484"/>
    <mergeCell ref="X484:Y484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C496" zoomScale="82" zoomScaleNormal="82" workbookViewId="0">
      <selection activeCell="C504" sqref="C50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61</v>
      </c>
      <c r="F8" s="157"/>
      <c r="G8" s="157"/>
      <c r="H8" s="157"/>
      <c r="V8" s="17"/>
      <c r="X8" s="23" t="s">
        <v>82</v>
      </c>
      <c r="Y8" s="20">
        <f>IF(B8="PAGADO",0,C13)</f>
        <v>-702.65</v>
      </c>
      <c r="AA8" s="157" t="s">
        <v>61</v>
      </c>
      <c r="AB8" s="157"/>
      <c r="AC8" s="157"/>
      <c r="AD8" s="15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3" t="s">
        <v>7</v>
      </c>
      <c r="AB24" s="154"/>
      <c r="AC24" s="15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7" t="s">
        <v>204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204</v>
      </c>
      <c r="AB53" s="157"/>
      <c r="AC53" s="157"/>
      <c r="AD53" s="15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220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0</v>
      </c>
      <c r="E106" s="157" t="s">
        <v>204</v>
      </c>
      <c r="F106" s="157"/>
      <c r="G106" s="157"/>
      <c r="H106" s="157"/>
      <c r="V106" s="17"/>
      <c r="X106" s="23" t="s">
        <v>32</v>
      </c>
      <c r="Y106" s="20">
        <f>IF(B106="PAGADO",0,C111)</f>
        <v>-110</v>
      </c>
      <c r="AA106" s="157" t="s">
        <v>318</v>
      </c>
      <c r="AB106" s="157"/>
      <c r="AC106" s="157"/>
      <c r="AD106" s="15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NO PAGAR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NO PAGAR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540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56" t="s">
        <v>30</v>
      </c>
      <c r="I140" s="156"/>
      <c r="J140" s="156"/>
      <c r="V140" s="17"/>
      <c r="AA140" s="156" t="s">
        <v>31</v>
      </c>
      <c r="AB140" s="156"/>
      <c r="AC140" s="156"/>
    </row>
    <row r="141" spans="1:43">
      <c r="H141" s="156"/>
      <c r="I141" s="156"/>
      <c r="J141" s="156"/>
      <c r="V141" s="17"/>
      <c r="AA141" s="156"/>
      <c r="AB141" s="156"/>
      <c r="AC141" s="15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57" t="s">
        <v>204</v>
      </c>
      <c r="F145" s="157"/>
      <c r="G145" s="157"/>
      <c r="H145" s="157"/>
      <c r="V145" s="17"/>
      <c r="X145" s="23" t="s">
        <v>32</v>
      </c>
      <c r="Y145" s="20">
        <f>IF(B145="PAGADO",0,C150)</f>
        <v>-267.52</v>
      </c>
      <c r="AA145" s="157" t="s">
        <v>204</v>
      </c>
      <c r="AB145" s="157"/>
      <c r="AC145" s="157"/>
      <c r="AD145" s="15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58" t="str">
        <f>IF(Y150&lt;0,"NO PAGAR","COBRAR'")</f>
        <v>NO PAGAR</v>
      </c>
      <c r="Y151" s="15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58" t="str">
        <f>IF(C150&lt;0,"NO PAGAR","COBRAR'")</f>
        <v>NO PAGAR</v>
      </c>
      <c r="C152" s="15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1" t="s">
        <v>9</v>
      </c>
      <c r="C153" s="15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1" t="s">
        <v>9</v>
      </c>
      <c r="Y153" s="15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3" t="s">
        <v>7</v>
      </c>
      <c r="F161" s="154"/>
      <c r="G161" s="15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3" t="s">
        <v>7</v>
      </c>
      <c r="AB161" s="154"/>
      <c r="AC161" s="15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3" t="s">
        <v>7</v>
      </c>
      <c r="O163" s="154"/>
      <c r="P163" s="154"/>
      <c r="Q163" s="155"/>
      <c r="R163" s="18">
        <f>SUM(R147:R162)</f>
        <v>40</v>
      </c>
      <c r="S163" s="3"/>
      <c r="V163" s="17"/>
      <c r="X163" s="12"/>
      <c r="Y163" s="10"/>
      <c r="AJ163" s="153" t="s">
        <v>7</v>
      </c>
      <c r="AK163" s="154"/>
      <c r="AL163" s="154"/>
      <c r="AM163" s="15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9" t="s">
        <v>29</v>
      </c>
      <c r="AD188" s="159"/>
      <c r="AE188" s="159"/>
    </row>
    <row r="189" spans="8:31">
      <c r="H189" s="156" t="s">
        <v>28</v>
      </c>
      <c r="I189" s="156"/>
      <c r="J189" s="156"/>
      <c r="V189" s="17"/>
      <c r="AC189" s="159"/>
      <c r="AD189" s="159"/>
      <c r="AE189" s="159"/>
    </row>
    <row r="190" spans="8:31">
      <c r="H190" s="156"/>
      <c r="I190" s="156"/>
      <c r="J190" s="156"/>
      <c r="V190" s="17"/>
      <c r="AC190" s="159"/>
      <c r="AD190" s="159"/>
      <c r="AE190" s="15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57" t="s">
        <v>362</v>
      </c>
      <c r="F194" s="157"/>
      <c r="G194" s="157"/>
      <c r="H194" s="157"/>
      <c r="V194" s="17"/>
      <c r="X194" s="23" t="s">
        <v>32</v>
      </c>
      <c r="Y194" s="20">
        <f>IF(B194="PAGADO",0,C199)</f>
        <v>0</v>
      </c>
      <c r="AA194" s="157" t="s">
        <v>61</v>
      </c>
      <c r="AB194" s="157"/>
      <c r="AC194" s="157"/>
      <c r="AD194" s="15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60" t="str">
        <f>IF(C199&lt;0,"NO PAGAR","COBRAR")</f>
        <v>COBRAR</v>
      </c>
      <c r="C200" s="160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60" t="str">
        <f>IF(Y199&lt;0,"NO PAGAR","COBRAR")</f>
        <v>NO PAGAR</v>
      </c>
      <c r="Y200" s="16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1" t="s">
        <v>9</v>
      </c>
      <c r="C201" s="15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1" t="s">
        <v>9</v>
      </c>
      <c r="Y201" s="15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3" t="s">
        <v>7</v>
      </c>
      <c r="F210" s="154"/>
      <c r="G210" s="15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3" t="s">
        <v>7</v>
      </c>
      <c r="AB210" s="154"/>
      <c r="AC210" s="15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3" t="s">
        <v>7</v>
      </c>
      <c r="O212" s="154"/>
      <c r="P212" s="154"/>
      <c r="Q212" s="155"/>
      <c r="R212" s="18">
        <f>SUM(R196:R211)</f>
        <v>683.56</v>
      </c>
      <c r="S212" s="3"/>
      <c r="V212" s="17"/>
      <c r="X212" s="12"/>
      <c r="Y212" s="10"/>
      <c r="AJ212" s="153" t="s">
        <v>7</v>
      </c>
      <c r="AK212" s="154"/>
      <c r="AL212" s="154"/>
      <c r="AM212" s="15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56" t="s">
        <v>30</v>
      </c>
      <c r="I234" s="156"/>
      <c r="J234" s="156"/>
      <c r="V234" s="17"/>
      <c r="AA234" s="156" t="s">
        <v>31</v>
      </c>
      <c r="AB234" s="156"/>
      <c r="AC234" s="156"/>
    </row>
    <row r="235" spans="1:43">
      <c r="H235" s="156"/>
      <c r="I235" s="156"/>
      <c r="J235" s="156"/>
      <c r="V235" s="17"/>
      <c r="AA235" s="156"/>
      <c r="AB235" s="156"/>
      <c r="AC235" s="15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57" t="s">
        <v>204</v>
      </c>
      <c r="F239" s="157"/>
      <c r="G239" s="157"/>
      <c r="H239" s="157"/>
      <c r="V239" s="17"/>
      <c r="X239" s="23" t="s">
        <v>32</v>
      </c>
      <c r="Y239" s="20">
        <f>IF(B239="PAGADO",0,C244)</f>
        <v>-50.880000000000109</v>
      </c>
      <c r="AA239" s="157" t="s">
        <v>362</v>
      </c>
      <c r="AB239" s="157"/>
      <c r="AC239" s="157"/>
      <c r="AD239" s="15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58" t="str">
        <f>IF(Y244&lt;0,"NO PAGAR","COBRAR'")</f>
        <v>NO PAGAR</v>
      </c>
      <c r="Y245" s="15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58" t="str">
        <f>IF(C244&lt;0,"NO PAGAR","COBRAR'")</f>
        <v>NO PAGAR</v>
      </c>
      <c r="C246" s="15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1" t="s">
        <v>9</v>
      </c>
      <c r="C247" s="15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1" t="s">
        <v>9</v>
      </c>
      <c r="Y247" s="15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3" t="s">
        <v>7</v>
      </c>
      <c r="F255" s="154"/>
      <c r="G255" s="15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3" t="s">
        <v>7</v>
      </c>
      <c r="AB255" s="154"/>
      <c r="AC255" s="15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3" t="s">
        <v>7</v>
      </c>
      <c r="O257" s="154"/>
      <c r="P257" s="154"/>
      <c r="Q257" s="15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3" t="s">
        <v>7</v>
      </c>
      <c r="AK257" s="154"/>
      <c r="AL257" s="154"/>
      <c r="AM257" s="15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9" t="s">
        <v>29</v>
      </c>
      <c r="AD280" s="159"/>
      <c r="AE280" s="159"/>
    </row>
    <row r="281" spans="2:41">
      <c r="H281" s="156" t="s">
        <v>28</v>
      </c>
      <c r="I281" s="156"/>
      <c r="J281" s="156"/>
      <c r="V281" s="17"/>
      <c r="AC281" s="159"/>
      <c r="AD281" s="159"/>
      <c r="AE281" s="159"/>
    </row>
    <row r="282" spans="2:41">
      <c r="H282" s="156"/>
      <c r="I282" s="156"/>
      <c r="J282" s="156"/>
      <c r="V282" s="17"/>
      <c r="AC282" s="159"/>
      <c r="AD282" s="159"/>
      <c r="AE282" s="15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57" t="s">
        <v>362</v>
      </c>
      <c r="F286" s="157"/>
      <c r="G286" s="157"/>
      <c r="H286" s="157"/>
      <c r="V286" s="17"/>
      <c r="X286" s="23" t="s">
        <v>32</v>
      </c>
      <c r="Y286" s="20">
        <f>IF(B286="PAGADO",0,C291)</f>
        <v>-293.98</v>
      </c>
      <c r="AA286" s="157" t="s">
        <v>362</v>
      </c>
      <c r="AB286" s="157"/>
      <c r="AC286" s="157"/>
      <c r="AD286" s="15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60" t="str">
        <f>IF(C291&lt;0,"NO PAGAR","COBRAR")</f>
        <v>NO PAGAR</v>
      </c>
      <c r="C292" s="16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60" t="str">
        <f>IF(Y291&lt;0,"NO PAGAR","COBRAR")</f>
        <v>NO PAGAR</v>
      </c>
      <c r="Y292" s="16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1" t="s">
        <v>9</v>
      </c>
      <c r="C293" s="15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1" t="s">
        <v>9</v>
      </c>
      <c r="Y293" s="15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3" t="s">
        <v>7</v>
      </c>
      <c r="F302" s="154"/>
      <c r="G302" s="15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3" t="s">
        <v>7</v>
      </c>
      <c r="AB302" s="154"/>
      <c r="AC302" s="15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3" t="s">
        <v>7</v>
      </c>
      <c r="O304" s="154"/>
      <c r="P304" s="154"/>
      <c r="Q304" s="155"/>
      <c r="R304" s="18">
        <f>SUM(R288:R303)</f>
        <v>310</v>
      </c>
      <c r="S304" s="3"/>
      <c r="V304" s="17"/>
      <c r="X304" s="12"/>
      <c r="Y304" s="10"/>
      <c r="AJ304" s="153" t="s">
        <v>7</v>
      </c>
      <c r="AK304" s="154"/>
      <c r="AL304" s="154"/>
      <c r="AM304" s="15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56" t="s">
        <v>30</v>
      </c>
      <c r="I326" s="156"/>
      <c r="J326" s="156"/>
      <c r="V326" s="17"/>
      <c r="AA326" s="156" t="s">
        <v>31</v>
      </c>
      <c r="AB326" s="156"/>
      <c r="AC326" s="156"/>
    </row>
    <row r="327" spans="1:43">
      <c r="H327" s="156"/>
      <c r="I327" s="156"/>
      <c r="J327" s="156"/>
      <c r="V327" s="17"/>
      <c r="AA327" s="156"/>
      <c r="AB327" s="156"/>
      <c r="AC327" s="15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57" t="s">
        <v>362</v>
      </c>
      <c r="F331" s="157"/>
      <c r="G331" s="157"/>
      <c r="H331" s="157"/>
      <c r="V331" s="17"/>
      <c r="X331" s="23" t="s">
        <v>32</v>
      </c>
      <c r="Y331" s="20">
        <f>IF(B1113="PAGADO",0,C336)</f>
        <v>-457.30000000000018</v>
      </c>
      <c r="AA331" s="157" t="s">
        <v>61</v>
      </c>
      <c r="AB331" s="157"/>
      <c r="AC331" s="157"/>
      <c r="AD331" s="15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58" t="str">
        <f>IF(Y336&lt;0,"NO PAGAR","COBRAR'")</f>
        <v>NO PAGAR</v>
      </c>
      <c r="Y337" s="15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58" t="str">
        <f>IF(C336&lt;0,"NO PAGAR","COBRAR'")</f>
        <v>NO PAGAR</v>
      </c>
      <c r="C338" s="158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1" t="s">
        <v>9</v>
      </c>
      <c r="C339" s="15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1" t="s">
        <v>9</v>
      </c>
      <c r="Y339" s="15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3" t="s">
        <v>7</v>
      </c>
      <c r="F347" s="154"/>
      <c r="G347" s="15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3" t="s">
        <v>7</v>
      </c>
      <c r="AB347" s="154"/>
      <c r="AC347" s="15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3" t="s">
        <v>7</v>
      </c>
      <c r="O349" s="154"/>
      <c r="P349" s="154"/>
      <c r="Q349" s="155"/>
      <c r="R349" s="18">
        <f>SUM(R333:R348)</f>
        <v>1010</v>
      </c>
      <c r="S349" s="3"/>
      <c r="V349" s="17"/>
      <c r="X349" s="12"/>
      <c r="Y349" s="10"/>
      <c r="AJ349" s="153" t="s">
        <v>7</v>
      </c>
      <c r="AK349" s="154"/>
      <c r="AL349" s="154"/>
      <c r="AM349" s="15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56" t="s">
        <v>28</v>
      </c>
      <c r="I374" s="156"/>
      <c r="J374" s="156"/>
      <c r="V374" s="17"/>
    </row>
    <row r="375" spans="2:41">
      <c r="H375" s="156"/>
      <c r="I375" s="156"/>
      <c r="J375" s="156"/>
      <c r="V375" s="17"/>
    </row>
    <row r="376" spans="2:41">
      <c r="V376" s="17"/>
      <c r="X376" s="166" t="s">
        <v>64</v>
      </c>
      <c r="AB376" s="163" t="s">
        <v>29</v>
      </c>
      <c r="AC376" s="163"/>
      <c r="AD376" s="163"/>
    </row>
    <row r="377" spans="2:41">
      <c r="V377" s="17"/>
      <c r="X377" s="166"/>
      <c r="AB377" s="163"/>
      <c r="AC377" s="163"/>
      <c r="AD377" s="163"/>
    </row>
    <row r="378" spans="2:41" ht="23.25">
      <c r="B378" s="22" t="s">
        <v>64</v>
      </c>
      <c r="V378" s="17"/>
      <c r="X378" s="166"/>
      <c r="AB378" s="163"/>
      <c r="AC378" s="163"/>
      <c r="AD378" s="163"/>
    </row>
    <row r="379" spans="2:41" ht="23.25">
      <c r="B379" s="23" t="s">
        <v>32</v>
      </c>
      <c r="C379" s="20">
        <f>IF(X331="PAGADO",0,Y336)</f>
        <v>-852.37000000000012</v>
      </c>
      <c r="E379" s="157" t="s">
        <v>362</v>
      </c>
      <c r="F379" s="157"/>
      <c r="G379" s="157"/>
      <c r="H379" s="157"/>
      <c r="V379" s="17"/>
      <c r="X379" s="23" t="s">
        <v>32</v>
      </c>
      <c r="Y379" s="20">
        <f>IF(B379="PAGADO",0,C384)</f>
        <v>-887.71000000000015</v>
      </c>
      <c r="AA379" s="157" t="s">
        <v>61</v>
      </c>
      <c r="AB379" s="157"/>
      <c r="AC379" s="157"/>
      <c r="AD379" s="15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60" t="str">
        <f>IF(C384&lt;0,"NO PAGAR","COBRAR")</f>
        <v>NO PAGAR</v>
      </c>
      <c r="C385" s="160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60" t="str">
        <f>IF(Y384&lt;0,"NO PAGAR","COBRAR")</f>
        <v>NO PAGAR</v>
      </c>
      <c r="Y385" s="16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1" t="s">
        <v>9</v>
      </c>
      <c r="C386" s="15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3" t="s">
        <v>7</v>
      </c>
      <c r="AK390" s="154"/>
      <c r="AL390" s="154"/>
      <c r="AM390" s="15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3" t="s">
        <v>7</v>
      </c>
      <c r="F395" s="154"/>
      <c r="G395" s="15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3" t="s">
        <v>7</v>
      </c>
      <c r="AB395" s="154"/>
      <c r="AC395" s="15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3" t="s">
        <v>7</v>
      </c>
      <c r="O397" s="154"/>
      <c r="P397" s="154"/>
      <c r="Q397" s="15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56" t="s">
        <v>30</v>
      </c>
      <c r="I413" s="156"/>
      <c r="J413" s="156"/>
      <c r="V413" s="17"/>
      <c r="AA413" s="156" t="s">
        <v>31</v>
      </c>
      <c r="AB413" s="156"/>
      <c r="AC413" s="156"/>
    </row>
    <row r="414" spans="1:44">
      <c r="H414" s="156"/>
      <c r="I414" s="156"/>
      <c r="J414" s="156"/>
      <c r="V414" s="17"/>
      <c r="AA414" s="156"/>
      <c r="AB414" s="156"/>
      <c r="AC414" s="15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57" t="s">
        <v>362</v>
      </c>
      <c r="F418" s="157"/>
      <c r="G418" s="157"/>
      <c r="H418" s="157"/>
      <c r="V418" s="17"/>
      <c r="X418" s="23" t="s">
        <v>32</v>
      </c>
      <c r="Y418" s="20">
        <f>IF(B1206="PAGADO",0,C423)</f>
        <v>-980.52000000000021</v>
      </c>
      <c r="AA418" s="157" t="s">
        <v>847</v>
      </c>
      <c r="AB418" s="157"/>
      <c r="AC418" s="157"/>
      <c r="AD418" s="15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58" t="str">
        <f>IF(Y423&lt;0,"NO PAGAR","COBRAR'")</f>
        <v>NO PAGAR</v>
      </c>
      <c r="Y424" s="158"/>
      <c r="AA424" s="4">
        <v>45037</v>
      </c>
      <c r="AB424" s="3" t="s">
        <v>194</v>
      </c>
      <c r="AC424" s="3" t="s">
        <v>741</v>
      </c>
      <c r="AD424" s="5">
        <v>200</v>
      </c>
      <c r="AJ424" s="25">
        <v>45086</v>
      </c>
      <c r="AK424" s="3" t="s">
        <v>923</v>
      </c>
      <c r="AL424" s="3"/>
      <c r="AM424" s="3"/>
      <c r="AN424" s="18">
        <v>20</v>
      </c>
      <c r="AO424" s="3"/>
    </row>
    <row r="425" spans="2:41" ht="23.25">
      <c r="B425" s="158" t="str">
        <f>IF(C423&lt;0,"NO PAGAR","COBRAR'")</f>
        <v>NO PAGAR</v>
      </c>
      <c r="C425" s="15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1" t="s">
        <v>9</v>
      </c>
      <c r="C426" s="15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1" t="s">
        <v>9</v>
      </c>
      <c r="Y426" s="15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3" t="s">
        <v>7</v>
      </c>
      <c r="O429" s="154"/>
      <c r="P429" s="154"/>
      <c r="Q429" s="15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3" t="s">
        <v>7</v>
      </c>
      <c r="AK429" s="154"/>
      <c r="AL429" s="154"/>
      <c r="AM429" s="15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3" t="s">
        <v>7</v>
      </c>
      <c r="F434" s="154"/>
      <c r="G434" s="155"/>
      <c r="H434" s="5">
        <f>SUM(H420:H433)</f>
        <v>660</v>
      </c>
      <c r="V434" s="17"/>
      <c r="X434" s="11" t="s">
        <v>16</v>
      </c>
      <c r="Y434" s="10"/>
      <c r="AA434" s="153" t="s">
        <v>7</v>
      </c>
      <c r="AB434" s="154"/>
      <c r="AC434" s="15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9" t="s">
        <v>29</v>
      </c>
      <c r="AD458" s="159"/>
      <c r="AE458" s="15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56" t="s">
        <v>28</v>
      </c>
      <c r="I459" s="156"/>
      <c r="J459" s="156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9"/>
      <c r="AD459" s="159"/>
      <c r="AE459" s="159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56"/>
      <c r="I460" s="156"/>
      <c r="J460" s="156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9"/>
      <c r="AD460" s="159"/>
      <c r="AE460" s="159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57" t="s">
        <v>362</v>
      </c>
      <c r="F464" s="157"/>
      <c r="G464" s="157"/>
      <c r="H464" s="15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57" t="s">
        <v>204</v>
      </c>
      <c r="AB464" s="157"/>
      <c r="AC464" s="157"/>
      <c r="AD464" s="15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60" t="str">
        <f>IF(C469&lt;0,"NO PAGAR","COBRAR")</f>
        <v>NO PAGAR</v>
      </c>
      <c r="C470" s="16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PAGAR","COBRAR")</f>
        <v>NO PAGAR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3" t="s">
        <v>7</v>
      </c>
      <c r="O475" s="154"/>
      <c r="P475" s="154"/>
      <c r="Q475" s="15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3" t="s">
        <v>7</v>
      </c>
      <c r="AK475" s="154"/>
      <c r="AL475" s="154"/>
      <c r="AM475" s="15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3" t="s">
        <v>7</v>
      </c>
      <c r="F480" s="154"/>
      <c r="G480" s="155"/>
      <c r="H480" s="5">
        <f>SUM(H466:H479)</f>
        <v>170</v>
      </c>
      <c r="V480" s="17"/>
      <c r="X480" s="11" t="s">
        <v>918</v>
      </c>
      <c r="Y480" s="10">
        <f>AN477</f>
        <v>140</v>
      </c>
      <c r="AA480" s="153" t="s">
        <v>7</v>
      </c>
      <c r="AB480" s="154"/>
      <c r="AC480" s="15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56" t="s">
        <v>30</v>
      </c>
      <c r="I498" s="156"/>
      <c r="J498" s="156"/>
      <c r="V498" s="17"/>
      <c r="AA498" s="156" t="s">
        <v>31</v>
      </c>
      <c r="AB498" s="156"/>
      <c r="AC498" s="156"/>
    </row>
    <row r="499" spans="2:41">
      <c r="H499" s="156"/>
      <c r="I499" s="156"/>
      <c r="J499" s="156"/>
      <c r="V499" s="17"/>
      <c r="AA499" s="156"/>
      <c r="AB499" s="156"/>
      <c r="AC499" s="15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57" t="s">
        <v>20</v>
      </c>
      <c r="F503" s="157"/>
      <c r="G503" s="157"/>
      <c r="H503" s="157"/>
      <c r="V503" s="17"/>
      <c r="X503" s="23" t="s">
        <v>32</v>
      </c>
      <c r="Y503" s="20">
        <f>IF(B1303="PAGADO",0,C508)</f>
        <v>-1078.9900000000002</v>
      </c>
      <c r="AA503" s="157" t="s">
        <v>20</v>
      </c>
      <c r="AB503" s="157"/>
      <c r="AC503" s="157"/>
      <c r="AD503" s="157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1078.9900000000002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1078.9900000000002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-1078.9900000000002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-1078.9900000000002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58" t="str">
        <f>IF(Y508&lt;0,"NO PAGAR","COBRAR'")</f>
        <v>NO PAGAR</v>
      </c>
      <c r="Y509" s="15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58" t="str">
        <f>IF(C508&lt;0,"NO PAGAR","COBRAR'")</f>
        <v>NO PAGAR</v>
      </c>
      <c r="C510" s="15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1" t="s">
        <v>9</v>
      </c>
      <c r="C511" s="15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1" t="s">
        <v>9</v>
      </c>
      <c r="Y511" s="152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1078.9900000000002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1078.9900000000002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1078.9900000000002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59" t="s">
        <v>29</v>
      </c>
      <c r="AD551" s="159"/>
      <c r="AE551" s="159"/>
    </row>
    <row r="552" spans="2:41">
      <c r="H552" s="156" t="s">
        <v>28</v>
      </c>
      <c r="I552" s="156"/>
      <c r="J552" s="156"/>
      <c r="V552" s="17"/>
      <c r="AC552" s="159"/>
      <c r="AD552" s="159"/>
      <c r="AE552" s="159"/>
    </row>
    <row r="553" spans="2:41">
      <c r="H553" s="156"/>
      <c r="I553" s="156"/>
      <c r="J553" s="156"/>
      <c r="V553" s="17"/>
      <c r="AC553" s="159"/>
      <c r="AD553" s="159"/>
      <c r="AE553" s="159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-1078.9900000000002</v>
      </c>
      <c r="E557" s="157" t="s">
        <v>20</v>
      </c>
      <c r="F557" s="157"/>
      <c r="G557" s="157"/>
      <c r="H557" s="157"/>
      <c r="V557" s="17"/>
      <c r="X557" s="23" t="s">
        <v>32</v>
      </c>
      <c r="Y557" s="20">
        <f>IF(B557="PAGADO",0,C562)</f>
        <v>-1078.9900000000002</v>
      </c>
      <c r="AA557" s="157" t="s">
        <v>20</v>
      </c>
      <c r="AB557" s="157"/>
      <c r="AC557" s="157"/>
      <c r="AD557" s="157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1078.9900000000002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1078.9900000000002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-1078.9900000000002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-1078.9900000000002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60" t="str">
        <f>IF(C562&lt;0,"NO PAGAR","COBRAR")</f>
        <v>NO PAGAR</v>
      </c>
      <c r="C563" s="16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0" t="str">
        <f>IF(Y562&lt;0,"NO PAGAR","COBRAR")</f>
        <v>NO PAGAR</v>
      </c>
      <c r="Y563" s="16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51" t="s">
        <v>9</v>
      </c>
      <c r="C564" s="152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1" t="s">
        <v>9</v>
      </c>
      <c r="Y564" s="15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1078.9900000000002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1078.9900000000002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53" t="s">
        <v>7</v>
      </c>
      <c r="F573" s="154"/>
      <c r="G573" s="155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53" t="s">
        <v>7</v>
      </c>
      <c r="AB573" s="154"/>
      <c r="AC573" s="155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53" t="s">
        <v>7</v>
      </c>
      <c r="O575" s="154"/>
      <c r="P575" s="154"/>
      <c r="Q575" s="155"/>
      <c r="R575" s="18">
        <f>SUM(R559:R574)</f>
        <v>0</v>
      </c>
      <c r="S575" s="3"/>
      <c r="V575" s="17"/>
      <c r="X575" s="12"/>
      <c r="Y575" s="10"/>
      <c r="AJ575" s="153" t="s">
        <v>7</v>
      </c>
      <c r="AK575" s="154"/>
      <c r="AL575" s="154"/>
      <c r="AM575" s="155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1078.9900000000002</v>
      </c>
      <c r="V584" s="17"/>
      <c r="X584" s="15" t="s">
        <v>18</v>
      </c>
      <c r="Y584" s="16">
        <f>SUM(Y565:Y583)</f>
        <v>1078.9900000000002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56" t="s">
        <v>30</v>
      </c>
      <c r="I597" s="156"/>
      <c r="J597" s="156"/>
      <c r="V597" s="17"/>
      <c r="AA597" s="156" t="s">
        <v>31</v>
      </c>
      <c r="AB597" s="156"/>
      <c r="AC597" s="156"/>
    </row>
    <row r="598" spans="1:43">
      <c r="H598" s="156"/>
      <c r="I598" s="156"/>
      <c r="J598" s="156"/>
      <c r="V598" s="17"/>
      <c r="AA598" s="156"/>
      <c r="AB598" s="156"/>
      <c r="AC598" s="156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-1078.9900000000002</v>
      </c>
      <c r="E602" s="157" t="s">
        <v>20</v>
      </c>
      <c r="F602" s="157"/>
      <c r="G602" s="157"/>
      <c r="H602" s="157"/>
      <c r="V602" s="17"/>
      <c r="X602" s="23" t="s">
        <v>32</v>
      </c>
      <c r="Y602" s="20">
        <f>IF(B1402="PAGADO",0,C607)</f>
        <v>-1078.9900000000002</v>
      </c>
      <c r="AA602" s="157" t="s">
        <v>20</v>
      </c>
      <c r="AB602" s="157"/>
      <c r="AC602" s="157"/>
      <c r="AD602" s="157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1078.9900000000002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1078.9900000000002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-1078.9900000000002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-1078.9900000000002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58" t="str">
        <f>IF(Y607&lt;0,"NO PAGAR","COBRAR'")</f>
        <v>NO PAGAR</v>
      </c>
      <c r="Y608" s="15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58" t="str">
        <f>IF(C607&lt;0,"NO PAGAR","COBRAR'")</f>
        <v>NO PAGAR</v>
      </c>
      <c r="C609" s="158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51" t="s">
        <v>9</v>
      </c>
      <c r="C610" s="152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1" t="s">
        <v>9</v>
      </c>
      <c r="Y610" s="152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1078.9900000000002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1078.9900000000002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53" t="s">
        <v>7</v>
      </c>
      <c r="F618" s="154"/>
      <c r="G618" s="155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53" t="s">
        <v>7</v>
      </c>
      <c r="AB618" s="154"/>
      <c r="AC618" s="155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53" t="s">
        <v>7</v>
      </c>
      <c r="O620" s="154"/>
      <c r="P620" s="154"/>
      <c r="Q620" s="155"/>
      <c r="R620" s="18">
        <f>SUM(R604:R619)</f>
        <v>0</v>
      </c>
      <c r="S620" s="3"/>
      <c r="V620" s="17"/>
      <c r="X620" s="12"/>
      <c r="Y620" s="10"/>
      <c r="AJ620" s="153" t="s">
        <v>7</v>
      </c>
      <c r="AK620" s="154"/>
      <c r="AL620" s="154"/>
      <c r="AM620" s="155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1078.9900000000002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1078.9900000000002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59" t="s">
        <v>29</v>
      </c>
      <c r="AD644" s="159"/>
      <c r="AE644" s="159"/>
    </row>
    <row r="645" spans="2:41">
      <c r="H645" s="156" t="s">
        <v>28</v>
      </c>
      <c r="I645" s="156"/>
      <c r="J645" s="156"/>
      <c r="V645" s="17"/>
      <c r="AC645" s="159"/>
      <c r="AD645" s="159"/>
      <c r="AE645" s="159"/>
    </row>
    <row r="646" spans="2:41">
      <c r="H646" s="156"/>
      <c r="I646" s="156"/>
      <c r="J646" s="156"/>
      <c r="V646" s="17"/>
      <c r="AC646" s="159"/>
      <c r="AD646" s="159"/>
      <c r="AE646" s="159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-1078.9900000000002</v>
      </c>
      <c r="E650" s="157" t="s">
        <v>20</v>
      </c>
      <c r="F650" s="157"/>
      <c r="G650" s="157"/>
      <c r="H650" s="157"/>
      <c r="V650" s="17"/>
      <c r="X650" s="23" t="s">
        <v>32</v>
      </c>
      <c r="Y650" s="20">
        <f>IF(B650="PAGADO",0,C655)</f>
        <v>-1078.9900000000002</v>
      </c>
      <c r="AA650" s="157" t="s">
        <v>20</v>
      </c>
      <c r="AB650" s="157"/>
      <c r="AC650" s="157"/>
      <c r="AD650" s="157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1078.9900000000002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1078.9900000000002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-1078.9900000000002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-1078.9900000000002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60" t="str">
        <f>IF(C655&lt;0,"NO PAGAR","COBRAR")</f>
        <v>NO PAGAR</v>
      </c>
      <c r="C656" s="16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60" t="str">
        <f>IF(Y655&lt;0,"NO PAGAR","COBRAR")</f>
        <v>NO PAGAR</v>
      </c>
      <c r="Y656" s="16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51" t="s">
        <v>9</v>
      </c>
      <c r="C657" s="152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1" t="s">
        <v>9</v>
      </c>
      <c r="Y657" s="152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1078.9900000000002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1078.9900000000002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53" t="s">
        <v>7</v>
      </c>
      <c r="F666" s="154"/>
      <c r="G666" s="15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53" t="s">
        <v>7</v>
      </c>
      <c r="AB666" s="154"/>
      <c r="AC666" s="15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53" t="s">
        <v>7</v>
      </c>
      <c r="O668" s="154"/>
      <c r="P668" s="154"/>
      <c r="Q668" s="155"/>
      <c r="R668" s="18">
        <f>SUM(R652:R667)</f>
        <v>0</v>
      </c>
      <c r="S668" s="3"/>
      <c r="V668" s="17"/>
      <c r="X668" s="12"/>
      <c r="Y668" s="10"/>
      <c r="AJ668" s="153" t="s">
        <v>7</v>
      </c>
      <c r="AK668" s="154"/>
      <c r="AL668" s="154"/>
      <c r="AM668" s="15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1078.9900000000002</v>
      </c>
      <c r="V677" s="17"/>
      <c r="X677" s="15" t="s">
        <v>18</v>
      </c>
      <c r="Y677" s="16">
        <f>SUM(Y658:Y676)</f>
        <v>1078.9900000000002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56" t="s">
        <v>30</v>
      </c>
      <c r="I690" s="156"/>
      <c r="J690" s="156"/>
      <c r="V690" s="17"/>
      <c r="AA690" s="156" t="s">
        <v>31</v>
      </c>
      <c r="AB690" s="156"/>
      <c r="AC690" s="156"/>
    </row>
    <row r="691" spans="2:41">
      <c r="H691" s="156"/>
      <c r="I691" s="156"/>
      <c r="J691" s="156"/>
      <c r="V691" s="17"/>
      <c r="AA691" s="156"/>
      <c r="AB691" s="156"/>
      <c r="AC691" s="156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-1078.9900000000002</v>
      </c>
      <c r="E695" s="157" t="s">
        <v>20</v>
      </c>
      <c r="F695" s="157"/>
      <c r="G695" s="157"/>
      <c r="H695" s="157"/>
      <c r="V695" s="17"/>
      <c r="X695" s="23" t="s">
        <v>32</v>
      </c>
      <c r="Y695" s="20">
        <f>IF(B1495="PAGADO",0,C700)</f>
        <v>-1078.9900000000002</v>
      </c>
      <c r="AA695" s="157" t="s">
        <v>20</v>
      </c>
      <c r="AB695" s="157"/>
      <c r="AC695" s="157"/>
      <c r="AD695" s="157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1078.9900000000002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1078.9900000000002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-1078.9900000000002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-1078.9900000000002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58" t="str">
        <f>IF(Y700&lt;0,"NO PAGAR","COBRAR'")</f>
        <v>NO PAGAR</v>
      </c>
      <c r="Y701" s="15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58" t="str">
        <f>IF(C700&lt;0,"NO PAGAR","COBRAR'")</f>
        <v>NO PAGAR</v>
      </c>
      <c r="C702" s="158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51" t="s">
        <v>9</v>
      </c>
      <c r="C703" s="152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1" t="s">
        <v>9</v>
      </c>
      <c r="Y703" s="152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1078.9900000000002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1078.9900000000002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53" t="s">
        <v>7</v>
      </c>
      <c r="F711" s="154"/>
      <c r="G711" s="15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53" t="s">
        <v>7</v>
      </c>
      <c r="AB711" s="154"/>
      <c r="AC711" s="15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53" t="s">
        <v>7</v>
      </c>
      <c r="O713" s="154"/>
      <c r="P713" s="154"/>
      <c r="Q713" s="155"/>
      <c r="R713" s="18">
        <f>SUM(R697:R712)</f>
        <v>0</v>
      </c>
      <c r="S713" s="3"/>
      <c r="V713" s="17"/>
      <c r="X713" s="12"/>
      <c r="Y713" s="10"/>
      <c r="AJ713" s="153" t="s">
        <v>7</v>
      </c>
      <c r="AK713" s="154"/>
      <c r="AL713" s="154"/>
      <c r="AM713" s="15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1078.9900000000002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1078.9900000000002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59" t="s">
        <v>29</v>
      </c>
      <c r="AD737" s="159"/>
      <c r="AE737" s="159"/>
    </row>
    <row r="738" spans="2:41">
      <c r="H738" s="156" t="s">
        <v>28</v>
      </c>
      <c r="I738" s="156"/>
      <c r="J738" s="156"/>
      <c r="V738" s="17"/>
      <c r="AC738" s="159"/>
      <c r="AD738" s="159"/>
      <c r="AE738" s="159"/>
    </row>
    <row r="739" spans="2:41">
      <c r="H739" s="156"/>
      <c r="I739" s="156"/>
      <c r="J739" s="156"/>
      <c r="V739" s="17"/>
      <c r="AC739" s="159"/>
      <c r="AD739" s="159"/>
      <c r="AE739" s="159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-1078.9900000000002</v>
      </c>
      <c r="E743" s="157" t="s">
        <v>20</v>
      </c>
      <c r="F743" s="157"/>
      <c r="G743" s="157"/>
      <c r="H743" s="157"/>
      <c r="V743" s="17"/>
      <c r="X743" s="23" t="s">
        <v>32</v>
      </c>
      <c r="Y743" s="20">
        <f>IF(B743="PAGADO",0,C748)</f>
        <v>-1078.9900000000002</v>
      </c>
      <c r="AA743" s="157" t="s">
        <v>20</v>
      </c>
      <c r="AB743" s="157"/>
      <c r="AC743" s="157"/>
      <c r="AD743" s="157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1078.9900000000002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1078.9900000000002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-1078.9900000000002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-1078.9900000000002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60" t="str">
        <f>IF(C748&lt;0,"NO PAGAR","COBRAR")</f>
        <v>NO PAGAR</v>
      </c>
      <c r="C749" s="16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60" t="str">
        <f>IF(Y748&lt;0,"NO PAGAR","COBRAR")</f>
        <v>NO PAGAR</v>
      </c>
      <c r="Y749" s="16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51" t="s">
        <v>9</v>
      </c>
      <c r="C750" s="152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1" t="s">
        <v>9</v>
      </c>
      <c r="Y750" s="152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1078.9900000000002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1078.9900000000002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53" t="s">
        <v>7</v>
      </c>
      <c r="F759" s="154"/>
      <c r="G759" s="15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53" t="s">
        <v>7</v>
      </c>
      <c r="AB759" s="154"/>
      <c r="AC759" s="15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53" t="s">
        <v>7</v>
      </c>
      <c r="O761" s="154"/>
      <c r="P761" s="154"/>
      <c r="Q761" s="155"/>
      <c r="R761" s="18">
        <f>SUM(R745:R760)</f>
        <v>0</v>
      </c>
      <c r="S761" s="3"/>
      <c r="V761" s="17"/>
      <c r="X761" s="12"/>
      <c r="Y761" s="10"/>
      <c r="AJ761" s="153" t="s">
        <v>7</v>
      </c>
      <c r="AK761" s="154"/>
      <c r="AL761" s="154"/>
      <c r="AM761" s="15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1078.9900000000002</v>
      </c>
      <c r="V770" s="17"/>
      <c r="X770" s="15" t="s">
        <v>18</v>
      </c>
      <c r="Y770" s="16">
        <f>SUM(Y751:Y769)</f>
        <v>1078.9900000000002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56" t="s">
        <v>30</v>
      </c>
      <c r="I783" s="156"/>
      <c r="J783" s="156"/>
      <c r="V783" s="17"/>
      <c r="AA783" s="156" t="s">
        <v>31</v>
      </c>
      <c r="AB783" s="156"/>
      <c r="AC783" s="156"/>
    </row>
    <row r="784" spans="1:43">
      <c r="H784" s="156"/>
      <c r="I784" s="156"/>
      <c r="J784" s="156"/>
      <c r="V784" s="17"/>
      <c r="AA784" s="156"/>
      <c r="AB784" s="156"/>
      <c r="AC784" s="156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-1078.9900000000002</v>
      </c>
      <c r="E788" s="157" t="s">
        <v>20</v>
      </c>
      <c r="F788" s="157"/>
      <c r="G788" s="157"/>
      <c r="H788" s="157"/>
      <c r="V788" s="17"/>
      <c r="X788" s="23" t="s">
        <v>32</v>
      </c>
      <c r="Y788" s="20">
        <f>IF(B1588="PAGADO",0,C793)</f>
        <v>-1078.9900000000002</v>
      </c>
      <c r="AA788" s="157" t="s">
        <v>20</v>
      </c>
      <c r="AB788" s="157"/>
      <c r="AC788" s="157"/>
      <c r="AD788" s="15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1078.9900000000002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1078.9900000000002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-1078.9900000000002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-1078.9900000000002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58" t="str">
        <f>IF(Y793&lt;0,"NO PAGAR","COBRAR'")</f>
        <v>NO PAGAR</v>
      </c>
      <c r="Y794" s="15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58" t="str">
        <f>IF(C793&lt;0,"NO PAGAR","COBRAR'")</f>
        <v>NO PAGAR</v>
      </c>
      <c r="C795" s="15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51" t="s">
        <v>9</v>
      </c>
      <c r="C796" s="15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1" t="s">
        <v>9</v>
      </c>
      <c r="Y796" s="15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1078.9900000000002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1078.9900000000002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53" t="s">
        <v>7</v>
      </c>
      <c r="F804" s="154"/>
      <c r="G804" s="15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53" t="s">
        <v>7</v>
      </c>
      <c r="AB804" s="154"/>
      <c r="AC804" s="15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53" t="s">
        <v>7</v>
      </c>
      <c r="O806" s="154"/>
      <c r="P806" s="154"/>
      <c r="Q806" s="155"/>
      <c r="R806" s="18">
        <f>SUM(R790:R805)</f>
        <v>0</v>
      </c>
      <c r="S806" s="3"/>
      <c r="V806" s="17"/>
      <c r="X806" s="12"/>
      <c r="Y806" s="10"/>
      <c r="AJ806" s="153" t="s">
        <v>7</v>
      </c>
      <c r="AK806" s="154"/>
      <c r="AL806" s="154"/>
      <c r="AM806" s="15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1078.9900000000002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1078.9900000000002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59" t="s">
        <v>29</v>
      </c>
      <c r="AD830" s="159"/>
      <c r="AE830" s="159"/>
    </row>
    <row r="831" spans="5:31">
      <c r="H831" s="156" t="s">
        <v>28</v>
      </c>
      <c r="I831" s="156"/>
      <c r="J831" s="156"/>
      <c r="V831" s="17"/>
      <c r="AC831" s="159"/>
      <c r="AD831" s="159"/>
      <c r="AE831" s="159"/>
    </row>
    <row r="832" spans="5:31">
      <c r="H832" s="156"/>
      <c r="I832" s="156"/>
      <c r="J832" s="156"/>
      <c r="V832" s="17"/>
      <c r="AC832" s="159"/>
      <c r="AD832" s="159"/>
      <c r="AE832" s="159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-1078.9900000000002</v>
      </c>
      <c r="E836" s="157" t="s">
        <v>20</v>
      </c>
      <c r="F836" s="157"/>
      <c r="G836" s="157"/>
      <c r="H836" s="157"/>
      <c r="V836" s="17"/>
      <c r="X836" s="23" t="s">
        <v>32</v>
      </c>
      <c r="Y836" s="20">
        <f>IF(B836="PAGADO",0,C841)</f>
        <v>-1078.9900000000002</v>
      </c>
      <c r="AA836" s="157" t="s">
        <v>20</v>
      </c>
      <c r="AB836" s="157"/>
      <c r="AC836" s="157"/>
      <c r="AD836" s="157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1078.9900000000002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1078.9900000000002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-1078.9900000000002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-1078.9900000000002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60" t="str">
        <f>IF(C841&lt;0,"NO PAGAR","COBRAR")</f>
        <v>NO PAGAR</v>
      </c>
      <c r="C842" s="16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60" t="str">
        <f>IF(Y841&lt;0,"NO PAGAR","COBRAR")</f>
        <v>NO PAGAR</v>
      </c>
      <c r="Y842" s="16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51" t="s">
        <v>9</v>
      </c>
      <c r="C843" s="15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1" t="s">
        <v>9</v>
      </c>
      <c r="Y843" s="15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1078.9900000000002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1078.9900000000002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53" t="s">
        <v>7</v>
      </c>
      <c r="F852" s="154"/>
      <c r="G852" s="15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53" t="s">
        <v>7</v>
      </c>
      <c r="AB852" s="154"/>
      <c r="AC852" s="15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53" t="s">
        <v>7</v>
      </c>
      <c r="O854" s="154"/>
      <c r="P854" s="154"/>
      <c r="Q854" s="155"/>
      <c r="R854" s="18">
        <f>SUM(R838:R853)</f>
        <v>0</v>
      </c>
      <c r="S854" s="3"/>
      <c r="V854" s="17"/>
      <c r="X854" s="12"/>
      <c r="Y854" s="10"/>
      <c r="AJ854" s="153" t="s">
        <v>7</v>
      </c>
      <c r="AK854" s="154"/>
      <c r="AL854" s="154"/>
      <c r="AM854" s="15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1078.9900000000002</v>
      </c>
      <c r="V863" s="17"/>
      <c r="X863" s="15" t="s">
        <v>18</v>
      </c>
      <c r="Y863" s="16">
        <f>SUM(Y844:Y862)</f>
        <v>1078.9900000000002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56" t="s">
        <v>30</v>
      </c>
      <c r="I876" s="156"/>
      <c r="J876" s="156"/>
      <c r="V876" s="17"/>
      <c r="AA876" s="156" t="s">
        <v>31</v>
      </c>
      <c r="AB876" s="156"/>
      <c r="AC876" s="156"/>
    </row>
    <row r="877" spans="1:43">
      <c r="H877" s="156"/>
      <c r="I877" s="156"/>
      <c r="J877" s="156"/>
      <c r="V877" s="17"/>
      <c r="AA877" s="156"/>
      <c r="AB877" s="156"/>
      <c r="AC877" s="156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-1078.9900000000002</v>
      </c>
      <c r="E881" s="157" t="s">
        <v>20</v>
      </c>
      <c r="F881" s="157"/>
      <c r="G881" s="157"/>
      <c r="H881" s="157"/>
      <c r="V881" s="17"/>
      <c r="X881" s="23" t="s">
        <v>32</v>
      </c>
      <c r="Y881" s="20">
        <f>IF(B1681="PAGADO",0,C886)</f>
        <v>-1078.9900000000002</v>
      </c>
      <c r="AA881" s="157" t="s">
        <v>20</v>
      </c>
      <c r="AB881" s="157"/>
      <c r="AC881" s="157"/>
      <c r="AD881" s="15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1078.9900000000002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1078.9900000000002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-1078.9900000000002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-1078.9900000000002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58" t="str">
        <f>IF(Y886&lt;0,"NO PAGAR","COBRAR'")</f>
        <v>NO PAGAR</v>
      </c>
      <c r="Y887" s="15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58" t="str">
        <f>IF(C886&lt;0,"NO PAGAR","COBRAR'")</f>
        <v>NO PAGAR</v>
      </c>
      <c r="C888" s="15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51" t="s">
        <v>9</v>
      </c>
      <c r="C889" s="15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1" t="s">
        <v>9</v>
      </c>
      <c r="Y889" s="15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1078.9900000000002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1078.9900000000002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53" t="s">
        <v>7</v>
      </c>
      <c r="F897" s="154"/>
      <c r="G897" s="15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53" t="s">
        <v>7</v>
      </c>
      <c r="AB897" s="154"/>
      <c r="AC897" s="15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53" t="s">
        <v>7</v>
      </c>
      <c r="O899" s="154"/>
      <c r="P899" s="154"/>
      <c r="Q899" s="155"/>
      <c r="R899" s="18">
        <f>SUM(R883:R898)</f>
        <v>0</v>
      </c>
      <c r="S899" s="3"/>
      <c r="V899" s="17"/>
      <c r="X899" s="12"/>
      <c r="Y899" s="10"/>
      <c r="AJ899" s="153" t="s">
        <v>7</v>
      </c>
      <c r="AK899" s="154"/>
      <c r="AL899" s="154"/>
      <c r="AM899" s="15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1078.9900000000002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1078.9900000000002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59" t="s">
        <v>29</v>
      </c>
      <c r="AD924" s="159"/>
      <c r="AE924" s="159"/>
    </row>
    <row r="925" spans="8:31">
      <c r="H925" s="156" t="s">
        <v>28</v>
      </c>
      <c r="I925" s="156"/>
      <c r="J925" s="156"/>
      <c r="V925" s="17"/>
      <c r="AC925" s="159"/>
      <c r="AD925" s="159"/>
      <c r="AE925" s="159"/>
    </row>
    <row r="926" spans="8:31">
      <c r="H926" s="156"/>
      <c r="I926" s="156"/>
      <c r="J926" s="156"/>
      <c r="V926" s="17"/>
      <c r="AC926" s="159"/>
      <c r="AD926" s="159"/>
      <c r="AE926" s="159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-1078.9900000000002</v>
      </c>
      <c r="E930" s="157" t="s">
        <v>20</v>
      </c>
      <c r="F930" s="157"/>
      <c r="G930" s="157"/>
      <c r="H930" s="157"/>
      <c r="V930" s="17"/>
      <c r="X930" s="23" t="s">
        <v>32</v>
      </c>
      <c r="Y930" s="20">
        <f>IF(B930="PAGADO",0,C935)</f>
        <v>-1078.9900000000002</v>
      </c>
      <c r="AA930" s="157" t="s">
        <v>20</v>
      </c>
      <c r="AB930" s="157"/>
      <c r="AC930" s="157"/>
      <c r="AD930" s="157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1078.9900000000002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1078.9900000000002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-1078.9900000000002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-1078.9900000000002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60" t="str">
        <f>IF(C935&lt;0,"NO PAGAR","COBRAR")</f>
        <v>NO PAGAR</v>
      </c>
      <c r="C936" s="16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60" t="str">
        <f>IF(Y935&lt;0,"NO PAGAR","COBRAR")</f>
        <v>NO PAGAR</v>
      </c>
      <c r="Y936" s="16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51" t="s">
        <v>9</v>
      </c>
      <c r="C937" s="152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1" t="s">
        <v>9</v>
      </c>
      <c r="Y937" s="152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1078.9900000000002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1078.9900000000002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53" t="s">
        <v>7</v>
      </c>
      <c r="F946" s="154"/>
      <c r="G946" s="15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53" t="s">
        <v>7</v>
      </c>
      <c r="AB946" s="154"/>
      <c r="AC946" s="15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53" t="s">
        <v>7</v>
      </c>
      <c r="O948" s="154"/>
      <c r="P948" s="154"/>
      <c r="Q948" s="155"/>
      <c r="R948" s="18">
        <f>SUM(R932:R947)</f>
        <v>0</v>
      </c>
      <c r="S948" s="3"/>
      <c r="V948" s="17"/>
      <c r="X948" s="12"/>
      <c r="Y948" s="10"/>
      <c r="AJ948" s="153" t="s">
        <v>7</v>
      </c>
      <c r="AK948" s="154"/>
      <c r="AL948" s="154"/>
      <c r="AM948" s="15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1078.9900000000002</v>
      </c>
      <c r="V957" s="17"/>
      <c r="X957" s="15" t="s">
        <v>18</v>
      </c>
      <c r="Y957" s="16">
        <f>SUM(Y938:Y956)</f>
        <v>1078.9900000000002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56" t="s">
        <v>30</v>
      </c>
      <c r="I970" s="156"/>
      <c r="J970" s="156"/>
      <c r="V970" s="17"/>
      <c r="AA970" s="156" t="s">
        <v>31</v>
      </c>
      <c r="AB970" s="156"/>
      <c r="AC970" s="156"/>
    </row>
    <row r="971" spans="1:43">
      <c r="H971" s="156"/>
      <c r="I971" s="156"/>
      <c r="J971" s="156"/>
      <c r="V971" s="17"/>
      <c r="AA971" s="156"/>
      <c r="AB971" s="156"/>
      <c r="AC971" s="156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-1078.9900000000002</v>
      </c>
      <c r="E975" s="157" t="s">
        <v>20</v>
      </c>
      <c r="F975" s="157"/>
      <c r="G975" s="157"/>
      <c r="H975" s="157"/>
      <c r="V975" s="17"/>
      <c r="X975" s="23" t="s">
        <v>32</v>
      </c>
      <c r="Y975" s="20">
        <f>IF(B1775="PAGADO",0,C980)</f>
        <v>-1078.9900000000002</v>
      </c>
      <c r="AA975" s="157" t="s">
        <v>20</v>
      </c>
      <c r="AB975" s="157"/>
      <c r="AC975" s="157"/>
      <c r="AD975" s="157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1078.9900000000002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1078.9900000000002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-1078.9900000000002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-1078.9900000000002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58" t="str">
        <f>IF(Y980&lt;0,"NO PAGAR","COBRAR'")</f>
        <v>NO PAGAR</v>
      </c>
      <c r="Y981" s="15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58" t="str">
        <f>IF(C980&lt;0,"NO PAGAR","COBRAR'")</f>
        <v>NO PAGAR</v>
      </c>
      <c r="C982" s="15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51" t="s">
        <v>9</v>
      </c>
      <c r="C983" s="152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1" t="s">
        <v>9</v>
      </c>
      <c r="Y983" s="152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1078.9900000000002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1078.9900000000002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53" t="s">
        <v>7</v>
      </c>
      <c r="F991" s="154"/>
      <c r="G991" s="15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53" t="s">
        <v>7</v>
      </c>
      <c r="AB991" s="154"/>
      <c r="AC991" s="15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53" t="s">
        <v>7</v>
      </c>
      <c r="O993" s="154"/>
      <c r="P993" s="154"/>
      <c r="Q993" s="155"/>
      <c r="R993" s="18">
        <f>SUM(R977:R992)</f>
        <v>0</v>
      </c>
      <c r="S993" s="3"/>
      <c r="V993" s="17"/>
      <c r="X993" s="12"/>
      <c r="Y993" s="10"/>
      <c r="AJ993" s="153" t="s">
        <v>7</v>
      </c>
      <c r="AK993" s="154"/>
      <c r="AL993" s="154"/>
      <c r="AM993" s="15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1078.9900000000002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1078.9900000000002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59" t="s">
        <v>29</v>
      </c>
      <c r="AD1017" s="159"/>
      <c r="AE1017" s="159"/>
    </row>
    <row r="1018" spans="2:41">
      <c r="H1018" s="156" t="s">
        <v>28</v>
      </c>
      <c r="I1018" s="156"/>
      <c r="J1018" s="156"/>
      <c r="V1018" s="17"/>
      <c r="AC1018" s="159"/>
      <c r="AD1018" s="159"/>
      <c r="AE1018" s="159"/>
    </row>
    <row r="1019" spans="2:41">
      <c r="H1019" s="156"/>
      <c r="I1019" s="156"/>
      <c r="J1019" s="156"/>
      <c r="V1019" s="17"/>
      <c r="AC1019" s="159"/>
      <c r="AD1019" s="159"/>
      <c r="AE1019" s="159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-1078.9900000000002</v>
      </c>
      <c r="E1023" s="157" t="s">
        <v>20</v>
      </c>
      <c r="F1023" s="157"/>
      <c r="G1023" s="157"/>
      <c r="H1023" s="157"/>
      <c r="V1023" s="17"/>
      <c r="X1023" s="23" t="s">
        <v>32</v>
      </c>
      <c r="Y1023" s="20">
        <f>IF(B1023="PAGADO",0,C1028)</f>
        <v>-1078.9900000000002</v>
      </c>
      <c r="AA1023" s="157" t="s">
        <v>20</v>
      </c>
      <c r="AB1023" s="157"/>
      <c r="AC1023" s="157"/>
      <c r="AD1023" s="157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1078.9900000000002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1078.9900000000002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-1078.9900000000002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-1078.9900000000002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60" t="str">
        <f>IF(C1028&lt;0,"NO PAGAR","COBRAR")</f>
        <v>NO PAGAR</v>
      </c>
      <c r="C1029" s="16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60" t="str">
        <f>IF(Y1028&lt;0,"NO PAGAR","COBRAR")</f>
        <v>NO PAGAR</v>
      </c>
      <c r="Y1029" s="16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51" t="s">
        <v>9</v>
      </c>
      <c r="C1030" s="152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1" t="s">
        <v>9</v>
      </c>
      <c r="Y1030" s="152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1078.9900000000002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1078.9900000000002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53" t="s">
        <v>7</v>
      </c>
      <c r="F1039" s="154"/>
      <c r="G1039" s="15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53" t="s">
        <v>7</v>
      </c>
      <c r="AB1039" s="154"/>
      <c r="AC1039" s="15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53" t="s">
        <v>7</v>
      </c>
      <c r="O1041" s="154"/>
      <c r="P1041" s="154"/>
      <c r="Q1041" s="155"/>
      <c r="R1041" s="18">
        <f>SUM(R1025:R1040)</f>
        <v>0</v>
      </c>
      <c r="S1041" s="3"/>
      <c r="V1041" s="17"/>
      <c r="X1041" s="12"/>
      <c r="Y1041" s="10"/>
      <c r="AJ1041" s="153" t="s">
        <v>7</v>
      </c>
      <c r="AK1041" s="154"/>
      <c r="AL1041" s="154"/>
      <c r="AM1041" s="15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1078.9900000000002</v>
      </c>
      <c r="V1050" s="17"/>
      <c r="X1050" s="15" t="s">
        <v>18</v>
      </c>
      <c r="Y1050" s="16">
        <f>SUM(Y1031:Y1049)</f>
        <v>1078.9900000000002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56" t="s">
        <v>30</v>
      </c>
      <c r="I1063" s="156"/>
      <c r="J1063" s="156"/>
      <c r="V1063" s="17"/>
      <c r="AA1063" s="156" t="s">
        <v>31</v>
      </c>
      <c r="AB1063" s="156"/>
      <c r="AC1063" s="156"/>
    </row>
    <row r="1064" spans="1:43">
      <c r="H1064" s="156"/>
      <c r="I1064" s="156"/>
      <c r="J1064" s="156"/>
      <c r="V1064" s="17"/>
      <c r="AA1064" s="156"/>
      <c r="AB1064" s="156"/>
      <c r="AC1064" s="156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-1078.9900000000002</v>
      </c>
      <c r="E1068" s="157" t="s">
        <v>20</v>
      </c>
      <c r="F1068" s="157"/>
      <c r="G1068" s="157"/>
      <c r="H1068" s="157"/>
      <c r="V1068" s="17"/>
      <c r="X1068" s="23" t="s">
        <v>32</v>
      </c>
      <c r="Y1068" s="20">
        <f>IF(B1868="PAGADO",0,C1073)</f>
        <v>-1078.9900000000002</v>
      </c>
      <c r="AA1068" s="157" t="s">
        <v>20</v>
      </c>
      <c r="AB1068" s="157"/>
      <c r="AC1068" s="157"/>
      <c r="AD1068" s="157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1078.9900000000002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1078.9900000000002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-1078.9900000000002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-1078.9900000000002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58" t="str">
        <f>IF(Y1073&lt;0,"NO PAGAR","COBRAR'")</f>
        <v>NO PAGAR</v>
      </c>
      <c r="Y1074" s="15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58" t="str">
        <f>IF(C1073&lt;0,"NO PAGAR","COBRAR'")</f>
        <v>NO PAGAR</v>
      </c>
      <c r="C1075" s="158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51" t="s">
        <v>9</v>
      </c>
      <c r="C1076" s="152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1" t="s">
        <v>9</v>
      </c>
      <c r="Y1076" s="152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1078.9900000000002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1078.9900000000002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53" t="s">
        <v>7</v>
      </c>
      <c r="F1084" s="154"/>
      <c r="G1084" s="155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53" t="s">
        <v>7</v>
      </c>
      <c r="AB1084" s="154"/>
      <c r="AC1084" s="155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53" t="s">
        <v>7</v>
      </c>
      <c r="O1086" s="154"/>
      <c r="P1086" s="154"/>
      <c r="Q1086" s="155"/>
      <c r="R1086" s="18">
        <f>SUM(R1070:R1085)</f>
        <v>0</v>
      </c>
      <c r="S1086" s="3"/>
      <c r="V1086" s="17"/>
      <c r="X1086" s="12"/>
      <c r="Y1086" s="10"/>
      <c r="AJ1086" s="153" t="s">
        <v>7</v>
      </c>
      <c r="AK1086" s="154"/>
      <c r="AL1086" s="154"/>
      <c r="AM1086" s="155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1078.9900000000002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1078.9900000000002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A582" zoomScale="89" zoomScaleNormal="89" workbookViewId="0">
      <selection activeCell="C492" sqref="C49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20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20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7" t="s">
        <v>20</v>
      </c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57" t="s">
        <v>20</v>
      </c>
      <c r="F151" s="157"/>
      <c r="G151" s="157"/>
      <c r="H151" s="157"/>
      <c r="V151" s="17"/>
      <c r="X151" s="23" t="s">
        <v>82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7" t="s">
        <v>20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COBRAR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7" t="s">
        <v>20</v>
      </c>
      <c r="F236" s="157"/>
      <c r="G236" s="157"/>
      <c r="H236" s="157"/>
      <c r="V236" s="17"/>
      <c r="X236" s="23" t="s">
        <v>32</v>
      </c>
      <c r="Y236" s="20">
        <f>IF(B236="PAGADO",0,C241)</f>
        <v>0</v>
      </c>
      <c r="AA236" s="157" t="s">
        <v>20</v>
      </c>
      <c r="AB236" s="157"/>
      <c r="AC236" s="157"/>
      <c r="AD236" s="15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COBRAR'</v>
      </c>
      <c r="Y242" s="15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COBRAR'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COBRAR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628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57" t="s">
        <v>20</v>
      </c>
      <c r="F328" s="157"/>
      <c r="G328" s="157"/>
      <c r="H328" s="157"/>
      <c r="V328" s="17"/>
      <c r="X328" s="23" t="s">
        <v>156</v>
      </c>
      <c r="Y328" s="20">
        <f>IF(B1101="PAGADO",0,C333)</f>
        <v>0</v>
      </c>
      <c r="AA328" s="157" t="s">
        <v>20</v>
      </c>
      <c r="AB328" s="157"/>
      <c r="AC328" s="157"/>
      <c r="AD328" s="15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COBRAR'</v>
      </c>
      <c r="Y334" s="15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COBRAR'</v>
      </c>
      <c r="C335" s="15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6" t="s">
        <v>28</v>
      </c>
      <c r="I371" s="156"/>
      <c r="J371" s="156"/>
      <c r="V371" s="17"/>
    </row>
    <row r="372" spans="2:41">
      <c r="H372" s="156"/>
      <c r="I372" s="156"/>
      <c r="J372" s="156"/>
      <c r="V372" s="17"/>
    </row>
    <row r="373" spans="2:41">
      <c r="V373" s="17"/>
      <c r="X373" s="166" t="s">
        <v>64</v>
      </c>
      <c r="AB373" s="163" t="s">
        <v>29</v>
      </c>
      <c r="AC373" s="163"/>
      <c r="AD373" s="163"/>
    </row>
    <row r="374" spans="2:41">
      <c r="V374" s="17"/>
      <c r="X374" s="166"/>
      <c r="AB374" s="163"/>
      <c r="AC374" s="163"/>
      <c r="AD374" s="163"/>
    </row>
    <row r="375" spans="2:41" ht="23.25">
      <c r="B375" s="22" t="s">
        <v>64</v>
      </c>
      <c r="V375" s="17"/>
      <c r="X375" s="166"/>
      <c r="AB375" s="163"/>
      <c r="AC375" s="163"/>
      <c r="AD375" s="163"/>
    </row>
    <row r="376" spans="2:41" ht="23.25">
      <c r="B376" s="23" t="s">
        <v>130</v>
      </c>
      <c r="C376" s="20">
        <f>IF(X328="PAGADO",0,Y333)</f>
        <v>0</v>
      </c>
      <c r="E376" s="157" t="s">
        <v>934</v>
      </c>
      <c r="F376" s="157"/>
      <c r="G376" s="157"/>
      <c r="H376" s="157"/>
      <c r="V376" s="17"/>
      <c r="X376" s="23" t="s">
        <v>32</v>
      </c>
      <c r="Y376" s="20">
        <f>IF(B376="PAGADO",0,C381)</f>
        <v>0</v>
      </c>
      <c r="AA376" s="157" t="s">
        <v>557</v>
      </c>
      <c r="AB376" s="157"/>
      <c r="AC376" s="157"/>
      <c r="AD376" s="15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60" t="str">
        <f>IF(C381&lt;0,"NO PAGAR","COBRAR")</f>
        <v>COBRAR</v>
      </c>
      <c r="C382" s="16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60" t="str">
        <f>IF(Y381&lt;0,"NO PAGAR","COBRAR")</f>
        <v>COBRAR</v>
      </c>
      <c r="Y382" s="16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3" t="s">
        <v>7</v>
      </c>
      <c r="AB392" s="154"/>
      <c r="AC392" s="15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3" t="s">
        <v>7</v>
      </c>
      <c r="O394" s="154"/>
      <c r="P394" s="154"/>
      <c r="Q394" s="155"/>
      <c r="R394" s="18">
        <f>SUM(R378:R393)</f>
        <v>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E395" s="153" t="s">
        <v>7</v>
      </c>
      <c r="F395" s="154"/>
      <c r="G395" s="15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56" t="s">
        <v>31</v>
      </c>
      <c r="AB410" s="156"/>
      <c r="AC410" s="156"/>
    </row>
    <row r="411" spans="1:43" ht="15" customHeight="1">
      <c r="H411" s="76"/>
      <c r="I411" s="76"/>
      <c r="J411" s="76"/>
      <c r="V411" s="17"/>
      <c r="AA411" s="156"/>
      <c r="AB411" s="156"/>
      <c r="AC411" s="156"/>
    </row>
    <row r="412" spans="1:43">
      <c r="B412" s="165" t="s">
        <v>64</v>
      </c>
      <c r="F412" s="164" t="s">
        <v>30</v>
      </c>
      <c r="G412" s="164"/>
      <c r="H412" s="164"/>
      <c r="V412" s="17"/>
    </row>
    <row r="413" spans="1:43">
      <c r="B413" s="165"/>
      <c r="F413" s="164"/>
      <c r="G413" s="164"/>
      <c r="H413" s="164"/>
      <c r="V413" s="17"/>
    </row>
    <row r="414" spans="1:43" ht="26.25" customHeight="1">
      <c r="B414" s="165"/>
      <c r="F414" s="164"/>
      <c r="G414" s="164"/>
      <c r="H414" s="164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57" t="s">
        <v>557</v>
      </c>
      <c r="F415" s="157"/>
      <c r="G415" s="157"/>
      <c r="H415" s="157"/>
      <c r="V415" s="17"/>
      <c r="X415" s="23" t="s">
        <v>32</v>
      </c>
      <c r="Y415" s="20">
        <f>IF(B415="PAGADO",0,C420)</f>
        <v>0</v>
      </c>
      <c r="AA415" s="157" t="s">
        <v>557</v>
      </c>
      <c r="AB415" s="157"/>
      <c r="AC415" s="157"/>
      <c r="AD415" s="15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58" t="str">
        <f>IF(Y420&lt;0,"NO PAGAR","COBRAR'")</f>
        <v>NO PAGAR</v>
      </c>
      <c r="Y421" s="15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58" t="str">
        <f>IF(C420&lt;0,"NO PAGAR","COBRAR'")</f>
        <v>COBRAR'</v>
      </c>
      <c r="C422" s="15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3" t="s">
        <v>7</v>
      </c>
      <c r="AK425" s="154"/>
      <c r="AL425" s="154"/>
      <c r="AM425" s="15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3" t="s">
        <v>7</v>
      </c>
      <c r="O433" s="154"/>
      <c r="P433" s="154"/>
      <c r="Q433" s="15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65" t="s">
        <v>66</v>
      </c>
      <c r="F449" s="164" t="s">
        <v>28</v>
      </c>
      <c r="G449" s="164"/>
      <c r="H449" s="164"/>
      <c r="V449" s="17"/>
      <c r="X449" s="166" t="s">
        <v>66</v>
      </c>
      <c r="AB449" s="163" t="s">
        <v>29</v>
      </c>
      <c r="AC449" s="163"/>
      <c r="AD449" s="163"/>
    </row>
    <row r="450" spans="2:41">
      <c r="B450" s="165"/>
      <c r="F450" s="164"/>
      <c r="G450" s="164"/>
      <c r="H450" s="164"/>
      <c r="V450" s="17"/>
      <c r="X450" s="166"/>
      <c r="AB450" s="163"/>
      <c r="AC450" s="163"/>
      <c r="AD450" s="163"/>
    </row>
    <row r="451" spans="2:41" ht="23.25" customHeight="1">
      <c r="B451" s="165"/>
      <c r="F451" s="164"/>
      <c r="G451" s="164"/>
      <c r="H451" s="164"/>
      <c r="V451" s="17"/>
      <c r="X451" s="166"/>
      <c r="AB451" s="163"/>
      <c r="AC451" s="163"/>
      <c r="AD451" s="163"/>
    </row>
    <row r="452" spans="2:41" ht="23.25">
      <c r="B452" s="23" t="s">
        <v>32</v>
      </c>
      <c r="C452" s="20">
        <f>IF(X415="PAGADO",0,Y420)</f>
        <v>-64.009999999999991</v>
      </c>
      <c r="E452" s="157" t="s">
        <v>557</v>
      </c>
      <c r="F452" s="157"/>
      <c r="G452" s="157"/>
      <c r="H452" s="157"/>
      <c r="V452" s="17"/>
      <c r="X452" s="23" t="s">
        <v>32</v>
      </c>
      <c r="Y452" s="20">
        <f>IF(B452="PAGADO",0,C457)</f>
        <v>27.330000000000013</v>
      </c>
      <c r="AA452" s="157" t="s">
        <v>557</v>
      </c>
      <c r="AB452" s="157"/>
      <c r="AC452" s="157"/>
      <c r="AD452" s="15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60" t="str">
        <f>IF(C457&lt;0,"NO PAGAR","COBRAR")</f>
        <v>COBRAR</v>
      </c>
      <c r="C458" s="16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60" t="str">
        <f>IF(Y457&lt;0,"NO PAGAR","COBRAR")</f>
        <v>NO PAGAR</v>
      </c>
      <c r="Y458" s="16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1" t="s">
        <v>9</v>
      </c>
      <c r="C459" s="15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1" t="s">
        <v>9</v>
      </c>
      <c r="Y459" s="15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889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918</v>
      </c>
      <c r="C468" s="10"/>
      <c r="E468" s="153" t="s">
        <v>7</v>
      </c>
      <c r="F468" s="154"/>
      <c r="G468" s="15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53" t="s">
        <v>7</v>
      </c>
      <c r="AB468" s="154"/>
      <c r="AC468" s="15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53" t="s">
        <v>7</v>
      </c>
      <c r="O470" s="154"/>
      <c r="P470" s="154"/>
      <c r="Q470" s="15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53" t="s">
        <v>7</v>
      </c>
      <c r="AK472" s="154"/>
      <c r="AL472" s="154"/>
      <c r="AM472" s="15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7" t="s">
        <v>477</v>
      </c>
      <c r="AK474" s="128">
        <v>45062.104224540002</v>
      </c>
      <c r="AL474" s="127" t="s">
        <v>478</v>
      </c>
      <c r="AM474" s="129">
        <v>34.223999999999997</v>
      </c>
      <c r="AN474" s="129">
        <v>59.89</v>
      </c>
      <c r="AO474" s="129">
        <v>5565</v>
      </c>
      <c r="AP474" s="130" t="s">
        <v>20</v>
      </c>
    </row>
    <row r="475" spans="2:42">
      <c r="E475" s="1" t="s">
        <v>19</v>
      </c>
      <c r="V475" s="17"/>
      <c r="AA475" s="1" t="s">
        <v>19</v>
      </c>
      <c r="AJ475" s="127" t="s">
        <v>477</v>
      </c>
      <c r="AK475" s="128">
        <v>45070.969756940001</v>
      </c>
      <c r="AL475" s="127" t="s">
        <v>478</v>
      </c>
      <c r="AM475" s="129">
        <v>33.15</v>
      </c>
      <c r="AN475" s="129">
        <v>58.01</v>
      </c>
      <c r="AO475" s="129">
        <v>0</v>
      </c>
      <c r="AP475" s="130" t="s">
        <v>909</v>
      </c>
    </row>
    <row r="476" spans="2:42">
      <c r="V476" s="17"/>
      <c r="AJ476" s="127" t="s">
        <v>477</v>
      </c>
      <c r="AK476" s="128">
        <v>45073.3241088</v>
      </c>
      <c r="AL476" s="127" t="s">
        <v>478</v>
      </c>
      <c r="AM476" s="129">
        <v>30.29</v>
      </c>
      <c r="AN476" s="129">
        <v>53.01</v>
      </c>
      <c r="AO476" s="129">
        <v>30730</v>
      </c>
      <c r="AP476" s="130" t="s">
        <v>910</v>
      </c>
    </row>
    <row r="477" spans="2:42">
      <c r="V477" s="17"/>
      <c r="AN477" s="134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65" t="s">
        <v>66</v>
      </c>
      <c r="F488" s="169" t="s">
        <v>30</v>
      </c>
      <c r="G488" s="169"/>
      <c r="H488" s="169"/>
      <c r="V488" s="17"/>
      <c r="X488" s="166" t="s">
        <v>66</v>
      </c>
      <c r="AB488" s="164" t="s">
        <v>31</v>
      </c>
      <c r="AC488" s="164"/>
      <c r="AD488" s="164"/>
    </row>
    <row r="489" spans="1:43" ht="15" customHeight="1">
      <c r="B489" s="165"/>
      <c r="F489" s="169"/>
      <c r="G489" s="169"/>
      <c r="H489" s="169"/>
      <c r="V489" s="17"/>
      <c r="X489" s="166"/>
      <c r="AB489" s="164"/>
      <c r="AC489" s="164"/>
      <c r="AD489" s="164"/>
    </row>
    <row r="490" spans="1:43" ht="23.25" customHeight="1">
      <c r="B490" s="165"/>
      <c r="F490" s="169"/>
      <c r="G490" s="169"/>
      <c r="H490" s="169"/>
      <c r="V490" s="17"/>
      <c r="X490" s="166"/>
      <c r="AB490" s="164"/>
      <c r="AC490" s="164"/>
      <c r="AD490" s="164"/>
    </row>
    <row r="491" spans="1:43" ht="23.25">
      <c r="B491" s="23" t="s">
        <v>32</v>
      </c>
      <c r="C491" s="20">
        <f>IF(X452="PAGADO",0,Y457)</f>
        <v>-239.15</v>
      </c>
      <c r="E491" s="157" t="s">
        <v>557</v>
      </c>
      <c r="F491" s="157"/>
      <c r="G491" s="157"/>
      <c r="H491" s="157"/>
      <c r="V491" s="17"/>
      <c r="X491" s="23" t="s">
        <v>32</v>
      </c>
      <c r="Y491" s="20">
        <f>IF(B1291="PAGADO",0,C496)</f>
        <v>-239.15</v>
      </c>
      <c r="AA491" s="157" t="s">
        <v>557</v>
      </c>
      <c r="AB491" s="157"/>
      <c r="AC491" s="157"/>
      <c r="AD491" s="157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0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239.15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239.15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-239.15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-239.15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58" t="str">
        <f>IF(Y496&lt;0,"NO PAGAR","COBRAR'")</f>
        <v>NO PAGAR</v>
      </c>
      <c r="Y497" s="158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58" t="str">
        <f>IF(C496&lt;0,"NO PAGAR","COBRAR'")</f>
        <v>NO PAGAR</v>
      </c>
      <c r="C498" s="158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1" t="s">
        <v>9</v>
      </c>
      <c r="C499" s="15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1" t="s">
        <v>9</v>
      </c>
      <c r="Y499" s="15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ADELANTADO</v>
      </c>
      <c r="Y500" s="10">
        <f>IF(C496&lt;=0,C496*-1)</f>
        <v>239.15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53" t="s">
        <v>7</v>
      </c>
      <c r="F507" s="154"/>
      <c r="G507" s="155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3" t="s">
        <v>7</v>
      </c>
      <c r="AB507" s="154"/>
      <c r="AC507" s="155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3" t="s">
        <v>7</v>
      </c>
      <c r="O509" s="154"/>
      <c r="P509" s="154"/>
      <c r="Q509" s="155"/>
      <c r="R509" s="18">
        <f>SUM(R493:R508)</f>
        <v>0</v>
      </c>
      <c r="S509" s="3"/>
      <c r="V509" s="17"/>
      <c r="X509" s="12"/>
      <c r="Y509" s="10"/>
      <c r="AJ509" s="153" t="s">
        <v>7</v>
      </c>
      <c r="AK509" s="154"/>
      <c r="AL509" s="154"/>
      <c r="AM509" s="155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239.15</v>
      </c>
      <c r="D519" t="s">
        <v>22</v>
      </c>
      <c r="E519" t="s">
        <v>21</v>
      </c>
      <c r="V519" s="17"/>
      <c r="X519" s="15" t="s">
        <v>18</v>
      </c>
      <c r="Y519" s="16">
        <f>SUM(Y500:Y518)</f>
        <v>239.15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59" t="s">
        <v>29</v>
      </c>
      <c r="AD539" s="159"/>
      <c r="AE539" s="159"/>
    </row>
    <row r="540" spans="2:31" ht="15" customHeight="1">
      <c r="I540" s="76"/>
      <c r="J540" s="76"/>
      <c r="V540" s="17"/>
      <c r="AC540" s="159"/>
      <c r="AD540" s="159"/>
      <c r="AE540" s="159"/>
    </row>
    <row r="541" spans="2:31" ht="15" customHeight="1">
      <c r="H541" s="76"/>
      <c r="I541" s="76"/>
      <c r="J541" s="76"/>
      <c r="V541" s="17"/>
      <c r="AC541" s="159"/>
      <c r="AD541" s="159"/>
      <c r="AE541" s="159"/>
    </row>
    <row r="542" spans="2:31">
      <c r="B542" s="166" t="s">
        <v>67</v>
      </c>
      <c r="F542" s="164" t="s">
        <v>28</v>
      </c>
      <c r="G542" s="164"/>
      <c r="H542" s="164"/>
      <c r="V542" s="17"/>
    </row>
    <row r="543" spans="2:31">
      <c r="B543" s="166"/>
      <c r="F543" s="164"/>
      <c r="G543" s="164"/>
      <c r="H543" s="164"/>
      <c r="V543" s="17"/>
    </row>
    <row r="544" spans="2:31" ht="26.25" customHeight="1">
      <c r="B544" s="166"/>
      <c r="F544" s="164"/>
      <c r="G544" s="164"/>
      <c r="H544" s="164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-239.15</v>
      </c>
      <c r="E545" s="157" t="s">
        <v>557</v>
      </c>
      <c r="F545" s="157"/>
      <c r="G545" s="157"/>
      <c r="H545" s="157"/>
      <c r="V545" s="17"/>
      <c r="X545" s="23" t="s">
        <v>32</v>
      </c>
      <c r="Y545" s="20">
        <f>IF(B545="PAGADO",0,C550)</f>
        <v>-239.15</v>
      </c>
      <c r="AA545" s="157" t="s">
        <v>20</v>
      </c>
      <c r="AB545" s="157"/>
      <c r="AC545" s="157"/>
      <c r="AD545" s="157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239.15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239.15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-239.15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-239.15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60" t="str">
        <f>IF(C550&lt;0,"NO PAGAR","COBRAR")</f>
        <v>NO PAGAR</v>
      </c>
      <c r="C551" s="16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60" t="str">
        <f>IF(Y550&lt;0,"NO PAGAR","COBRAR")</f>
        <v>NO PAGAR</v>
      </c>
      <c r="Y551" s="16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51" t="s">
        <v>9</v>
      </c>
      <c r="C552" s="152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51" t="s">
        <v>9</v>
      </c>
      <c r="Y552" s="152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>
        <f>IF(Y496&lt;=0,Y496*-1)</f>
        <v>239.15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ADELANTADO</v>
      </c>
      <c r="Y553" s="10">
        <f>IF(C550&lt;=0,C550*-1)</f>
        <v>239.15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53" t="s">
        <v>7</v>
      </c>
      <c r="F561" s="154"/>
      <c r="G561" s="155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53" t="s">
        <v>7</v>
      </c>
      <c r="AB561" s="154"/>
      <c r="AC561" s="155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53" t="s">
        <v>7</v>
      </c>
      <c r="O563" s="154"/>
      <c r="P563" s="154"/>
      <c r="Q563" s="155"/>
      <c r="R563" s="18">
        <f>SUM(R547:R562)</f>
        <v>0</v>
      </c>
      <c r="S563" s="3"/>
      <c r="V563" s="17"/>
      <c r="X563" s="12"/>
      <c r="Y563" s="10"/>
      <c r="AJ563" s="153" t="s">
        <v>7</v>
      </c>
      <c r="AK563" s="154"/>
      <c r="AL563" s="154"/>
      <c r="AM563" s="155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239.15</v>
      </c>
      <c r="V572" s="17"/>
      <c r="X572" s="15" t="s">
        <v>18</v>
      </c>
      <c r="Y572" s="16">
        <f>SUM(Y553:Y571)</f>
        <v>239.15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56" t="s">
        <v>31</v>
      </c>
      <c r="AB585" s="156"/>
      <c r="AC585" s="156"/>
    </row>
    <row r="586" spans="1:43" ht="15" customHeight="1">
      <c r="H586" s="76"/>
      <c r="I586" s="76"/>
      <c r="J586" s="76"/>
      <c r="V586" s="17"/>
      <c r="AA586" s="156"/>
      <c r="AB586" s="156"/>
      <c r="AC586" s="156"/>
    </row>
    <row r="587" spans="1:43">
      <c r="B587" s="165" t="s">
        <v>67</v>
      </c>
      <c r="F587" s="164" t="s">
        <v>30</v>
      </c>
      <c r="G587" s="164"/>
      <c r="H587" s="164"/>
      <c r="V587" s="17"/>
    </row>
    <row r="588" spans="1:43">
      <c r="B588" s="165"/>
      <c r="F588" s="164"/>
      <c r="G588" s="164"/>
      <c r="H588" s="164"/>
      <c r="V588" s="17"/>
    </row>
    <row r="589" spans="1:43" ht="26.25" customHeight="1">
      <c r="B589" s="165"/>
      <c r="F589" s="164"/>
      <c r="G589" s="164"/>
      <c r="H589" s="164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-239.15</v>
      </c>
      <c r="E590" s="157" t="s">
        <v>557</v>
      </c>
      <c r="F590" s="157"/>
      <c r="G590" s="157"/>
      <c r="H590" s="157"/>
      <c r="V590" s="17"/>
      <c r="X590" s="23" t="s">
        <v>32</v>
      </c>
      <c r="Y590" s="20">
        <f>IF(B1390="PAGADO",0,C595)</f>
        <v>-239.15</v>
      </c>
      <c r="AA590" s="157" t="s">
        <v>20</v>
      </c>
      <c r="AB590" s="157"/>
      <c r="AC590" s="157"/>
      <c r="AD590" s="157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239.15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239.15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-239.15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-239.15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58" t="str">
        <f>IF(Y595&lt;0,"NO PAGAR","COBRAR'")</f>
        <v>NO PAGAR</v>
      </c>
      <c r="Y596" s="15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58" t="str">
        <f>IF(C595&lt;0,"NO PAGAR","COBRAR'")</f>
        <v>NO PAGAR</v>
      </c>
      <c r="C597" s="15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51" t="s">
        <v>9</v>
      </c>
      <c r="C598" s="152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51" t="s">
        <v>9</v>
      </c>
      <c r="Y598" s="152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ADELANTADO</v>
      </c>
      <c r="C599" s="10">
        <f>IF(Y550&lt;=0,Y550*-1)</f>
        <v>239.15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ADELANTADO</v>
      </c>
      <c r="Y599" s="10">
        <f>IF(C595&lt;=0,C595*-1)</f>
        <v>239.15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53" t="s">
        <v>7</v>
      </c>
      <c r="F606" s="154"/>
      <c r="G606" s="155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53" t="s">
        <v>7</v>
      </c>
      <c r="AB606" s="154"/>
      <c r="AC606" s="155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53" t="s">
        <v>7</v>
      </c>
      <c r="O608" s="154"/>
      <c r="P608" s="154"/>
      <c r="Q608" s="155"/>
      <c r="R608" s="18">
        <f>SUM(R592:R607)</f>
        <v>0</v>
      </c>
      <c r="S608" s="3"/>
      <c r="V608" s="17"/>
      <c r="X608" s="12"/>
      <c r="Y608" s="10"/>
      <c r="AJ608" s="153" t="s">
        <v>7</v>
      </c>
      <c r="AK608" s="154"/>
      <c r="AL608" s="154"/>
      <c r="AM608" s="155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239.15</v>
      </c>
      <c r="D618" t="s">
        <v>22</v>
      </c>
      <c r="E618" t="s">
        <v>21</v>
      </c>
      <c r="V618" s="17"/>
      <c r="X618" s="15" t="s">
        <v>18</v>
      </c>
      <c r="Y618" s="16">
        <f>SUM(Y599:Y617)</f>
        <v>239.15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59" t="s">
        <v>29</v>
      </c>
      <c r="AD632" s="159"/>
      <c r="AE632" s="159"/>
    </row>
    <row r="633" spans="2:41" ht="15" customHeight="1">
      <c r="I633" s="76"/>
      <c r="J633" s="76"/>
      <c r="V633" s="17"/>
      <c r="AC633" s="159"/>
      <c r="AD633" s="159"/>
      <c r="AE633" s="159"/>
    </row>
    <row r="634" spans="2:41" ht="15" customHeight="1">
      <c r="H634" s="76"/>
      <c r="I634" s="76"/>
      <c r="J634" s="76"/>
      <c r="V634" s="17"/>
      <c r="AC634" s="159"/>
      <c r="AD634" s="159"/>
      <c r="AE634" s="159"/>
    </row>
    <row r="635" spans="2:41">
      <c r="B635" s="166" t="s">
        <v>68</v>
      </c>
      <c r="F635" s="164" t="s">
        <v>28</v>
      </c>
      <c r="G635" s="164"/>
      <c r="H635" s="164"/>
      <c r="V635" s="17"/>
    </row>
    <row r="636" spans="2:41">
      <c r="B636" s="166"/>
      <c r="F636" s="164"/>
      <c r="G636" s="164"/>
      <c r="H636" s="164"/>
      <c r="V636" s="17"/>
    </row>
    <row r="637" spans="2:41" ht="26.25" customHeight="1">
      <c r="B637" s="166"/>
      <c r="F637" s="164"/>
      <c r="G637" s="164"/>
      <c r="H637" s="164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-239.15</v>
      </c>
      <c r="E638" s="157" t="s">
        <v>557</v>
      </c>
      <c r="F638" s="157"/>
      <c r="G638" s="157"/>
      <c r="H638" s="157"/>
      <c r="V638" s="17"/>
      <c r="X638" s="23" t="s">
        <v>32</v>
      </c>
      <c r="Y638" s="20">
        <f>IF(B638="PAGADO",0,C643)</f>
        <v>-239.15</v>
      </c>
      <c r="AA638" s="157" t="s">
        <v>20</v>
      </c>
      <c r="AB638" s="157"/>
      <c r="AC638" s="157"/>
      <c r="AD638" s="157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239.15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239.15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-239.15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-239.15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60" t="str">
        <f>IF(C643&lt;0,"NO PAGAR","COBRAR")</f>
        <v>NO PAGAR</v>
      </c>
      <c r="C644" s="16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0" t="str">
        <f>IF(Y643&lt;0,"NO PAGAR","COBRAR")</f>
        <v>NO PAGAR</v>
      </c>
      <c r="Y644" s="16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51" t="s">
        <v>9</v>
      </c>
      <c r="C645" s="152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51" t="s">
        <v>9</v>
      </c>
      <c r="Y645" s="152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>
        <f>IF(Y590&lt;=0,Y590*-1)</f>
        <v>239.15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ADELANTADO</v>
      </c>
      <c r="Y646" s="10">
        <f>IF(C643&lt;=0,C643*-1)</f>
        <v>239.15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53" t="s">
        <v>7</v>
      </c>
      <c r="F654" s="154"/>
      <c r="G654" s="155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53" t="s">
        <v>7</v>
      </c>
      <c r="AB654" s="154"/>
      <c r="AC654" s="155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53" t="s">
        <v>7</v>
      </c>
      <c r="O656" s="154"/>
      <c r="P656" s="154"/>
      <c r="Q656" s="155"/>
      <c r="R656" s="18">
        <f>SUM(R640:R655)</f>
        <v>0</v>
      </c>
      <c r="S656" s="3"/>
      <c r="V656" s="17"/>
      <c r="X656" s="12"/>
      <c r="Y656" s="10"/>
      <c r="AJ656" s="153" t="s">
        <v>7</v>
      </c>
      <c r="AK656" s="154"/>
      <c r="AL656" s="154"/>
      <c r="AM656" s="155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239.15</v>
      </c>
      <c r="V665" s="17"/>
      <c r="X665" s="15" t="s">
        <v>18</v>
      </c>
      <c r="Y665" s="16">
        <f>SUM(Y646:Y664)</f>
        <v>239.15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56" t="s">
        <v>31</v>
      </c>
      <c r="AB678" s="156"/>
      <c r="AC678" s="156"/>
    </row>
    <row r="679" spans="1:43" ht="15" customHeight="1">
      <c r="H679" s="76"/>
      <c r="I679" s="76"/>
      <c r="J679" s="76"/>
      <c r="V679" s="17"/>
      <c r="AA679" s="156"/>
      <c r="AB679" s="156"/>
      <c r="AC679" s="156"/>
    </row>
    <row r="680" spans="1:43">
      <c r="B680" s="165" t="s">
        <v>68</v>
      </c>
      <c r="F680" s="164" t="s">
        <v>30</v>
      </c>
      <c r="G680" s="164"/>
      <c r="H680" s="164"/>
      <c r="V680" s="17"/>
    </row>
    <row r="681" spans="1:43">
      <c r="B681" s="165"/>
      <c r="F681" s="164"/>
      <c r="G681" s="164"/>
      <c r="H681" s="164"/>
      <c r="V681" s="17"/>
    </row>
    <row r="682" spans="1:43" ht="26.25" customHeight="1">
      <c r="B682" s="165"/>
      <c r="F682" s="164"/>
      <c r="G682" s="164"/>
      <c r="H682" s="164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-239.15</v>
      </c>
      <c r="E683" s="157" t="s">
        <v>557</v>
      </c>
      <c r="F683" s="157"/>
      <c r="G683" s="157"/>
      <c r="H683" s="157"/>
      <c r="V683" s="17"/>
      <c r="X683" s="23" t="s">
        <v>32</v>
      </c>
      <c r="Y683" s="20">
        <f>IF(B1483="PAGADO",0,C688)</f>
        <v>-239.15</v>
      </c>
      <c r="AA683" s="157" t="s">
        <v>20</v>
      </c>
      <c r="AB683" s="157"/>
      <c r="AC683" s="157"/>
      <c r="AD683" s="157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239.15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239.15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-239.15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-239.15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70" t="str">
        <f>IF(C688&lt;0,"NO PAGAR","COBRAR'")</f>
        <v>NO PAGAR</v>
      </c>
      <c r="C689" s="17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58" t="str">
        <f>IF(Y688&lt;0,"NO PAGAR","COBRAR'")</f>
        <v>NO PAGAR</v>
      </c>
      <c r="Y689" s="15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71"/>
      <c r="C690" s="171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51" t="s">
        <v>9</v>
      </c>
      <c r="C691" s="152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51" t="s">
        <v>9</v>
      </c>
      <c r="Y691" s="152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ADELANTADO</v>
      </c>
      <c r="C692" s="10">
        <f>IF(Y643&lt;=0,Y643*-1)</f>
        <v>239.15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ADELANTADO</v>
      </c>
      <c r="Y692" s="10">
        <f>IF(C688&lt;=0,C688*-1)</f>
        <v>239.15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53" t="s">
        <v>7</v>
      </c>
      <c r="F699" s="154"/>
      <c r="G699" s="155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53" t="s">
        <v>7</v>
      </c>
      <c r="AB699" s="154"/>
      <c r="AC699" s="155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53" t="s">
        <v>7</v>
      </c>
      <c r="O701" s="154"/>
      <c r="P701" s="154"/>
      <c r="Q701" s="155"/>
      <c r="R701" s="18">
        <f>SUM(R685:R700)</f>
        <v>0</v>
      </c>
      <c r="S701" s="3"/>
      <c r="V701" s="17"/>
      <c r="X701" s="12"/>
      <c r="Y701" s="10"/>
      <c r="AJ701" s="153" t="s">
        <v>7</v>
      </c>
      <c r="AK701" s="154"/>
      <c r="AL701" s="154"/>
      <c r="AM701" s="155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239.15</v>
      </c>
      <c r="D711" t="s">
        <v>22</v>
      </c>
      <c r="E711" t="s">
        <v>21</v>
      </c>
      <c r="V711" s="17"/>
      <c r="X711" s="15" t="s">
        <v>18</v>
      </c>
      <c r="Y711" s="16">
        <f>SUM(Y692:Y710)</f>
        <v>239.15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59" t="s">
        <v>29</v>
      </c>
      <c r="AD725" s="159"/>
      <c r="AE725" s="159"/>
    </row>
    <row r="726" spans="2:41" ht="15" customHeight="1">
      <c r="I726" s="76"/>
      <c r="J726" s="76"/>
      <c r="V726" s="17"/>
      <c r="AC726" s="159"/>
      <c r="AD726" s="159"/>
      <c r="AE726" s="159"/>
    </row>
    <row r="727" spans="2:41" ht="15" customHeight="1">
      <c r="H727" s="76"/>
      <c r="I727" s="76"/>
      <c r="J727" s="76"/>
      <c r="V727" s="17"/>
      <c r="AC727" s="159"/>
      <c r="AD727" s="159"/>
      <c r="AE727" s="159"/>
    </row>
    <row r="728" spans="2:41">
      <c r="B728" s="166" t="s">
        <v>69</v>
      </c>
      <c r="F728" s="164" t="s">
        <v>28</v>
      </c>
      <c r="G728" s="164"/>
      <c r="H728" s="164"/>
      <c r="V728" s="17"/>
    </row>
    <row r="729" spans="2:41">
      <c r="B729" s="166"/>
      <c r="F729" s="164"/>
      <c r="G729" s="164"/>
      <c r="H729" s="164"/>
      <c r="V729" s="17"/>
    </row>
    <row r="730" spans="2:41" ht="26.25" customHeight="1">
      <c r="B730" s="166"/>
      <c r="F730" s="164"/>
      <c r="G730" s="164"/>
      <c r="H730" s="164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-239.15</v>
      </c>
      <c r="E731" s="157" t="s">
        <v>557</v>
      </c>
      <c r="F731" s="157"/>
      <c r="G731" s="157"/>
      <c r="H731" s="157"/>
      <c r="V731" s="17"/>
      <c r="X731" s="23" t="s">
        <v>32</v>
      </c>
      <c r="Y731" s="20">
        <f>IF(B731="PAGADO",0,C736)</f>
        <v>-239.15</v>
      </c>
      <c r="AA731" s="157" t="s">
        <v>20</v>
      </c>
      <c r="AB731" s="157"/>
      <c r="AC731" s="157"/>
      <c r="AD731" s="157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239.15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239.15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-239.15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-239.15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60" t="str">
        <f>IF(C736&lt;0,"NO PAGAR","COBRAR")</f>
        <v>NO PAGAR</v>
      </c>
      <c r="C737" s="16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0" t="str">
        <f>IF(Y736&lt;0,"NO PAGAR","COBRAR")</f>
        <v>NO PAGAR</v>
      </c>
      <c r="Y737" s="16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51" t="s">
        <v>9</v>
      </c>
      <c r="C738" s="15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51" t="s">
        <v>9</v>
      </c>
      <c r="Y738" s="15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>
        <f>IF(Y683&lt;=0,Y683*-1)</f>
        <v>239.15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ADELANTADO</v>
      </c>
      <c r="Y739" s="10">
        <f>IF(C736&lt;=0,C736*-1)</f>
        <v>239.15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53" t="s">
        <v>7</v>
      </c>
      <c r="F747" s="154"/>
      <c r="G747" s="15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53" t="s">
        <v>7</v>
      </c>
      <c r="AB747" s="154"/>
      <c r="AC747" s="15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53" t="s">
        <v>7</v>
      </c>
      <c r="O749" s="154"/>
      <c r="P749" s="154"/>
      <c r="Q749" s="155"/>
      <c r="R749" s="18">
        <f>SUM(R733:R748)</f>
        <v>0</v>
      </c>
      <c r="S749" s="3"/>
      <c r="V749" s="17"/>
      <c r="X749" s="12"/>
      <c r="Y749" s="10"/>
      <c r="AJ749" s="153" t="s">
        <v>7</v>
      </c>
      <c r="AK749" s="154"/>
      <c r="AL749" s="154"/>
      <c r="AM749" s="155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239.15</v>
      </c>
      <c r="V758" s="17"/>
      <c r="X758" s="15" t="s">
        <v>18</v>
      </c>
      <c r="Y758" s="16">
        <f>SUM(Y739:Y757)</f>
        <v>239.15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56" t="s">
        <v>31</v>
      </c>
      <c r="AB771" s="156"/>
      <c r="AC771" s="156"/>
    </row>
    <row r="772" spans="1:43" ht="15" customHeight="1">
      <c r="H772" s="76"/>
      <c r="I772" s="76"/>
      <c r="J772" s="76"/>
      <c r="V772" s="17"/>
      <c r="AA772" s="156"/>
      <c r="AB772" s="156"/>
      <c r="AC772" s="156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-239.15</v>
      </c>
      <c r="E776" s="157" t="s">
        <v>557</v>
      </c>
      <c r="F776" s="157"/>
      <c r="G776" s="157"/>
      <c r="H776" s="157"/>
      <c r="V776" s="17"/>
      <c r="X776" s="23" t="s">
        <v>32</v>
      </c>
      <c r="Y776" s="20">
        <f>IF(B1576="PAGADO",0,C781)</f>
        <v>-239.15</v>
      </c>
      <c r="AA776" s="157" t="s">
        <v>20</v>
      </c>
      <c r="AB776" s="157"/>
      <c r="AC776" s="157"/>
      <c r="AD776" s="157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239.15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239.15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-239.15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-239.15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58" t="str">
        <f>IF(Y781&lt;0,"NO PAGAR","COBRAR'")</f>
        <v>NO PAGAR</v>
      </c>
      <c r="Y782" s="15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58" t="str">
        <f>IF(C781&lt;0,"NO PAGAR","COBRAR'")</f>
        <v>NO PAGAR</v>
      </c>
      <c r="C783" s="15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51" t="s">
        <v>9</v>
      </c>
      <c r="C784" s="15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51" t="s">
        <v>9</v>
      </c>
      <c r="Y784" s="15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ADELANTADO</v>
      </c>
      <c r="C785" s="10">
        <f>IF(Y736&lt;=0,Y736*-1)</f>
        <v>239.15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ADELANTADO</v>
      </c>
      <c r="Y785" s="10">
        <f>IF(C781&lt;=0,C781*-1)</f>
        <v>239.15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53" t="s">
        <v>7</v>
      </c>
      <c r="F792" s="154"/>
      <c r="G792" s="15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53" t="s">
        <v>7</v>
      </c>
      <c r="AB792" s="154"/>
      <c r="AC792" s="15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53" t="s">
        <v>7</v>
      </c>
      <c r="O794" s="154"/>
      <c r="P794" s="154"/>
      <c r="Q794" s="155"/>
      <c r="R794" s="18">
        <f>SUM(R778:R793)</f>
        <v>0</v>
      </c>
      <c r="S794" s="3"/>
      <c r="V794" s="17"/>
      <c r="X794" s="12"/>
      <c r="Y794" s="10"/>
      <c r="AJ794" s="153" t="s">
        <v>7</v>
      </c>
      <c r="AK794" s="154"/>
      <c r="AL794" s="154"/>
      <c r="AM794" s="155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239.15</v>
      </c>
      <c r="D804" t="s">
        <v>22</v>
      </c>
      <c r="E804" t="s">
        <v>21</v>
      </c>
      <c r="V804" s="17"/>
      <c r="X804" s="15" t="s">
        <v>18</v>
      </c>
      <c r="Y804" s="16">
        <f>SUM(Y785:Y803)</f>
        <v>239.15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59" t="s">
        <v>29</v>
      </c>
      <c r="AD818" s="159"/>
      <c r="AE818" s="159"/>
    </row>
    <row r="819" spans="2:41" ht="15" customHeight="1">
      <c r="H819" s="76" t="s">
        <v>28</v>
      </c>
      <c r="I819" s="76"/>
      <c r="J819" s="76"/>
      <c r="V819" s="17"/>
      <c r="AC819" s="159"/>
      <c r="AD819" s="159"/>
      <c r="AE819" s="159"/>
    </row>
    <row r="820" spans="2:41" ht="15" customHeight="1">
      <c r="H820" s="76"/>
      <c r="I820" s="76"/>
      <c r="J820" s="76"/>
      <c r="V820" s="17"/>
      <c r="AC820" s="159"/>
      <c r="AD820" s="159"/>
      <c r="AE820" s="159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-239.15</v>
      </c>
      <c r="E824" s="157" t="s">
        <v>557</v>
      </c>
      <c r="F824" s="157"/>
      <c r="G824" s="157"/>
      <c r="H824" s="157"/>
      <c r="V824" s="17"/>
      <c r="X824" s="23" t="s">
        <v>32</v>
      </c>
      <c r="Y824" s="20">
        <f>IF(B824="PAGADO",0,C829)</f>
        <v>-239.15</v>
      </c>
      <c r="AA824" s="157" t="s">
        <v>20</v>
      </c>
      <c r="AB824" s="157"/>
      <c r="AC824" s="157"/>
      <c r="AD824" s="157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239.15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239.15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-239.15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-239.15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60" t="str">
        <f>IF(C829&lt;0,"NO PAGAR","COBRAR")</f>
        <v>NO PAGAR</v>
      </c>
      <c r="C830" s="16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0" t="str">
        <f>IF(Y829&lt;0,"NO PAGAR","COBRAR")</f>
        <v>NO PAGAR</v>
      </c>
      <c r="Y830" s="16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51" t="s">
        <v>9</v>
      </c>
      <c r="C831" s="15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51" t="s">
        <v>9</v>
      </c>
      <c r="Y831" s="15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>
        <f>IF(Y776&lt;=0,Y776*-1)</f>
        <v>239.15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ADELANTADO</v>
      </c>
      <c r="Y832" s="10">
        <f>IF(C829&lt;=0,C829*-1)</f>
        <v>239.15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53" t="s">
        <v>7</v>
      </c>
      <c r="F840" s="154"/>
      <c r="G840" s="15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53" t="s">
        <v>7</v>
      </c>
      <c r="AB840" s="154"/>
      <c r="AC840" s="15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53" t="s">
        <v>7</v>
      </c>
      <c r="O842" s="154"/>
      <c r="P842" s="154"/>
      <c r="Q842" s="155"/>
      <c r="R842" s="18">
        <f>SUM(R826:R841)</f>
        <v>0</v>
      </c>
      <c r="S842" s="3"/>
      <c r="V842" s="17"/>
      <c r="X842" s="12"/>
      <c r="Y842" s="10"/>
      <c r="AJ842" s="153" t="s">
        <v>7</v>
      </c>
      <c r="AK842" s="154"/>
      <c r="AL842" s="154"/>
      <c r="AM842" s="155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239.15</v>
      </c>
      <c r="V851" s="17"/>
      <c r="X851" s="15" t="s">
        <v>18</v>
      </c>
      <c r="Y851" s="16">
        <f>SUM(Y832:Y850)</f>
        <v>239.15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56" t="s">
        <v>31</v>
      </c>
      <c r="AB864" s="156"/>
      <c r="AC864" s="156"/>
    </row>
    <row r="865" spans="2:41" ht="15" customHeight="1">
      <c r="H865" s="76"/>
      <c r="I865" s="76"/>
      <c r="J865" s="76"/>
      <c r="V865" s="17"/>
      <c r="AA865" s="156"/>
      <c r="AB865" s="156"/>
      <c r="AC865" s="156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-239.15</v>
      </c>
      <c r="E869" s="157" t="s">
        <v>557</v>
      </c>
      <c r="F869" s="157"/>
      <c r="G869" s="157"/>
      <c r="H869" s="157"/>
      <c r="V869" s="17"/>
      <c r="X869" s="23" t="s">
        <v>32</v>
      </c>
      <c r="Y869" s="20">
        <f>IF(B1669="PAGADO",0,C874)</f>
        <v>-239.15</v>
      </c>
      <c r="AA869" s="157" t="s">
        <v>20</v>
      </c>
      <c r="AB869" s="157"/>
      <c r="AC869" s="157"/>
      <c r="AD869" s="157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239.15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239.15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-239.15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-239.15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58" t="str">
        <f>IF(Y874&lt;0,"NO PAGAR","COBRAR'")</f>
        <v>NO PAGAR</v>
      </c>
      <c r="Y875" s="15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58" t="str">
        <f>IF(C874&lt;0,"NO PAGAR","COBRAR'")</f>
        <v>NO PAGAR</v>
      </c>
      <c r="C876" s="158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51" t="s">
        <v>9</v>
      </c>
      <c r="C877" s="15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51" t="s">
        <v>9</v>
      </c>
      <c r="Y877" s="15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ADELANTADO</v>
      </c>
      <c r="C878" s="10">
        <f>IF(Y829&lt;=0,Y829*-1)</f>
        <v>239.15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ADELANTADO</v>
      </c>
      <c r="Y878" s="10">
        <f>IF(C874&lt;=0,C874*-1)</f>
        <v>239.15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53" t="s">
        <v>7</v>
      </c>
      <c r="F885" s="154"/>
      <c r="G885" s="15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53" t="s">
        <v>7</v>
      </c>
      <c r="AB885" s="154"/>
      <c r="AC885" s="15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53" t="s">
        <v>7</v>
      </c>
      <c r="O887" s="154"/>
      <c r="P887" s="154"/>
      <c r="Q887" s="155"/>
      <c r="R887" s="18">
        <f>SUM(R871:R886)</f>
        <v>0</v>
      </c>
      <c r="S887" s="3"/>
      <c r="V887" s="17"/>
      <c r="X887" s="12"/>
      <c r="Y887" s="10"/>
      <c r="AJ887" s="153" t="s">
        <v>7</v>
      </c>
      <c r="AK887" s="154"/>
      <c r="AL887" s="154"/>
      <c r="AM887" s="15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239.15</v>
      </c>
      <c r="D897" t="s">
        <v>22</v>
      </c>
      <c r="E897" t="s">
        <v>21</v>
      </c>
      <c r="V897" s="17"/>
      <c r="X897" s="15" t="s">
        <v>18</v>
      </c>
      <c r="Y897" s="16">
        <f>SUM(Y878:Y896)</f>
        <v>239.15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59" t="s">
        <v>29</v>
      </c>
      <c r="AD912" s="159"/>
      <c r="AE912" s="159"/>
    </row>
    <row r="913" spans="2:41" ht="15" customHeight="1">
      <c r="H913" s="76" t="s">
        <v>28</v>
      </c>
      <c r="I913" s="76"/>
      <c r="J913" s="76"/>
      <c r="V913" s="17"/>
      <c r="AC913" s="159"/>
      <c r="AD913" s="159"/>
      <c r="AE913" s="159"/>
    </row>
    <row r="914" spans="2:41" ht="15" customHeight="1">
      <c r="H914" s="76"/>
      <c r="I914" s="76"/>
      <c r="J914" s="76"/>
      <c r="V914" s="17"/>
      <c r="AC914" s="159"/>
      <c r="AD914" s="159"/>
      <c r="AE914" s="159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-239.15</v>
      </c>
      <c r="E918" s="157" t="s">
        <v>557</v>
      </c>
      <c r="F918" s="157"/>
      <c r="G918" s="157"/>
      <c r="H918" s="157"/>
      <c r="V918" s="17"/>
      <c r="X918" s="23" t="s">
        <v>32</v>
      </c>
      <c r="Y918" s="20">
        <f>IF(B918="PAGADO",0,C923)</f>
        <v>-239.15</v>
      </c>
      <c r="AA918" s="157" t="s">
        <v>20</v>
      </c>
      <c r="AB918" s="157"/>
      <c r="AC918" s="157"/>
      <c r="AD918" s="157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239.15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239.15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-239.15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-239.15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60" t="str">
        <f>IF(C923&lt;0,"NO PAGAR","COBRAR")</f>
        <v>NO PAGAR</v>
      </c>
      <c r="C924" s="16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0" t="str">
        <f>IF(Y923&lt;0,"NO PAGAR","COBRAR")</f>
        <v>NO PAGAR</v>
      </c>
      <c r="Y924" s="16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51" t="s">
        <v>9</v>
      </c>
      <c r="C925" s="15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51" t="s">
        <v>9</v>
      </c>
      <c r="Y925" s="15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>
        <f>IF(Y874&lt;=0,Y874*-1)</f>
        <v>239.15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ADELANTADO</v>
      </c>
      <c r="Y926" s="10">
        <f>IF(C923&lt;=0,C923*-1)</f>
        <v>239.15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53" t="s">
        <v>7</v>
      </c>
      <c r="F934" s="154"/>
      <c r="G934" s="15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53" t="s">
        <v>7</v>
      </c>
      <c r="AB934" s="154"/>
      <c r="AC934" s="15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53" t="s">
        <v>7</v>
      </c>
      <c r="O936" s="154"/>
      <c r="P936" s="154"/>
      <c r="Q936" s="155"/>
      <c r="R936" s="18">
        <f>SUM(R920:R935)</f>
        <v>0</v>
      </c>
      <c r="S936" s="3"/>
      <c r="V936" s="17"/>
      <c r="X936" s="12"/>
      <c r="Y936" s="10"/>
      <c r="AJ936" s="153" t="s">
        <v>7</v>
      </c>
      <c r="AK936" s="154"/>
      <c r="AL936" s="154"/>
      <c r="AM936" s="15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239.15</v>
      </c>
      <c r="V945" s="17"/>
      <c r="X945" s="15" t="s">
        <v>18</v>
      </c>
      <c r="Y945" s="16">
        <f>SUM(Y926:Y944)</f>
        <v>239.15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56" t="s">
        <v>31</v>
      </c>
      <c r="AB958" s="156"/>
      <c r="AC958" s="156"/>
    </row>
    <row r="959" spans="1:43" ht="15" customHeight="1">
      <c r="H959" s="76"/>
      <c r="I959" s="76"/>
      <c r="J959" s="76"/>
      <c r="V959" s="17"/>
      <c r="AA959" s="156"/>
      <c r="AB959" s="156"/>
      <c r="AC959" s="156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-239.15</v>
      </c>
      <c r="E963" s="157" t="s">
        <v>557</v>
      </c>
      <c r="F963" s="157"/>
      <c r="G963" s="157"/>
      <c r="H963" s="157"/>
      <c r="V963" s="17"/>
      <c r="X963" s="23" t="s">
        <v>32</v>
      </c>
      <c r="Y963" s="20">
        <f>IF(B1763="PAGADO",0,C968)</f>
        <v>-239.15</v>
      </c>
      <c r="AA963" s="157" t="s">
        <v>20</v>
      </c>
      <c r="AB963" s="157"/>
      <c r="AC963" s="157"/>
      <c r="AD963" s="157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239.15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239.15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-239.15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-239.15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58" t="str">
        <f>IF(Y968&lt;0,"NO PAGAR","COBRAR'")</f>
        <v>NO PAGAR</v>
      </c>
      <c r="Y969" s="15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58" t="str">
        <f>IF(C968&lt;0,"NO PAGAR","COBRAR'")</f>
        <v>NO PAGAR</v>
      </c>
      <c r="C970" s="158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51" t="s">
        <v>9</v>
      </c>
      <c r="C971" s="15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51" t="s">
        <v>9</v>
      </c>
      <c r="Y971" s="15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ADELANTADO</v>
      </c>
      <c r="C972" s="10">
        <f>IF(Y923&lt;=0,Y923*-1)</f>
        <v>239.15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ADELANTADO</v>
      </c>
      <c r="Y972" s="10">
        <f>IF(C968&lt;=0,C968*-1)</f>
        <v>239.15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53" t="s">
        <v>7</v>
      </c>
      <c r="F979" s="154"/>
      <c r="G979" s="15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53" t="s">
        <v>7</v>
      </c>
      <c r="AB979" s="154"/>
      <c r="AC979" s="15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53" t="s">
        <v>7</v>
      </c>
      <c r="O981" s="154"/>
      <c r="P981" s="154"/>
      <c r="Q981" s="155"/>
      <c r="R981" s="18">
        <f>SUM(R965:R980)</f>
        <v>0</v>
      </c>
      <c r="S981" s="3"/>
      <c r="V981" s="17"/>
      <c r="X981" s="12"/>
      <c r="Y981" s="10"/>
      <c r="AJ981" s="153" t="s">
        <v>7</v>
      </c>
      <c r="AK981" s="154"/>
      <c r="AL981" s="154"/>
      <c r="AM981" s="15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239.15</v>
      </c>
      <c r="D991" t="s">
        <v>22</v>
      </c>
      <c r="E991" t="s">
        <v>21</v>
      </c>
      <c r="V991" s="17"/>
      <c r="X991" s="15" t="s">
        <v>18</v>
      </c>
      <c r="Y991" s="16">
        <f>SUM(Y972:Y990)</f>
        <v>239.15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59" t="s">
        <v>29</v>
      </c>
      <c r="AD1005" s="159"/>
      <c r="AE1005" s="159"/>
    </row>
    <row r="1006" spans="8:31" ht="15" customHeight="1">
      <c r="H1006" s="76" t="s">
        <v>28</v>
      </c>
      <c r="I1006" s="76"/>
      <c r="J1006" s="76"/>
      <c r="V1006" s="17"/>
      <c r="AC1006" s="159"/>
      <c r="AD1006" s="159"/>
      <c r="AE1006" s="159"/>
    </row>
    <row r="1007" spans="8:31" ht="15" customHeight="1">
      <c r="H1007" s="76"/>
      <c r="I1007" s="76"/>
      <c r="J1007" s="76"/>
      <c r="V1007" s="17"/>
      <c r="AC1007" s="159"/>
      <c r="AD1007" s="159"/>
      <c r="AE1007" s="159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-239.15</v>
      </c>
      <c r="E1011" s="157" t="s">
        <v>557</v>
      </c>
      <c r="F1011" s="157"/>
      <c r="G1011" s="157"/>
      <c r="H1011" s="157"/>
      <c r="V1011" s="17"/>
      <c r="X1011" s="23" t="s">
        <v>32</v>
      </c>
      <c r="Y1011" s="20">
        <f>IF(B1011="PAGADO",0,C1016)</f>
        <v>-239.15</v>
      </c>
      <c r="AA1011" s="157" t="s">
        <v>20</v>
      </c>
      <c r="AB1011" s="157"/>
      <c r="AC1011" s="157"/>
      <c r="AD1011" s="15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239.15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239.15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-239.15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-239.15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60" t="str">
        <f>IF(C1016&lt;0,"NO PAGAR","COBRAR")</f>
        <v>NO PAGAR</v>
      </c>
      <c r="C1017" s="16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0" t="str">
        <f>IF(Y1016&lt;0,"NO PAGAR","COBRAR")</f>
        <v>NO PAGAR</v>
      </c>
      <c r="Y1017" s="16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51" t="s">
        <v>9</v>
      </c>
      <c r="C1018" s="15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51" t="s">
        <v>9</v>
      </c>
      <c r="Y1018" s="15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>
        <f>IF(Y963&lt;=0,Y963*-1)</f>
        <v>239.15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ADELANTADO</v>
      </c>
      <c r="Y1019" s="10">
        <f>IF(C1016&lt;=0,C1016*-1)</f>
        <v>239.15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53" t="s">
        <v>7</v>
      </c>
      <c r="F1027" s="154"/>
      <c r="G1027" s="15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53" t="s">
        <v>7</v>
      </c>
      <c r="AB1027" s="154"/>
      <c r="AC1027" s="15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53" t="s">
        <v>7</v>
      </c>
      <c r="O1029" s="154"/>
      <c r="P1029" s="154"/>
      <c r="Q1029" s="155"/>
      <c r="R1029" s="18">
        <f>SUM(R1013:R1028)</f>
        <v>0</v>
      </c>
      <c r="S1029" s="3"/>
      <c r="V1029" s="17"/>
      <c r="X1029" s="12"/>
      <c r="Y1029" s="10"/>
      <c r="AJ1029" s="153" t="s">
        <v>7</v>
      </c>
      <c r="AK1029" s="154"/>
      <c r="AL1029" s="154"/>
      <c r="AM1029" s="15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239.15</v>
      </c>
      <c r="V1038" s="17"/>
      <c r="X1038" s="15" t="s">
        <v>18</v>
      </c>
      <c r="Y1038" s="16">
        <f>SUM(Y1019:Y1037)</f>
        <v>239.15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56" t="s">
        <v>31</v>
      </c>
      <c r="AB1051" s="156"/>
      <c r="AC1051" s="156"/>
    </row>
    <row r="1052" spans="1:43" ht="15" customHeight="1">
      <c r="H1052" s="76"/>
      <c r="I1052" s="76"/>
      <c r="J1052" s="76"/>
      <c r="V1052" s="17"/>
      <c r="AA1052" s="156"/>
      <c r="AB1052" s="156"/>
      <c r="AC1052" s="156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-239.15</v>
      </c>
      <c r="E1056" s="157" t="s">
        <v>557</v>
      </c>
      <c r="F1056" s="157"/>
      <c r="G1056" s="157"/>
      <c r="H1056" s="157"/>
      <c r="V1056" s="17"/>
      <c r="X1056" s="23" t="s">
        <v>32</v>
      </c>
      <c r="Y1056" s="20">
        <f>IF(B1856="PAGADO",0,C1061)</f>
        <v>-239.15</v>
      </c>
      <c r="AA1056" s="157" t="s">
        <v>20</v>
      </c>
      <c r="AB1056" s="157"/>
      <c r="AC1056" s="157"/>
      <c r="AD1056" s="157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239.15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239.15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-239.15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-239.15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58" t="str">
        <f>IF(Y1061&lt;0,"NO PAGAR","COBRAR'")</f>
        <v>NO PAGAR</v>
      </c>
      <c r="Y1062" s="15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58" t="str">
        <f>IF(C1061&lt;0,"NO PAGAR","COBRAR'")</f>
        <v>NO PAGAR</v>
      </c>
      <c r="C1063" s="158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51" t="s">
        <v>9</v>
      </c>
      <c r="C1064" s="15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51" t="s">
        <v>9</v>
      </c>
      <c r="Y1064" s="15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ADELANTADO</v>
      </c>
      <c r="C1065" s="10">
        <f>IF(Y1016&lt;=0,Y1016*-1)</f>
        <v>239.15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ADELANTADO</v>
      </c>
      <c r="Y1065" s="10">
        <f>IF(C1061&lt;=0,C1061*-1)</f>
        <v>239.15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53" t="s">
        <v>7</v>
      </c>
      <c r="F1072" s="154"/>
      <c r="G1072" s="15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53" t="s">
        <v>7</v>
      </c>
      <c r="AB1072" s="154"/>
      <c r="AC1072" s="15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53" t="s">
        <v>7</v>
      </c>
      <c r="O1074" s="154"/>
      <c r="P1074" s="154"/>
      <c r="Q1074" s="155"/>
      <c r="R1074" s="18">
        <f>SUM(R1058:R1073)</f>
        <v>0</v>
      </c>
      <c r="S1074" s="3"/>
      <c r="V1074" s="17"/>
      <c r="X1074" s="12"/>
      <c r="Y1074" s="10"/>
      <c r="AJ1074" s="153" t="s">
        <v>7</v>
      </c>
      <c r="AK1074" s="154"/>
      <c r="AL1074" s="154"/>
      <c r="AM1074" s="155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239.15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239.15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F728:H730"/>
    <mergeCell ref="B728:B730"/>
    <mergeCell ref="AA678:AC679"/>
    <mergeCell ref="AA683:AD683"/>
    <mergeCell ref="E683:H683"/>
    <mergeCell ref="F680:H682"/>
    <mergeCell ref="B680:B682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N608:Q608"/>
    <mergeCell ref="AJ608:AM608"/>
    <mergeCell ref="E606:G606"/>
    <mergeCell ref="X596:Y596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AA545:AD545"/>
    <mergeCell ref="E545:H545"/>
    <mergeCell ref="B551:C551"/>
    <mergeCell ref="X551:Y551"/>
    <mergeCell ref="AA585:AC586"/>
    <mergeCell ref="AA590:AD590"/>
    <mergeCell ref="E590:H590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AJ509:AM509"/>
    <mergeCell ref="AC539:AE541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A457" zoomScale="78" zoomScaleNormal="78" workbookViewId="0">
      <selection activeCell="E468" sqref="E46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83</v>
      </c>
      <c r="F8" s="157"/>
      <c r="G8" s="157"/>
      <c r="H8" s="157"/>
      <c r="V8" s="17"/>
      <c r="X8" s="23" t="s">
        <v>130</v>
      </c>
      <c r="Y8" s="20">
        <f>IF(B8="PAGADO",0,C13)</f>
        <v>0</v>
      </c>
      <c r="AA8" s="157" t="s">
        <v>20</v>
      </c>
      <c r="AB8" s="157"/>
      <c r="AC8" s="157"/>
      <c r="AD8" s="157"/>
      <c r="AK8" s="168" t="s">
        <v>10</v>
      </c>
      <c r="AL8" s="168"/>
      <c r="AM8" s="16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3" t="s">
        <v>7</v>
      </c>
      <c r="AB24" s="154"/>
      <c r="AC24" s="15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197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83</v>
      </c>
      <c r="AB53" s="157"/>
      <c r="AC53" s="157"/>
      <c r="AD53" s="15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9" t="s">
        <v>29</v>
      </c>
      <c r="AD96" s="159"/>
      <c r="AE96" s="159"/>
    </row>
    <row r="97" spans="2:41">
      <c r="H97" s="156" t="s">
        <v>28</v>
      </c>
      <c r="I97" s="156"/>
      <c r="J97" s="156"/>
      <c r="V97" s="17"/>
      <c r="AC97" s="159"/>
      <c r="AD97" s="159"/>
      <c r="AE97" s="159"/>
    </row>
    <row r="98" spans="2:41">
      <c r="H98" s="156"/>
      <c r="I98" s="156"/>
      <c r="J98" s="156"/>
      <c r="V98" s="17"/>
      <c r="AC98" s="159"/>
      <c r="AD98" s="159"/>
      <c r="AE98" s="15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57" t="s">
        <v>83</v>
      </c>
      <c r="F102" s="157"/>
      <c r="G102" s="157"/>
      <c r="H102" s="157"/>
      <c r="V102" s="17"/>
      <c r="X102" s="23" t="s">
        <v>32</v>
      </c>
      <c r="Y102" s="20">
        <f>IF(B102="PAGADO",0,C107)</f>
        <v>0</v>
      </c>
      <c r="AA102" s="157" t="s">
        <v>20</v>
      </c>
      <c r="AB102" s="157"/>
      <c r="AC102" s="157"/>
      <c r="AD102" s="15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60" t="str">
        <f>IF(C107&lt;0,"NO PAGAR","COBRAR")</f>
        <v>COBRAR</v>
      </c>
      <c r="C108" s="16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60" t="str">
        <f>IF(Y107&lt;0,"NO PAGAR","COBRAR")</f>
        <v>NO PAGAR</v>
      </c>
      <c r="Y108" s="16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1" t="s">
        <v>9</v>
      </c>
      <c r="C109" s="15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1" t="s">
        <v>9</v>
      </c>
      <c r="Y109" s="15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3" t="s">
        <v>7</v>
      </c>
      <c r="F118" s="154"/>
      <c r="G118" s="15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3" t="s">
        <v>7</v>
      </c>
      <c r="AB118" s="154"/>
      <c r="AC118" s="15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3" t="s">
        <v>7</v>
      </c>
      <c r="O120" s="154"/>
      <c r="P120" s="154"/>
      <c r="Q120" s="155"/>
      <c r="R120" s="18">
        <f>SUM(R104:R119)</f>
        <v>0</v>
      </c>
      <c r="S120" s="3"/>
      <c r="V120" s="17"/>
      <c r="X120" s="12"/>
      <c r="Y120" s="10"/>
      <c r="AJ120" s="153" t="s">
        <v>7</v>
      </c>
      <c r="AK120" s="154"/>
      <c r="AL120" s="154"/>
      <c r="AM120" s="15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56" t="s">
        <v>30</v>
      </c>
      <c r="I128" s="156"/>
      <c r="J128" s="156"/>
      <c r="V128" s="17"/>
      <c r="AA128" s="156" t="s">
        <v>31</v>
      </c>
      <c r="AB128" s="156"/>
      <c r="AC128" s="156"/>
    </row>
    <row r="129" spans="2:41">
      <c r="H129" s="156"/>
      <c r="I129" s="156"/>
      <c r="J129" s="156"/>
      <c r="V129" s="17"/>
      <c r="AA129" s="156"/>
      <c r="AB129" s="156"/>
      <c r="AC129" s="15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57" t="s">
        <v>20</v>
      </c>
      <c r="F133" s="157"/>
      <c r="G133" s="157"/>
      <c r="H133" s="157"/>
      <c r="V133" s="17"/>
      <c r="X133" s="23" t="s">
        <v>32</v>
      </c>
      <c r="Y133" s="20">
        <f>IF(B133="PAGADO",0,C138)</f>
        <v>0</v>
      </c>
      <c r="AA133" s="157" t="s">
        <v>20</v>
      </c>
      <c r="AB133" s="157"/>
      <c r="AC133" s="157"/>
      <c r="AD133" s="15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58" t="str">
        <f>IF(Y138&lt;0,"NO PAGAR","COBRAR'")</f>
        <v>COBRAR'</v>
      </c>
      <c r="Y139" s="15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58" t="str">
        <f>IF(C138&lt;0,"NO PAGAR","COBRAR'")</f>
        <v>COBRAR'</v>
      </c>
      <c r="C140" s="15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1" t="s">
        <v>9</v>
      </c>
      <c r="C141" s="15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1" t="s">
        <v>9</v>
      </c>
      <c r="Y141" s="15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3" t="s">
        <v>7</v>
      </c>
      <c r="F149" s="154"/>
      <c r="G149" s="15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3" t="s">
        <v>7</v>
      </c>
      <c r="AB149" s="154"/>
      <c r="AC149" s="15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3" t="s">
        <v>7</v>
      </c>
      <c r="O151" s="154"/>
      <c r="P151" s="154"/>
      <c r="Q151" s="155"/>
      <c r="R151" s="18">
        <f>SUM(R135:R150)</f>
        <v>0</v>
      </c>
      <c r="S151" s="3"/>
      <c r="V151" s="17"/>
      <c r="X151" s="12"/>
      <c r="Y151" s="10"/>
      <c r="AJ151" s="153" t="s">
        <v>7</v>
      </c>
      <c r="AK151" s="154"/>
      <c r="AL151" s="154"/>
      <c r="AM151" s="15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9" t="s">
        <v>29</v>
      </c>
      <c r="AD167" s="159"/>
      <c r="AE167" s="159"/>
    </row>
    <row r="168" spans="2:41">
      <c r="H168" s="156" t="s">
        <v>28</v>
      </c>
      <c r="I168" s="156"/>
      <c r="J168" s="156"/>
      <c r="V168" s="17"/>
      <c r="AC168" s="159"/>
      <c r="AD168" s="159"/>
      <c r="AE168" s="159"/>
    </row>
    <row r="169" spans="2:41">
      <c r="H169" s="156"/>
      <c r="I169" s="156"/>
      <c r="J169" s="156"/>
      <c r="V169" s="17"/>
      <c r="AC169" s="159"/>
      <c r="AD169" s="159"/>
      <c r="AE169" s="15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57" t="s">
        <v>20</v>
      </c>
      <c r="F173" s="157"/>
      <c r="G173" s="157"/>
      <c r="H173" s="157"/>
      <c r="V173" s="17"/>
      <c r="X173" s="23" t="s">
        <v>32</v>
      </c>
      <c r="Y173" s="20">
        <f>IF(B172="PAGADO",0,C177)</f>
        <v>76.029999999999973</v>
      </c>
      <c r="AA173" s="157" t="s">
        <v>437</v>
      </c>
      <c r="AB173" s="157"/>
      <c r="AC173" s="157"/>
      <c r="AD173" s="15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60" t="str">
        <f>IF(C177&lt;0,"NO PAGAR","COBRAR")</f>
        <v>COBRAR</v>
      </c>
      <c r="C178" s="16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1" t="s">
        <v>9</v>
      </c>
      <c r="C179" s="15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60" t="str">
        <f>IF(Y178&lt;0,"NO PAGAR","COBRAR")</f>
        <v>NO PAGAR</v>
      </c>
      <c r="Y179" s="16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1" t="s">
        <v>9</v>
      </c>
      <c r="Y180" s="15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3" t="s">
        <v>7</v>
      </c>
      <c r="F189" s="154"/>
      <c r="G189" s="15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3" t="s">
        <v>7</v>
      </c>
      <c r="AB189" s="154"/>
      <c r="AC189" s="15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3" t="s">
        <v>7</v>
      </c>
      <c r="O191" s="154"/>
      <c r="P191" s="154"/>
      <c r="Q191" s="155"/>
      <c r="R191" s="18">
        <f>SUM(R175:R190)</f>
        <v>0</v>
      </c>
      <c r="S191" s="3"/>
      <c r="V191" s="17"/>
      <c r="X191" s="12"/>
      <c r="Y191" s="10"/>
      <c r="AJ191" s="153" t="s">
        <v>7</v>
      </c>
      <c r="AK191" s="154"/>
      <c r="AL191" s="154"/>
      <c r="AM191" s="15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56" t="s">
        <v>30</v>
      </c>
      <c r="I213" s="156"/>
      <c r="J213" s="156"/>
      <c r="V213" s="17"/>
      <c r="AA213" s="156" t="s">
        <v>31</v>
      </c>
      <c r="AB213" s="156"/>
      <c r="AC213" s="156"/>
    </row>
    <row r="214" spans="1:43">
      <c r="H214" s="156"/>
      <c r="I214" s="156"/>
      <c r="J214" s="156"/>
      <c r="V214" s="17"/>
      <c r="AA214" s="156"/>
      <c r="AB214" s="156"/>
      <c r="AC214" s="15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57" t="s">
        <v>497</v>
      </c>
      <c r="F218" s="157"/>
      <c r="G218" s="157"/>
      <c r="H218" s="157"/>
      <c r="V218" s="17"/>
      <c r="X218" s="23" t="s">
        <v>32</v>
      </c>
      <c r="Y218" s="20">
        <f>IF(B239="PAGADO",0,C222)</f>
        <v>293.27999999999997</v>
      </c>
      <c r="AA218" s="157" t="s">
        <v>534</v>
      </c>
      <c r="AB218" s="157"/>
      <c r="AC218" s="157"/>
      <c r="AD218" s="15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58" t="str">
        <f>IF(C222&lt;0,"NO PAGAR","COBRAR'")</f>
        <v>COBRAR'</v>
      </c>
      <c r="C224" s="15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58" t="str">
        <f>IF(Y223&lt;0,"NO PAGAR","COBRAR'")</f>
        <v>NO PAGAR</v>
      </c>
      <c r="Y224" s="158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1" t="s">
        <v>9</v>
      </c>
      <c r="C225" s="15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1" t="s">
        <v>9</v>
      </c>
      <c r="Y226" s="15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3" t="s">
        <v>7</v>
      </c>
      <c r="F234" s="154"/>
      <c r="G234" s="15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3" t="s">
        <v>7</v>
      </c>
      <c r="AB234" s="154"/>
      <c r="AC234" s="15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3" t="s">
        <v>7</v>
      </c>
      <c r="O236" s="154"/>
      <c r="P236" s="154"/>
      <c r="Q236" s="15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3" t="s">
        <v>7</v>
      </c>
      <c r="AK236" s="154"/>
      <c r="AL236" s="154"/>
      <c r="AM236" s="15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9" t="s">
        <v>29</v>
      </c>
      <c r="AD259" s="159"/>
      <c r="AE259" s="159"/>
    </row>
    <row r="260" spans="2:41">
      <c r="H260" s="156" t="s">
        <v>28</v>
      </c>
      <c r="I260" s="156"/>
      <c r="J260" s="156"/>
      <c r="V260" s="17"/>
      <c r="AC260" s="159"/>
      <c r="AD260" s="159"/>
      <c r="AE260" s="159"/>
    </row>
    <row r="261" spans="2:41">
      <c r="H261" s="156"/>
      <c r="I261" s="156"/>
      <c r="J261" s="156"/>
      <c r="V261" s="17"/>
      <c r="AC261" s="159"/>
      <c r="AD261" s="159"/>
      <c r="AE261" s="15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57" t="s">
        <v>594</v>
      </c>
      <c r="F265" s="157"/>
      <c r="G265" s="157"/>
      <c r="H265" s="157"/>
      <c r="V265" s="17"/>
      <c r="X265" s="23" t="s">
        <v>32</v>
      </c>
      <c r="Y265" s="20">
        <f>IF(B264="PAGADO",0,C269)</f>
        <v>205.25000000000011</v>
      </c>
      <c r="AA265" s="157" t="s">
        <v>437</v>
      </c>
      <c r="AB265" s="157"/>
      <c r="AC265" s="157"/>
      <c r="AD265" s="15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60" t="str">
        <f>IF(C269&lt;0,"NO PAGAR","COBRAR")</f>
        <v>COBRAR</v>
      </c>
      <c r="C270" s="16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1" t="s">
        <v>9</v>
      </c>
      <c r="C271" s="15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60" t="str">
        <f>IF(Y270&lt;0,"NO PAGAR","COBRAR")</f>
        <v>COBRAR</v>
      </c>
      <c r="Y271" s="16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1" t="s">
        <v>9</v>
      </c>
      <c r="Y272" s="15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3" t="s">
        <v>7</v>
      </c>
      <c r="F281" s="154"/>
      <c r="G281" s="15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3" t="s">
        <v>7</v>
      </c>
      <c r="AB281" s="154"/>
      <c r="AC281" s="15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3" t="s">
        <v>7</v>
      </c>
      <c r="O283" s="154"/>
      <c r="P283" s="154"/>
      <c r="Q283" s="155"/>
      <c r="R283" s="18">
        <f>SUM(R267:R282)</f>
        <v>40</v>
      </c>
      <c r="S283" s="3"/>
      <c r="V283" s="17"/>
      <c r="X283" s="12"/>
      <c r="Y283" s="10"/>
      <c r="AJ283" s="153" t="s">
        <v>7</v>
      </c>
      <c r="AK283" s="154"/>
      <c r="AL283" s="154"/>
      <c r="AM283" s="15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56" t="s">
        <v>30</v>
      </c>
      <c r="I305" s="156"/>
      <c r="J305" s="156"/>
      <c r="V305" s="17"/>
      <c r="AA305" s="156" t="s">
        <v>31</v>
      </c>
      <c r="AB305" s="156"/>
      <c r="AC305" s="156"/>
    </row>
    <row r="306" spans="2:41">
      <c r="H306" s="156"/>
      <c r="I306" s="156"/>
      <c r="J306" s="156"/>
      <c r="V306" s="17"/>
      <c r="AA306" s="156"/>
      <c r="AB306" s="156"/>
      <c r="AC306" s="15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57" t="s">
        <v>437</v>
      </c>
      <c r="F310" s="157"/>
      <c r="G310" s="157"/>
      <c r="H310" s="157"/>
      <c r="V310" s="17"/>
      <c r="X310" s="23" t="s">
        <v>32</v>
      </c>
      <c r="Y310" s="20">
        <f>IF(B1050="PAGADO",0,C315)</f>
        <v>-647.71</v>
      </c>
      <c r="AA310" s="157" t="s">
        <v>704</v>
      </c>
      <c r="AB310" s="157"/>
      <c r="AC310" s="157"/>
      <c r="AD310" s="15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58" t="str">
        <f>IF(Y315&lt;0,"NO PAGAR","COBRAR'")</f>
        <v>NO PAGAR</v>
      </c>
      <c r="Y316" s="15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58" t="str">
        <f>IF(C315&lt;0,"NO PAGAR","COBRAR'")</f>
        <v>NO PAGAR</v>
      </c>
      <c r="C317" s="15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1" t="s">
        <v>9</v>
      </c>
      <c r="Y318" s="15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3" t="s">
        <v>7</v>
      </c>
      <c r="F326" s="154"/>
      <c r="G326" s="15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3" t="s">
        <v>7</v>
      </c>
      <c r="AB326" s="154"/>
      <c r="AC326" s="15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3" t="s">
        <v>7</v>
      </c>
      <c r="O328" s="154"/>
      <c r="P328" s="154"/>
      <c r="Q328" s="155"/>
      <c r="R328" s="18">
        <f>SUM(R312:R327)</f>
        <v>2600</v>
      </c>
      <c r="S328" s="3"/>
      <c r="V328" s="17"/>
      <c r="X328" s="12"/>
      <c r="Y328" s="10"/>
      <c r="AJ328" s="153" t="s">
        <v>7</v>
      </c>
      <c r="AK328" s="154"/>
      <c r="AL328" s="154"/>
      <c r="AM328" s="15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56" t="s">
        <v>28</v>
      </c>
      <c r="I345" s="156"/>
      <c r="J345" s="156"/>
      <c r="V345" s="17"/>
    </row>
    <row r="346" spans="2:41">
      <c r="H346" s="156"/>
      <c r="I346" s="156"/>
      <c r="J346" s="156"/>
      <c r="V346" s="17"/>
    </row>
    <row r="347" spans="2:41">
      <c r="V347" s="17"/>
      <c r="X347" s="166" t="s">
        <v>64</v>
      </c>
      <c r="AB347" s="163" t="s">
        <v>29</v>
      </c>
      <c r="AC347" s="163"/>
      <c r="AD347" s="163"/>
    </row>
    <row r="348" spans="2:41">
      <c r="V348" s="17"/>
      <c r="X348" s="166"/>
      <c r="AB348" s="163"/>
      <c r="AC348" s="163"/>
      <c r="AD348" s="163"/>
    </row>
    <row r="349" spans="2:41" ht="23.25">
      <c r="B349" s="22" t="s">
        <v>64</v>
      </c>
      <c r="V349" s="17"/>
      <c r="X349" s="166"/>
      <c r="AB349" s="163"/>
      <c r="AC349" s="163"/>
      <c r="AD349" s="163"/>
    </row>
    <row r="350" spans="2:41" ht="23.25">
      <c r="B350" s="23" t="s">
        <v>32</v>
      </c>
      <c r="C350" s="20">
        <f>IF(X310="PAGADO",0,Y315)</f>
        <v>-785.77</v>
      </c>
      <c r="E350" s="157" t="s">
        <v>437</v>
      </c>
      <c r="F350" s="157"/>
      <c r="G350" s="157"/>
      <c r="H350" s="157"/>
      <c r="V350" s="17"/>
      <c r="X350" s="23" t="s">
        <v>32</v>
      </c>
      <c r="Y350" s="20">
        <f>IF(B350="PAGADO",0,C355)</f>
        <v>-215.76999999999998</v>
      </c>
      <c r="AA350" s="157" t="s">
        <v>704</v>
      </c>
      <c r="AB350" s="157"/>
      <c r="AC350" s="157"/>
      <c r="AD350" s="15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60" t="str">
        <f>IF(C355&lt;0,"NO PAGAR","COBRAR")</f>
        <v>NO PAGAR</v>
      </c>
      <c r="C356" s="16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60" t="str">
        <f>IF(Y355&lt;0,"NO PAGAR","COBRAR")</f>
        <v>COBRAR</v>
      </c>
      <c r="Y356" s="160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1" t="s">
        <v>9</v>
      </c>
      <c r="C357" s="15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1" t="s">
        <v>9</v>
      </c>
      <c r="Y357" s="15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3" t="s">
        <v>7</v>
      </c>
      <c r="AK361" s="154"/>
      <c r="AL361" s="154"/>
      <c r="AM361" s="15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3" t="s">
        <v>7</v>
      </c>
      <c r="F366" s="154"/>
      <c r="G366" s="15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3" t="s">
        <v>7</v>
      </c>
      <c r="AB366" s="154"/>
      <c r="AC366" s="15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3" t="s">
        <v>7</v>
      </c>
      <c r="O368" s="154"/>
      <c r="P368" s="154"/>
      <c r="Q368" s="15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56" t="s">
        <v>30</v>
      </c>
      <c r="I384" s="156"/>
      <c r="J384" s="156"/>
      <c r="V384" s="17"/>
      <c r="AA384" s="156" t="s">
        <v>31</v>
      </c>
      <c r="AB384" s="156"/>
      <c r="AC384" s="156"/>
    </row>
    <row r="385" spans="2:41">
      <c r="H385" s="156"/>
      <c r="I385" s="156"/>
      <c r="J385" s="156"/>
      <c r="V385" s="17"/>
      <c r="AA385" s="156"/>
      <c r="AB385" s="156"/>
      <c r="AC385" s="15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57" t="s">
        <v>782</v>
      </c>
      <c r="F389" s="157"/>
      <c r="G389" s="157"/>
      <c r="H389" s="157"/>
      <c r="V389" s="17"/>
      <c r="X389" s="23" t="s">
        <v>32</v>
      </c>
      <c r="Y389" s="20">
        <f>IF(B1143="PAGADO",0,C394)</f>
        <v>-132.38000000000011</v>
      </c>
      <c r="AA389" s="157" t="s">
        <v>846</v>
      </c>
      <c r="AB389" s="157"/>
      <c r="AC389" s="157"/>
      <c r="AD389" s="15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58" t="str">
        <f>IF(Y394&lt;0,"NO PAGAR","COBRAR'")</f>
        <v>COBRAR'</v>
      </c>
      <c r="Y395" s="15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58" t="str">
        <f>IF(C394&lt;0,"NO PAGAR","COBRAR'")</f>
        <v>NO PAGAR</v>
      </c>
      <c r="C396" s="15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1" t="s">
        <v>9</v>
      </c>
      <c r="C397" s="15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1" t="s">
        <v>9</v>
      </c>
      <c r="Y397" s="15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3" t="s">
        <v>7</v>
      </c>
      <c r="AK399" s="154"/>
      <c r="AL399" s="154"/>
      <c r="AM399" s="15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3" t="s">
        <v>7</v>
      </c>
      <c r="F405" s="154"/>
      <c r="G405" s="15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3" t="s">
        <v>7</v>
      </c>
      <c r="AB405" s="154"/>
      <c r="AC405" s="15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3" t="s">
        <v>7</v>
      </c>
      <c r="O407" s="154"/>
      <c r="P407" s="154"/>
      <c r="Q407" s="15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56" t="s">
        <v>28</v>
      </c>
      <c r="I419" s="156"/>
      <c r="J419" s="156"/>
      <c r="V419" s="17"/>
      <c r="AC419" s="24"/>
      <c r="AD419" s="24"/>
      <c r="AE419" s="24"/>
    </row>
    <row r="420" spans="2:41" ht="15" customHeight="1">
      <c r="H420" s="156"/>
      <c r="I420" s="156"/>
      <c r="J420" s="156"/>
      <c r="V420" s="17"/>
      <c r="AC420" s="24"/>
      <c r="AD420" s="24"/>
      <c r="AE420" s="24"/>
    </row>
    <row r="421" spans="2:41" ht="23.25">
      <c r="V421" s="17"/>
      <c r="AB421" s="159" t="s">
        <v>29</v>
      </c>
      <c r="AC421" s="159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57" t="s">
        <v>782</v>
      </c>
      <c r="F424" s="157"/>
      <c r="G424" s="157"/>
      <c r="H424" s="157"/>
      <c r="V424" s="17"/>
      <c r="X424" s="23" t="s">
        <v>32</v>
      </c>
      <c r="Y424" s="20">
        <f>IF(B424="PAGADO",0,C429)</f>
        <v>233.90999999999997</v>
      </c>
      <c r="AA424" s="157" t="s">
        <v>437</v>
      </c>
      <c r="AB424" s="157"/>
      <c r="AC424" s="157"/>
      <c r="AD424" s="15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60" t="str">
        <f>IF(C429&lt;0,"NO PAGAR","COBRAR")</f>
        <v>COBRAR</v>
      </c>
      <c r="C430" s="16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60" t="str">
        <f>IF(Y429&lt;0,"NO PAGAR","COBRAR")</f>
        <v>COBRAR</v>
      </c>
      <c r="Y430" s="16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1" t="s">
        <v>9</v>
      </c>
      <c r="C431" s="15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1" t="s">
        <v>9</v>
      </c>
      <c r="Y431" s="15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3" t="s">
        <v>7</v>
      </c>
      <c r="AK439" s="154"/>
      <c r="AL439" s="154"/>
      <c r="AM439" s="15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53" t="s">
        <v>7</v>
      </c>
      <c r="F440" s="154"/>
      <c r="G440" s="15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3" t="s">
        <v>7</v>
      </c>
      <c r="AB440" s="154"/>
      <c r="AC440" s="155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3" t="s">
        <v>7</v>
      </c>
      <c r="O442" s="154"/>
      <c r="P442" s="154"/>
      <c r="Q442" s="155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56" t="s">
        <v>30</v>
      </c>
      <c r="I459" s="156"/>
      <c r="J459" s="156"/>
      <c r="V459" s="17"/>
      <c r="AA459" s="156" t="s">
        <v>31</v>
      </c>
      <c r="AB459" s="156"/>
      <c r="AC459" s="156"/>
    </row>
    <row r="460" spans="1:43">
      <c r="H460" s="156"/>
      <c r="I460" s="156"/>
      <c r="J460" s="156"/>
      <c r="V460" s="17"/>
      <c r="AA460" s="156"/>
      <c r="AB460" s="156"/>
      <c r="AC460" s="15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IF(X424="PAGADO",0,Y429)</f>
        <v>302.32</v>
      </c>
      <c r="E464" s="157" t="s">
        <v>782</v>
      </c>
      <c r="F464" s="157"/>
      <c r="G464" s="157"/>
      <c r="H464" s="157"/>
      <c r="V464" s="17"/>
      <c r="X464" s="23" t="s">
        <v>32</v>
      </c>
      <c r="Y464" s="20">
        <f>IF(B1240="PAGADO",0,C469)</f>
        <v>672.31999999999994</v>
      </c>
      <c r="AA464" s="157" t="s">
        <v>20</v>
      </c>
      <c r="AB464" s="157"/>
      <c r="AC464" s="157"/>
      <c r="AD464" s="157"/>
    </row>
    <row r="465" spans="2:41">
      <c r="B465" s="1" t="s">
        <v>0</v>
      </c>
      <c r="C465" s="19">
        <f>H480</f>
        <v>370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672.31999999999994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672.31999999999994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672.31999999999994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672.31999999999994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8" t="str">
        <f>IF(Y469&lt;0,"NO PAGAR","COBRAR'")</f>
        <v>COBRAR'</v>
      </c>
      <c r="Y470" s="15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58" t="str">
        <f>IF(C469&lt;0,"NO PAGAR","COBRAR'")</f>
        <v>COBRAR'</v>
      </c>
      <c r="C471" s="15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1" t="s">
        <v>9</v>
      </c>
      <c r="C472" s="152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51" t="s">
        <v>9</v>
      </c>
      <c r="Y472" s="152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53" t="s">
        <v>7</v>
      </c>
      <c r="F480" s="154"/>
      <c r="G480" s="155"/>
      <c r="H480" s="5">
        <f>SUM(H466:H479)</f>
        <v>370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59" t="s">
        <v>29</v>
      </c>
      <c r="AD497" s="159"/>
      <c r="AE497" s="159"/>
    </row>
    <row r="498" spans="2:41">
      <c r="H498" s="156" t="s">
        <v>28</v>
      </c>
      <c r="I498" s="156"/>
      <c r="J498" s="156"/>
      <c r="V498" s="17"/>
      <c r="AC498" s="159"/>
      <c r="AD498" s="159"/>
      <c r="AE498" s="159"/>
    </row>
    <row r="499" spans="2:41">
      <c r="H499" s="156"/>
      <c r="I499" s="156"/>
      <c r="J499" s="156"/>
      <c r="V499" s="17"/>
      <c r="AC499" s="159"/>
      <c r="AD499" s="159"/>
      <c r="AE499" s="159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672.31999999999994</v>
      </c>
      <c r="E503" s="157" t="s">
        <v>782</v>
      </c>
      <c r="F503" s="157"/>
      <c r="G503" s="157"/>
      <c r="H503" s="157"/>
      <c r="V503" s="17"/>
      <c r="X503" s="23" t="s">
        <v>32</v>
      </c>
      <c r="Y503" s="20">
        <f>IF(B503="PAGADO",0,C508)</f>
        <v>672.31999999999994</v>
      </c>
      <c r="AA503" s="157" t="s">
        <v>20</v>
      </c>
      <c r="AB503" s="157"/>
      <c r="AC503" s="157"/>
      <c r="AD503" s="157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672.31999999999994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672.31999999999994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672.31999999999994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672.31999999999994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60" t="str">
        <f>IF(C508&lt;0,"NO PAGAR","COBRAR")</f>
        <v>COBRAR</v>
      </c>
      <c r="C509" s="16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60" t="str">
        <f>IF(Y508&lt;0,"NO PAGAR","COBRAR")</f>
        <v>COBRAR</v>
      </c>
      <c r="Y509" s="16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56" t="s">
        <v>30</v>
      </c>
      <c r="I543" s="156"/>
      <c r="J543" s="156"/>
      <c r="V543" s="17"/>
      <c r="AA543" s="156" t="s">
        <v>31</v>
      </c>
      <c r="AB543" s="156"/>
      <c r="AC543" s="156"/>
    </row>
    <row r="544" spans="1:43">
      <c r="H544" s="156"/>
      <c r="I544" s="156"/>
      <c r="J544" s="156"/>
      <c r="V544" s="17"/>
      <c r="AA544" s="156"/>
      <c r="AB544" s="156"/>
      <c r="AC544" s="156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672.31999999999994</v>
      </c>
      <c r="E548" s="157" t="s">
        <v>20</v>
      </c>
      <c r="F548" s="157"/>
      <c r="G548" s="157"/>
      <c r="H548" s="157"/>
      <c r="V548" s="17"/>
      <c r="X548" s="23" t="s">
        <v>32</v>
      </c>
      <c r="Y548" s="20">
        <f>IF(B1339="PAGADO",0,C553)</f>
        <v>672.31999999999994</v>
      </c>
      <c r="AA548" s="157" t="s">
        <v>20</v>
      </c>
      <c r="AB548" s="157"/>
      <c r="AC548" s="157"/>
      <c r="AD548" s="157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672.31999999999994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672.31999999999994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672.31999999999994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672.31999999999994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58" t="str">
        <f>IF(Y553&lt;0,"NO PAGAR","COBRAR'")</f>
        <v>COBRAR'</v>
      </c>
      <c r="Y554" s="158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58" t="str">
        <f>IF(C553&lt;0,"NO PAGAR","COBRAR'")</f>
        <v>COBRAR'</v>
      </c>
      <c r="C555" s="158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51" t="s">
        <v>9</v>
      </c>
      <c r="C556" s="152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51" t="s">
        <v>9</v>
      </c>
      <c r="Y556" s="152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53" t="s">
        <v>7</v>
      </c>
      <c r="F564" s="154"/>
      <c r="G564" s="155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53" t="s">
        <v>7</v>
      </c>
      <c r="AB564" s="154"/>
      <c r="AC564" s="155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53" t="s">
        <v>7</v>
      </c>
      <c r="O566" s="154"/>
      <c r="P566" s="154"/>
      <c r="Q566" s="155"/>
      <c r="R566" s="18">
        <f>SUM(R550:R565)</f>
        <v>0</v>
      </c>
      <c r="S566" s="3"/>
      <c r="V566" s="17"/>
      <c r="X566" s="12"/>
      <c r="Y566" s="10"/>
      <c r="AJ566" s="153" t="s">
        <v>7</v>
      </c>
      <c r="AK566" s="154"/>
      <c r="AL566" s="154"/>
      <c r="AM566" s="155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59" t="s">
        <v>29</v>
      </c>
      <c r="AD581" s="159"/>
      <c r="AE581" s="159"/>
    </row>
    <row r="582" spans="2:41">
      <c r="H582" s="156" t="s">
        <v>28</v>
      </c>
      <c r="I582" s="156"/>
      <c r="J582" s="156"/>
      <c r="V582" s="17"/>
      <c r="AC582" s="159"/>
      <c r="AD582" s="159"/>
      <c r="AE582" s="159"/>
    </row>
    <row r="583" spans="2:41">
      <c r="H583" s="156"/>
      <c r="I583" s="156"/>
      <c r="J583" s="156"/>
      <c r="V583" s="17"/>
      <c r="AC583" s="159"/>
      <c r="AD583" s="159"/>
      <c r="AE583" s="159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672.31999999999994</v>
      </c>
      <c r="E587" s="157" t="s">
        <v>20</v>
      </c>
      <c r="F587" s="157"/>
      <c r="G587" s="157"/>
      <c r="H587" s="157"/>
      <c r="V587" s="17"/>
      <c r="X587" s="23" t="s">
        <v>32</v>
      </c>
      <c r="Y587" s="20">
        <f>IF(B587="PAGADO",0,C592)</f>
        <v>672.31999999999994</v>
      </c>
      <c r="AA587" s="157" t="s">
        <v>20</v>
      </c>
      <c r="AB587" s="157"/>
      <c r="AC587" s="157"/>
      <c r="AD587" s="157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672.31999999999994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672.31999999999994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672.31999999999994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672.31999999999994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60" t="str">
        <f>IF(C592&lt;0,"NO PAGAR","COBRAR")</f>
        <v>COBRAR</v>
      </c>
      <c r="C593" s="16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60" t="str">
        <f>IF(Y592&lt;0,"NO PAGAR","COBRAR")</f>
        <v>COBRAR</v>
      </c>
      <c r="Y593" s="16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51" t="s">
        <v>9</v>
      </c>
      <c r="C594" s="15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51" t="s">
        <v>9</v>
      </c>
      <c r="Y594" s="15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53" t="s">
        <v>7</v>
      </c>
      <c r="F603" s="154"/>
      <c r="G603" s="15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53" t="s">
        <v>7</v>
      </c>
      <c r="AB603" s="154"/>
      <c r="AC603" s="155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53" t="s">
        <v>7</v>
      </c>
      <c r="O605" s="154"/>
      <c r="P605" s="154"/>
      <c r="Q605" s="155"/>
      <c r="R605" s="18">
        <f>SUM(R589:R604)</f>
        <v>0</v>
      </c>
      <c r="S605" s="3"/>
      <c r="V605" s="17"/>
      <c r="X605" s="12"/>
      <c r="Y605" s="10"/>
      <c r="AJ605" s="153" t="s">
        <v>7</v>
      </c>
      <c r="AK605" s="154"/>
      <c r="AL605" s="154"/>
      <c r="AM605" s="155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56" t="s">
        <v>30</v>
      </c>
      <c r="I627" s="156"/>
      <c r="J627" s="156"/>
      <c r="V627" s="17"/>
      <c r="AA627" s="156" t="s">
        <v>31</v>
      </c>
      <c r="AB627" s="156"/>
      <c r="AC627" s="156"/>
    </row>
    <row r="628" spans="1:43">
      <c r="H628" s="156"/>
      <c r="I628" s="156"/>
      <c r="J628" s="156"/>
      <c r="V628" s="17"/>
      <c r="AA628" s="156"/>
      <c r="AB628" s="156"/>
      <c r="AC628" s="156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672.31999999999994</v>
      </c>
      <c r="E632" s="157" t="s">
        <v>20</v>
      </c>
      <c r="F632" s="157"/>
      <c r="G632" s="157"/>
      <c r="H632" s="157"/>
      <c r="V632" s="17"/>
      <c r="X632" s="23" t="s">
        <v>32</v>
      </c>
      <c r="Y632" s="20">
        <f>IF(B1432="PAGADO",0,C637)</f>
        <v>672.31999999999994</v>
      </c>
      <c r="AA632" s="157" t="s">
        <v>20</v>
      </c>
      <c r="AB632" s="157"/>
      <c r="AC632" s="157"/>
      <c r="AD632" s="157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672.31999999999994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672.31999999999994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672.31999999999994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672.31999999999994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58" t="str">
        <f>IF(Y637&lt;0,"NO PAGAR","COBRAR'")</f>
        <v>COBRAR'</v>
      </c>
      <c r="Y638" s="15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58" t="str">
        <f>IF(C637&lt;0,"NO PAGAR","COBRAR'")</f>
        <v>COBRAR'</v>
      </c>
      <c r="C639" s="158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51" t="s">
        <v>9</v>
      </c>
      <c r="C640" s="152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51" t="s">
        <v>9</v>
      </c>
      <c r="Y640" s="152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53" t="s">
        <v>7</v>
      </c>
      <c r="F648" s="154"/>
      <c r="G648" s="155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53" t="s">
        <v>7</v>
      </c>
      <c r="AB648" s="154"/>
      <c r="AC648" s="155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53" t="s">
        <v>7</v>
      </c>
      <c r="O650" s="154"/>
      <c r="P650" s="154"/>
      <c r="Q650" s="155"/>
      <c r="R650" s="18">
        <f>SUM(R634:R649)</f>
        <v>0</v>
      </c>
      <c r="S650" s="3"/>
      <c r="V650" s="17"/>
      <c r="X650" s="12"/>
      <c r="Y650" s="10"/>
      <c r="AJ650" s="153" t="s">
        <v>7</v>
      </c>
      <c r="AK650" s="154"/>
      <c r="AL650" s="154"/>
      <c r="AM650" s="155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59" t="s">
        <v>29</v>
      </c>
      <c r="AD674" s="159"/>
      <c r="AE674" s="159"/>
    </row>
    <row r="675" spans="2:41">
      <c r="H675" s="156" t="s">
        <v>28</v>
      </c>
      <c r="I675" s="156"/>
      <c r="J675" s="156"/>
      <c r="V675" s="17"/>
      <c r="AC675" s="159"/>
      <c r="AD675" s="159"/>
      <c r="AE675" s="159"/>
    </row>
    <row r="676" spans="2:41">
      <c r="H676" s="156"/>
      <c r="I676" s="156"/>
      <c r="J676" s="156"/>
      <c r="V676" s="17"/>
      <c r="AC676" s="159"/>
      <c r="AD676" s="159"/>
      <c r="AE676" s="159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672.31999999999994</v>
      </c>
      <c r="E680" s="157" t="s">
        <v>20</v>
      </c>
      <c r="F680" s="157"/>
      <c r="G680" s="157"/>
      <c r="H680" s="157"/>
      <c r="V680" s="17"/>
      <c r="X680" s="23" t="s">
        <v>32</v>
      </c>
      <c r="Y680" s="20">
        <f>IF(B680="PAGADO",0,C685)</f>
        <v>672.31999999999994</v>
      </c>
      <c r="AA680" s="157" t="s">
        <v>20</v>
      </c>
      <c r="AB680" s="157"/>
      <c r="AC680" s="157"/>
      <c r="AD680" s="157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672.31999999999994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672.31999999999994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672.31999999999994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672.31999999999994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60" t="str">
        <f>IF(C685&lt;0,"NO PAGAR","COBRAR")</f>
        <v>COBRAR</v>
      </c>
      <c r="C686" s="16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60" t="str">
        <f>IF(Y685&lt;0,"NO PAGAR","COBRAR")</f>
        <v>COBRAR</v>
      </c>
      <c r="Y686" s="16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51" t="s">
        <v>9</v>
      </c>
      <c r="C687" s="15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51" t="s">
        <v>9</v>
      </c>
      <c r="Y687" s="15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53" t="s">
        <v>7</v>
      </c>
      <c r="F696" s="154"/>
      <c r="G696" s="15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53" t="s">
        <v>7</v>
      </c>
      <c r="AB696" s="154"/>
      <c r="AC696" s="155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53" t="s">
        <v>7</v>
      </c>
      <c r="O698" s="154"/>
      <c r="P698" s="154"/>
      <c r="Q698" s="155"/>
      <c r="R698" s="18">
        <f>SUM(R682:R697)</f>
        <v>0</v>
      </c>
      <c r="S698" s="3"/>
      <c r="V698" s="17"/>
      <c r="X698" s="12"/>
      <c r="Y698" s="10"/>
      <c r="AJ698" s="153" t="s">
        <v>7</v>
      </c>
      <c r="AK698" s="154"/>
      <c r="AL698" s="154"/>
      <c r="AM698" s="155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56" t="s">
        <v>30</v>
      </c>
      <c r="I720" s="156"/>
      <c r="J720" s="156"/>
      <c r="V720" s="17"/>
      <c r="AA720" s="156" t="s">
        <v>31</v>
      </c>
      <c r="AB720" s="156"/>
      <c r="AC720" s="156"/>
    </row>
    <row r="721" spans="2:41">
      <c r="H721" s="156"/>
      <c r="I721" s="156"/>
      <c r="J721" s="156"/>
      <c r="V721" s="17"/>
      <c r="AA721" s="156"/>
      <c r="AB721" s="156"/>
      <c r="AC721" s="156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672.31999999999994</v>
      </c>
      <c r="E725" s="157" t="s">
        <v>20</v>
      </c>
      <c r="F725" s="157"/>
      <c r="G725" s="157"/>
      <c r="H725" s="157"/>
      <c r="V725" s="17"/>
      <c r="X725" s="23" t="s">
        <v>32</v>
      </c>
      <c r="Y725" s="20">
        <f>IF(B1525="PAGADO",0,C730)</f>
        <v>672.31999999999994</v>
      </c>
      <c r="AA725" s="157" t="s">
        <v>20</v>
      </c>
      <c r="AB725" s="157"/>
      <c r="AC725" s="157"/>
      <c r="AD725" s="157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672.31999999999994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672.31999999999994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672.31999999999994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672.31999999999994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58" t="str">
        <f>IF(Y730&lt;0,"NO PAGAR","COBRAR'")</f>
        <v>COBRAR'</v>
      </c>
      <c r="Y731" s="15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58" t="str">
        <f>IF(C730&lt;0,"NO PAGAR","COBRAR'")</f>
        <v>COBRAR'</v>
      </c>
      <c r="C732" s="15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51" t="s">
        <v>9</v>
      </c>
      <c r="C733" s="152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51" t="s">
        <v>9</v>
      </c>
      <c r="Y733" s="152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53" t="s">
        <v>7</v>
      </c>
      <c r="F741" s="154"/>
      <c r="G741" s="15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53" t="s">
        <v>7</v>
      </c>
      <c r="AB741" s="154"/>
      <c r="AC741" s="15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53" t="s">
        <v>7</v>
      </c>
      <c r="O743" s="154"/>
      <c r="P743" s="154"/>
      <c r="Q743" s="155"/>
      <c r="R743" s="18">
        <f>SUM(R727:R742)</f>
        <v>0</v>
      </c>
      <c r="S743" s="3"/>
      <c r="V743" s="17"/>
      <c r="X743" s="12"/>
      <c r="Y743" s="10"/>
      <c r="AJ743" s="153" t="s">
        <v>7</v>
      </c>
      <c r="AK743" s="154"/>
      <c r="AL743" s="154"/>
      <c r="AM743" s="15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59" t="s">
        <v>29</v>
      </c>
      <c r="AD767" s="159"/>
      <c r="AE767" s="159"/>
    </row>
    <row r="768" spans="2:31">
      <c r="H768" s="156" t="s">
        <v>28</v>
      </c>
      <c r="I768" s="156"/>
      <c r="J768" s="156"/>
      <c r="V768" s="17"/>
      <c r="AC768" s="159"/>
      <c r="AD768" s="159"/>
      <c r="AE768" s="159"/>
    </row>
    <row r="769" spans="2:41">
      <c r="H769" s="156"/>
      <c r="I769" s="156"/>
      <c r="J769" s="156"/>
      <c r="V769" s="17"/>
      <c r="AC769" s="159"/>
      <c r="AD769" s="159"/>
      <c r="AE769" s="159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672.31999999999994</v>
      </c>
      <c r="E773" s="157" t="s">
        <v>20</v>
      </c>
      <c r="F773" s="157"/>
      <c r="G773" s="157"/>
      <c r="H773" s="157"/>
      <c r="V773" s="17"/>
      <c r="X773" s="23" t="s">
        <v>32</v>
      </c>
      <c r="Y773" s="20">
        <f>IF(B773="PAGADO",0,C778)</f>
        <v>672.31999999999994</v>
      </c>
      <c r="AA773" s="157" t="s">
        <v>20</v>
      </c>
      <c r="AB773" s="157"/>
      <c r="AC773" s="157"/>
      <c r="AD773" s="157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672.31999999999994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672.31999999999994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672.31999999999994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672.31999999999994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60" t="str">
        <f>IF(C778&lt;0,"NO PAGAR","COBRAR")</f>
        <v>COBRAR</v>
      </c>
      <c r="C779" s="16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60" t="str">
        <f>IF(Y778&lt;0,"NO PAGAR","COBRAR")</f>
        <v>COBRAR</v>
      </c>
      <c r="Y779" s="16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51" t="s">
        <v>9</v>
      </c>
      <c r="C780" s="15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51" t="s">
        <v>9</v>
      </c>
      <c r="Y780" s="15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53" t="s">
        <v>7</v>
      </c>
      <c r="F789" s="154"/>
      <c r="G789" s="15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53" t="s">
        <v>7</v>
      </c>
      <c r="AB789" s="154"/>
      <c r="AC789" s="155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53" t="s">
        <v>7</v>
      </c>
      <c r="O791" s="154"/>
      <c r="P791" s="154"/>
      <c r="Q791" s="155"/>
      <c r="R791" s="18">
        <f>SUM(R775:R790)</f>
        <v>0</v>
      </c>
      <c r="S791" s="3"/>
      <c r="V791" s="17"/>
      <c r="X791" s="12"/>
      <c r="Y791" s="10"/>
      <c r="AJ791" s="153" t="s">
        <v>7</v>
      </c>
      <c r="AK791" s="154"/>
      <c r="AL791" s="154"/>
      <c r="AM791" s="155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56" t="s">
        <v>30</v>
      </c>
      <c r="I813" s="156"/>
      <c r="J813" s="156"/>
      <c r="V813" s="17"/>
      <c r="AA813" s="156" t="s">
        <v>31</v>
      </c>
      <c r="AB813" s="156"/>
      <c r="AC813" s="156"/>
    </row>
    <row r="814" spans="1:43">
      <c r="H814" s="156"/>
      <c r="I814" s="156"/>
      <c r="J814" s="156"/>
      <c r="V814" s="17"/>
      <c r="AA814" s="156"/>
      <c r="AB814" s="156"/>
      <c r="AC814" s="156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672.31999999999994</v>
      </c>
      <c r="E818" s="157" t="s">
        <v>20</v>
      </c>
      <c r="F818" s="157"/>
      <c r="G818" s="157"/>
      <c r="H818" s="157"/>
      <c r="V818" s="17"/>
      <c r="X818" s="23" t="s">
        <v>32</v>
      </c>
      <c r="Y818" s="20">
        <f>IF(B1618="PAGADO",0,C823)</f>
        <v>672.31999999999994</v>
      </c>
      <c r="AA818" s="157" t="s">
        <v>20</v>
      </c>
      <c r="AB818" s="157"/>
      <c r="AC818" s="157"/>
      <c r="AD818" s="157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672.31999999999994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672.31999999999994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672.31999999999994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672.31999999999994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58" t="str">
        <f>IF(Y823&lt;0,"NO PAGAR","COBRAR'")</f>
        <v>COBRAR'</v>
      </c>
      <c r="Y824" s="158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58" t="str">
        <f>IF(C823&lt;0,"NO PAGAR","COBRAR'")</f>
        <v>COBRAR'</v>
      </c>
      <c r="C825" s="158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51" t="s">
        <v>9</v>
      </c>
      <c r="C826" s="152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51" t="s">
        <v>9</v>
      </c>
      <c r="Y826" s="152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53" t="s">
        <v>7</v>
      </c>
      <c r="F834" s="154"/>
      <c r="G834" s="15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53" t="s">
        <v>7</v>
      </c>
      <c r="AB834" s="154"/>
      <c r="AC834" s="15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53" t="s">
        <v>7</v>
      </c>
      <c r="O836" s="154"/>
      <c r="P836" s="154"/>
      <c r="Q836" s="155"/>
      <c r="R836" s="18">
        <f>SUM(R820:R835)</f>
        <v>0</v>
      </c>
      <c r="S836" s="3"/>
      <c r="V836" s="17"/>
      <c r="X836" s="12"/>
      <c r="Y836" s="10"/>
      <c r="AJ836" s="153" t="s">
        <v>7</v>
      </c>
      <c r="AK836" s="154"/>
      <c r="AL836" s="154"/>
      <c r="AM836" s="15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59" t="s">
        <v>29</v>
      </c>
      <c r="AD861" s="159"/>
      <c r="AE861" s="159"/>
    </row>
    <row r="862" spans="8:31">
      <c r="H862" s="156" t="s">
        <v>28</v>
      </c>
      <c r="I862" s="156"/>
      <c r="J862" s="156"/>
      <c r="V862" s="17"/>
      <c r="AC862" s="159"/>
      <c r="AD862" s="159"/>
      <c r="AE862" s="159"/>
    </row>
    <row r="863" spans="8:31">
      <c r="H863" s="156"/>
      <c r="I863" s="156"/>
      <c r="J863" s="156"/>
      <c r="V863" s="17"/>
      <c r="AC863" s="159"/>
      <c r="AD863" s="159"/>
      <c r="AE863" s="159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672.31999999999994</v>
      </c>
      <c r="E867" s="157" t="s">
        <v>20</v>
      </c>
      <c r="F867" s="157"/>
      <c r="G867" s="157"/>
      <c r="H867" s="157"/>
      <c r="V867" s="17"/>
      <c r="X867" s="23" t="s">
        <v>32</v>
      </c>
      <c r="Y867" s="20">
        <f>IF(B867="PAGADO",0,C872)</f>
        <v>672.31999999999994</v>
      </c>
      <c r="AA867" s="157" t="s">
        <v>20</v>
      </c>
      <c r="AB867" s="157"/>
      <c r="AC867" s="157"/>
      <c r="AD867" s="157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672.31999999999994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672.31999999999994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672.31999999999994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672.31999999999994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60" t="str">
        <f>IF(C872&lt;0,"NO PAGAR","COBRAR")</f>
        <v>COBRAR</v>
      </c>
      <c r="C873" s="16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60" t="str">
        <f>IF(Y872&lt;0,"NO PAGAR","COBRAR")</f>
        <v>COBRAR</v>
      </c>
      <c r="Y873" s="16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51" t="s">
        <v>9</v>
      </c>
      <c r="C874" s="15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51" t="s">
        <v>9</v>
      </c>
      <c r="Y874" s="15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53" t="s">
        <v>7</v>
      </c>
      <c r="F883" s="154"/>
      <c r="G883" s="15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53" t="s">
        <v>7</v>
      </c>
      <c r="AB883" s="154"/>
      <c r="AC883" s="15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53" t="s">
        <v>7</v>
      </c>
      <c r="O885" s="154"/>
      <c r="P885" s="154"/>
      <c r="Q885" s="155"/>
      <c r="R885" s="18">
        <f>SUM(R869:R884)</f>
        <v>0</v>
      </c>
      <c r="S885" s="3"/>
      <c r="V885" s="17"/>
      <c r="X885" s="12"/>
      <c r="Y885" s="10"/>
      <c r="AJ885" s="153" t="s">
        <v>7</v>
      </c>
      <c r="AK885" s="154"/>
      <c r="AL885" s="154"/>
      <c r="AM885" s="15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56" t="s">
        <v>30</v>
      </c>
      <c r="I907" s="156"/>
      <c r="J907" s="156"/>
      <c r="V907" s="17"/>
      <c r="AA907" s="156" t="s">
        <v>31</v>
      </c>
      <c r="AB907" s="156"/>
      <c r="AC907" s="156"/>
    </row>
    <row r="908" spans="1:43">
      <c r="H908" s="156"/>
      <c r="I908" s="156"/>
      <c r="J908" s="156"/>
      <c r="V908" s="17"/>
      <c r="AA908" s="156"/>
      <c r="AB908" s="156"/>
      <c r="AC908" s="15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672.31999999999994</v>
      </c>
      <c r="E912" s="157" t="s">
        <v>20</v>
      </c>
      <c r="F912" s="157"/>
      <c r="G912" s="157"/>
      <c r="H912" s="157"/>
      <c r="V912" s="17"/>
      <c r="X912" s="23" t="s">
        <v>32</v>
      </c>
      <c r="Y912" s="20">
        <f>IF(B1712="PAGADO",0,C917)</f>
        <v>672.31999999999994</v>
      </c>
      <c r="AA912" s="157" t="s">
        <v>20</v>
      </c>
      <c r="AB912" s="157"/>
      <c r="AC912" s="157"/>
      <c r="AD912" s="157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672.31999999999994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672.31999999999994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672.31999999999994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672.31999999999994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58" t="str">
        <f>IF(Y917&lt;0,"NO PAGAR","COBRAR'")</f>
        <v>COBRAR'</v>
      </c>
      <c r="Y918" s="15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58" t="str">
        <f>IF(C917&lt;0,"NO PAGAR","COBRAR'")</f>
        <v>COBRAR'</v>
      </c>
      <c r="C919" s="15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51" t="s">
        <v>9</v>
      </c>
      <c r="C920" s="15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51" t="s">
        <v>9</v>
      </c>
      <c r="Y920" s="15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53" t="s">
        <v>7</v>
      </c>
      <c r="F928" s="154"/>
      <c r="G928" s="15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53" t="s">
        <v>7</v>
      </c>
      <c r="AB928" s="154"/>
      <c r="AC928" s="15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53" t="s">
        <v>7</v>
      </c>
      <c r="O930" s="154"/>
      <c r="P930" s="154"/>
      <c r="Q930" s="155"/>
      <c r="R930" s="18">
        <f>SUM(R914:R929)</f>
        <v>0</v>
      </c>
      <c r="S930" s="3"/>
      <c r="V930" s="17"/>
      <c r="X930" s="12"/>
      <c r="Y930" s="10"/>
      <c r="AJ930" s="153" t="s">
        <v>7</v>
      </c>
      <c r="AK930" s="154"/>
      <c r="AL930" s="154"/>
      <c r="AM930" s="15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59" t="s">
        <v>29</v>
      </c>
      <c r="AD954" s="159"/>
      <c r="AE954" s="159"/>
    </row>
    <row r="955" spans="2:31">
      <c r="H955" s="156" t="s">
        <v>28</v>
      </c>
      <c r="I955" s="156"/>
      <c r="J955" s="156"/>
      <c r="V955" s="17"/>
      <c r="AC955" s="159"/>
      <c r="AD955" s="159"/>
      <c r="AE955" s="159"/>
    </row>
    <row r="956" spans="2:31">
      <c r="H956" s="156"/>
      <c r="I956" s="156"/>
      <c r="J956" s="156"/>
      <c r="V956" s="17"/>
      <c r="AC956" s="159"/>
      <c r="AD956" s="159"/>
      <c r="AE956" s="159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672.31999999999994</v>
      </c>
      <c r="E960" s="157" t="s">
        <v>20</v>
      </c>
      <c r="F960" s="157"/>
      <c r="G960" s="157"/>
      <c r="H960" s="157"/>
      <c r="V960" s="17"/>
      <c r="X960" s="23" t="s">
        <v>32</v>
      </c>
      <c r="Y960" s="20">
        <f>IF(B960="PAGADO",0,C965)</f>
        <v>672.31999999999994</v>
      </c>
      <c r="AA960" s="157" t="s">
        <v>20</v>
      </c>
      <c r="AB960" s="157"/>
      <c r="AC960" s="157"/>
      <c r="AD960" s="157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672.31999999999994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672.31999999999994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672.31999999999994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672.31999999999994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60" t="str">
        <f>IF(C965&lt;0,"NO PAGAR","COBRAR")</f>
        <v>COBRAR</v>
      </c>
      <c r="C966" s="16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60" t="str">
        <f>IF(Y965&lt;0,"NO PAGAR","COBRAR")</f>
        <v>COBRAR</v>
      </c>
      <c r="Y966" s="16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51" t="s">
        <v>9</v>
      </c>
      <c r="C967" s="15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51" t="s">
        <v>9</v>
      </c>
      <c r="Y967" s="15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53" t="s">
        <v>7</v>
      </c>
      <c r="F976" s="154"/>
      <c r="G976" s="15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53" t="s">
        <v>7</v>
      </c>
      <c r="AB976" s="154"/>
      <c r="AC976" s="15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53" t="s">
        <v>7</v>
      </c>
      <c r="O978" s="154"/>
      <c r="P978" s="154"/>
      <c r="Q978" s="155"/>
      <c r="R978" s="18">
        <f>SUM(R962:R977)</f>
        <v>0</v>
      </c>
      <c r="S978" s="3"/>
      <c r="V978" s="17"/>
      <c r="X978" s="12"/>
      <c r="Y978" s="10"/>
      <c r="AJ978" s="153" t="s">
        <v>7</v>
      </c>
      <c r="AK978" s="154"/>
      <c r="AL978" s="154"/>
      <c r="AM978" s="15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56" t="s">
        <v>30</v>
      </c>
      <c r="I1000" s="156"/>
      <c r="J1000" s="156"/>
      <c r="V1000" s="17"/>
      <c r="AA1000" s="156" t="s">
        <v>31</v>
      </c>
      <c r="AB1000" s="156"/>
      <c r="AC1000" s="156"/>
    </row>
    <row r="1001" spans="1:43">
      <c r="H1001" s="156"/>
      <c r="I1001" s="156"/>
      <c r="J1001" s="156"/>
      <c r="V1001" s="17"/>
      <c r="AA1001" s="156"/>
      <c r="AB1001" s="156"/>
      <c r="AC1001" s="15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672.31999999999994</v>
      </c>
      <c r="E1005" s="157" t="s">
        <v>20</v>
      </c>
      <c r="F1005" s="157"/>
      <c r="G1005" s="157"/>
      <c r="H1005" s="157"/>
      <c r="V1005" s="17"/>
      <c r="X1005" s="23" t="s">
        <v>32</v>
      </c>
      <c r="Y1005" s="20">
        <f>IF(B1805="PAGADO",0,C1010)</f>
        <v>672.31999999999994</v>
      </c>
      <c r="AA1005" s="157" t="s">
        <v>20</v>
      </c>
      <c r="AB1005" s="157"/>
      <c r="AC1005" s="157"/>
      <c r="AD1005" s="15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672.31999999999994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672.31999999999994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672.31999999999994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672.31999999999994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58" t="str">
        <f>IF(Y1010&lt;0,"NO PAGAR","COBRAR'")</f>
        <v>COBRAR'</v>
      </c>
      <c r="Y1011" s="15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58" t="str">
        <f>IF(C1010&lt;0,"NO PAGAR","COBRAR'")</f>
        <v>COBRAR'</v>
      </c>
      <c r="C1012" s="15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51" t="s">
        <v>9</v>
      </c>
      <c r="C1013" s="15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51" t="s">
        <v>9</v>
      </c>
      <c r="Y1013" s="15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53" t="s">
        <v>7</v>
      </c>
      <c r="F1021" s="154"/>
      <c r="G1021" s="15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53" t="s">
        <v>7</v>
      </c>
      <c r="AB1021" s="154"/>
      <c r="AC1021" s="15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53" t="s">
        <v>7</v>
      </c>
      <c r="O1023" s="154"/>
      <c r="P1023" s="154"/>
      <c r="Q1023" s="155"/>
      <c r="R1023" s="18">
        <f>SUM(R1007:R1022)</f>
        <v>0</v>
      </c>
      <c r="S1023" s="3"/>
      <c r="V1023" s="17"/>
      <c r="X1023" s="12"/>
      <c r="Y1023" s="10"/>
      <c r="AJ1023" s="153" t="s">
        <v>7</v>
      </c>
      <c r="AK1023" s="154"/>
      <c r="AL1023" s="154"/>
      <c r="AM1023" s="15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opLeftCell="A482" zoomScale="93" zoomScaleNormal="93" workbookViewId="0">
      <selection activeCell="C482" sqref="C482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80</v>
      </c>
      <c r="F8" s="157"/>
      <c r="G8" s="157"/>
      <c r="H8" s="157"/>
      <c r="V8" s="17"/>
      <c r="X8" s="23" t="s">
        <v>387</v>
      </c>
      <c r="Y8" s="20">
        <f>IF(B8="PAGADO",0,C13)</f>
        <v>-2248.4700000000003</v>
      </c>
      <c r="AA8" s="157" t="s">
        <v>80</v>
      </c>
      <c r="AB8" s="157"/>
      <c r="AC8" s="157"/>
      <c r="AD8" s="157"/>
      <c r="AK8" s="168" t="s">
        <v>10</v>
      </c>
      <c r="AL8" s="168"/>
      <c r="AM8" s="168"/>
      <c r="AN8" s="16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3" t="s">
        <v>7</v>
      </c>
      <c r="AB24" s="154"/>
      <c r="AC24" s="15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57" t="s">
        <v>80</v>
      </c>
      <c r="F53" s="157"/>
      <c r="G53" s="157"/>
      <c r="H53" s="157"/>
      <c r="V53" s="17"/>
      <c r="X53" s="23" t="s">
        <v>32</v>
      </c>
      <c r="Y53" s="20">
        <f>IF(B53="PAGADO",0,C58)</f>
        <v>-2773.2900000000004</v>
      </c>
      <c r="AA53" s="157" t="s">
        <v>254</v>
      </c>
      <c r="AB53" s="157"/>
      <c r="AC53" s="157"/>
      <c r="AD53" s="15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NO PAGAR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NO PAGAR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1750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9" t="s">
        <v>29</v>
      </c>
      <c r="AD95" s="159"/>
      <c r="AE95" s="159"/>
    </row>
    <row r="96" spans="8:31">
      <c r="H96" s="156" t="s">
        <v>28</v>
      </c>
      <c r="I96" s="156"/>
      <c r="J96" s="156"/>
      <c r="V96" s="17"/>
      <c r="AC96" s="159"/>
      <c r="AD96" s="159"/>
      <c r="AE96" s="159"/>
    </row>
    <row r="97" spans="2:41">
      <c r="H97" s="156"/>
      <c r="I97" s="156"/>
      <c r="J97" s="156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933</v>
      </c>
      <c r="C101" s="20">
        <f>IF(X53="PAGADO",0,Y58)</f>
        <v>-2123.2900000000004</v>
      </c>
      <c r="E101" s="157" t="s">
        <v>80</v>
      </c>
      <c r="F101" s="157"/>
      <c r="G101" s="157"/>
      <c r="H101" s="157"/>
      <c r="V101" s="17"/>
      <c r="X101" s="23" t="s">
        <v>32</v>
      </c>
      <c r="Y101" s="20">
        <f>IF(B101="PAGADO",0,C106)</f>
        <v>-793.29000000000042</v>
      </c>
      <c r="AA101" s="157" t="s">
        <v>80</v>
      </c>
      <c r="AB101" s="157"/>
      <c r="AC101" s="157"/>
      <c r="AD101" s="15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60" t="str">
        <f>IF(C106&lt;0,"NO PAGAR","COBRAR")</f>
        <v>NO PAGAR</v>
      </c>
      <c r="C107" s="16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60" t="str">
        <f>IF(Y106&lt;0,"NO PAGAR","COBRAR")</f>
        <v>NO PAGAR</v>
      </c>
      <c r="Y107" s="16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3" t="s">
        <v>7</v>
      </c>
      <c r="F117" s="154"/>
      <c r="G117" s="15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56" t="s">
        <v>30</v>
      </c>
      <c r="I129" s="156"/>
      <c r="J129" s="156"/>
      <c r="V129" s="17"/>
      <c r="AA129" s="156" t="s">
        <v>31</v>
      </c>
      <c r="AB129" s="156"/>
      <c r="AC129" s="156"/>
    </row>
    <row r="130" spans="2:41">
      <c r="H130" s="156"/>
      <c r="I130" s="156"/>
      <c r="J130" s="156"/>
      <c r="V130" s="17"/>
      <c r="AA130" s="156"/>
      <c r="AB130" s="156"/>
      <c r="AC130" s="15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57" t="s">
        <v>254</v>
      </c>
      <c r="F134" s="157"/>
      <c r="G134" s="157"/>
      <c r="H134" s="157"/>
      <c r="V134" s="17"/>
      <c r="X134" s="23" t="s">
        <v>32</v>
      </c>
      <c r="Y134" s="20">
        <f>IF(B134="PAGADO",0,C139)</f>
        <v>-1640.3300000000004</v>
      </c>
      <c r="AA134" s="157" t="s">
        <v>359</v>
      </c>
      <c r="AB134" s="157"/>
      <c r="AC134" s="157"/>
      <c r="AD134" s="15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58" t="str">
        <f>IF(Y139&lt;0,"NO PAGAR","COBRAR'")</f>
        <v>NO PAGAR</v>
      </c>
      <c r="Y140" s="15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58" t="str">
        <f>IF(C139&lt;0,"NO PAGAR","COBRAR'")</f>
        <v>NO PAGAR</v>
      </c>
      <c r="C141" s="15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1" t="s">
        <v>9</v>
      </c>
      <c r="C142" s="15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1" t="s">
        <v>9</v>
      </c>
      <c r="Y142" s="15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3" t="s">
        <v>7</v>
      </c>
      <c r="F150" s="154"/>
      <c r="G150" s="15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3" t="s">
        <v>7</v>
      </c>
      <c r="AB150" s="154"/>
      <c r="AC150" s="15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3" t="s">
        <v>7</v>
      </c>
      <c r="O152" s="154"/>
      <c r="P152" s="154"/>
      <c r="Q152" s="155"/>
      <c r="R152" s="18">
        <f>SUM(R136:R151)</f>
        <v>1580</v>
      </c>
      <c r="S152" s="3"/>
      <c r="V152" s="17"/>
      <c r="X152" s="12"/>
      <c r="Y152" s="10"/>
      <c r="AJ152" s="153" t="s">
        <v>7</v>
      </c>
      <c r="AK152" s="154"/>
      <c r="AL152" s="154"/>
      <c r="AM152" s="15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9" t="s">
        <v>29</v>
      </c>
      <c r="AD168" s="159"/>
      <c r="AE168" s="159"/>
    </row>
    <row r="169" spans="2:41">
      <c r="H169" s="156" t="s">
        <v>28</v>
      </c>
      <c r="I169" s="156"/>
      <c r="J169" s="156"/>
      <c r="V169" s="17"/>
      <c r="AC169" s="159"/>
      <c r="AD169" s="159"/>
      <c r="AE169" s="159"/>
    </row>
    <row r="170" spans="2:41">
      <c r="H170" s="156"/>
      <c r="I170" s="156"/>
      <c r="J170" s="156"/>
      <c r="V170" s="17"/>
      <c r="AC170" s="159"/>
      <c r="AD170" s="159"/>
      <c r="AE170" s="15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57" t="s">
        <v>359</v>
      </c>
      <c r="F174" s="157"/>
      <c r="G174" s="157"/>
      <c r="H174" s="157"/>
      <c r="V174" s="17"/>
      <c r="X174" s="23" t="s">
        <v>32</v>
      </c>
      <c r="Y174" s="20">
        <f>IF(B173="PAGADO",0,C178)</f>
        <v>-1065.8100000000004</v>
      </c>
      <c r="AA174" s="157" t="s">
        <v>359</v>
      </c>
      <c r="AB174" s="157"/>
      <c r="AC174" s="157"/>
      <c r="AD174" s="15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60" t="str">
        <f>IF(C178&lt;0,"NO PAGAR","COBRAR")</f>
        <v>NO PAGAR</v>
      </c>
      <c r="C179" s="16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1" t="s">
        <v>9</v>
      </c>
      <c r="C180" s="15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0" t="str">
        <f>IF(Y179&lt;0,"NO PAGAR","COBRAR")</f>
        <v>NO PAGAR</v>
      </c>
      <c r="Y180" s="16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1" t="s">
        <v>9</v>
      </c>
      <c r="Y181" s="15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3" t="s">
        <v>7</v>
      </c>
      <c r="F190" s="154"/>
      <c r="G190" s="15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3" t="s">
        <v>7</v>
      </c>
      <c r="AB190" s="154"/>
      <c r="AC190" s="15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3" t="s">
        <v>7</v>
      </c>
      <c r="O192" s="154"/>
      <c r="P192" s="154"/>
      <c r="Q192" s="155"/>
      <c r="R192" s="18">
        <f>SUM(R176:R191)</f>
        <v>450</v>
      </c>
      <c r="S192" s="3"/>
      <c r="V192" s="17"/>
      <c r="X192" s="12"/>
      <c r="Y192" s="10"/>
      <c r="AJ192" s="153" t="s">
        <v>7</v>
      </c>
      <c r="AK192" s="154"/>
      <c r="AL192" s="154"/>
      <c r="AM192" s="15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56" t="s">
        <v>30</v>
      </c>
      <c r="I214" s="156"/>
      <c r="J214" s="156"/>
      <c r="V214" s="17"/>
      <c r="AA214" s="156" t="s">
        <v>31</v>
      </c>
      <c r="AB214" s="156"/>
      <c r="AC214" s="156"/>
    </row>
    <row r="215" spans="1:43">
      <c r="H215" s="156"/>
      <c r="I215" s="156"/>
      <c r="J215" s="156"/>
      <c r="V215" s="17"/>
      <c r="AA215" s="156"/>
      <c r="AB215" s="156"/>
      <c r="AC215" s="15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57" t="s">
        <v>359</v>
      </c>
      <c r="F219" s="157"/>
      <c r="G219" s="157"/>
      <c r="H219" s="157"/>
      <c r="V219" s="17"/>
      <c r="X219" s="23" t="s">
        <v>32</v>
      </c>
      <c r="Y219" s="20">
        <f>IF(B239="PAGADO",0,C223)</f>
        <v>-2403.2800000000007</v>
      </c>
      <c r="AA219" s="157" t="s">
        <v>533</v>
      </c>
      <c r="AB219" s="157"/>
      <c r="AC219" s="157"/>
      <c r="AD219" s="15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58" t="str">
        <f>IF(C223&lt;0,"NO PAGAR","COBRAR'")</f>
        <v>NO PAGAR</v>
      </c>
      <c r="C225" s="158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58" t="str">
        <f>IF(Y224&lt;0,"NO PAGAR","COBRAR'")</f>
        <v>NO PAGAR</v>
      </c>
      <c r="Y225" s="158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1" t="s">
        <v>9</v>
      </c>
      <c r="C226" s="15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1" t="s">
        <v>9</v>
      </c>
      <c r="Y227" s="15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3" t="s">
        <v>7</v>
      </c>
      <c r="F235" s="154"/>
      <c r="G235" s="15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3" t="s">
        <v>7</v>
      </c>
      <c r="AB235" s="154"/>
      <c r="AC235" s="15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3" t="s">
        <v>7</v>
      </c>
      <c r="O237" s="154"/>
      <c r="P237" s="154"/>
      <c r="Q237" s="15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3" t="s">
        <v>7</v>
      </c>
      <c r="AK237" s="154"/>
      <c r="AL237" s="154"/>
      <c r="AM237" s="15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9" t="s">
        <v>29</v>
      </c>
      <c r="AD260" s="159"/>
      <c r="AE260" s="159"/>
    </row>
    <row r="261" spans="2:41">
      <c r="H261" s="156" t="s">
        <v>28</v>
      </c>
      <c r="I261" s="156"/>
      <c r="J261" s="156"/>
      <c r="V261" s="17"/>
      <c r="AC261" s="159"/>
      <c r="AD261" s="159"/>
      <c r="AE261" s="159"/>
    </row>
    <row r="262" spans="2:41">
      <c r="H262" s="156"/>
      <c r="I262" s="156"/>
      <c r="J262" s="156"/>
      <c r="V262" s="17"/>
      <c r="AC262" s="159"/>
      <c r="AD262" s="159"/>
      <c r="AE262" s="15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57" t="s">
        <v>595</v>
      </c>
      <c r="F266" s="157"/>
      <c r="G266" s="157"/>
      <c r="H266" s="157"/>
      <c r="V266" s="17"/>
      <c r="X266" s="23" t="s">
        <v>32</v>
      </c>
      <c r="Y266" s="20">
        <f>IF(B265="PAGADO",0,C270)</f>
        <v>-1680.7380000000007</v>
      </c>
      <c r="AA266" s="157" t="s">
        <v>595</v>
      </c>
      <c r="AB266" s="157"/>
      <c r="AC266" s="157"/>
      <c r="AD266" s="15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0" t="str">
        <f>IF(C270&lt;0,"NO PAGAR","COBRAR")</f>
        <v>NO PAGAR</v>
      </c>
      <c r="C271" s="16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1" t="s">
        <v>9</v>
      </c>
      <c r="C272" s="15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0" t="str">
        <f>IF(Y271&lt;0,"NO PAGAR","COBRAR")</f>
        <v>NO PAGAR</v>
      </c>
      <c r="Y272" s="16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1" t="s">
        <v>9</v>
      </c>
      <c r="Y273" s="15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3" t="s">
        <v>7</v>
      </c>
      <c r="F282" s="154"/>
      <c r="G282" s="15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3" t="s">
        <v>7</v>
      </c>
      <c r="AB282" s="154"/>
      <c r="AC282" s="15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3" t="s">
        <v>7</v>
      </c>
      <c r="O284" s="154"/>
      <c r="P284" s="154"/>
      <c r="Q284" s="155"/>
      <c r="R284" s="18">
        <f>SUM(R268:R283)</f>
        <v>190</v>
      </c>
      <c r="S284" s="3"/>
      <c r="V284" s="17"/>
      <c r="X284" s="12"/>
      <c r="Y284" s="10"/>
      <c r="AJ284" s="153" t="s">
        <v>7</v>
      </c>
      <c r="AK284" s="154"/>
      <c r="AL284" s="154"/>
      <c r="AM284" s="15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56" t="s">
        <v>30</v>
      </c>
      <c r="I306" s="156"/>
      <c r="J306" s="156"/>
      <c r="V306" s="17"/>
      <c r="AA306" s="156" t="s">
        <v>31</v>
      </c>
      <c r="AB306" s="156"/>
      <c r="AC306" s="156"/>
    </row>
    <row r="307" spans="2:41">
      <c r="H307" s="156"/>
      <c r="I307" s="156"/>
      <c r="J307" s="156"/>
      <c r="V307" s="17"/>
      <c r="AA307" s="156"/>
      <c r="AB307" s="156"/>
      <c r="AC307" s="15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57" t="s">
        <v>359</v>
      </c>
      <c r="F311" s="157"/>
      <c r="G311" s="157"/>
      <c r="H311" s="157"/>
      <c r="V311" s="17"/>
      <c r="X311" s="23" t="s">
        <v>32</v>
      </c>
      <c r="Y311" s="20">
        <f>IF(B1092="PAGADO",0,C315)</f>
        <v>-3648.456000000001</v>
      </c>
      <c r="AA311" s="157" t="s">
        <v>683</v>
      </c>
      <c r="AB311" s="157"/>
      <c r="AC311" s="157"/>
      <c r="AD311" s="15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58" t="str">
        <f>IF(C315&lt;0,"NO PAGAR","COBRAR'")</f>
        <v>NO PAGAR</v>
      </c>
      <c r="C317" s="15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58" t="str">
        <f>IF(Y316&lt;0,"NO PAGAR","COBRAR'")</f>
        <v>NO PAGAR</v>
      </c>
      <c r="Y317" s="15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1" t="s">
        <v>9</v>
      </c>
      <c r="Y319" s="15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3" t="s">
        <v>7</v>
      </c>
      <c r="F327" s="154"/>
      <c r="G327" s="15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3" t="s">
        <v>7</v>
      </c>
      <c r="AB327" s="154"/>
      <c r="AC327" s="15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3" t="s">
        <v>7</v>
      </c>
      <c r="O329" s="154"/>
      <c r="P329" s="154"/>
      <c r="Q329" s="155"/>
      <c r="R329" s="18">
        <f>SUM(R313:R328)</f>
        <v>2680</v>
      </c>
      <c r="S329" s="3"/>
      <c r="V329" s="17"/>
      <c r="X329" s="12"/>
      <c r="Y329" s="10"/>
      <c r="AJ329" s="153" t="s">
        <v>7</v>
      </c>
      <c r="AK329" s="154"/>
      <c r="AL329" s="154"/>
      <c r="AM329" s="15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56" t="s">
        <v>28</v>
      </c>
      <c r="I354" s="156"/>
      <c r="J354" s="156"/>
      <c r="V354" s="17"/>
    </row>
    <row r="355" spans="2:40">
      <c r="H355" s="156"/>
      <c r="I355" s="156"/>
      <c r="J355" s="156"/>
      <c r="V355" s="17"/>
    </row>
    <row r="356" spans="2:40">
      <c r="V356" s="17"/>
      <c r="X356" s="166" t="s">
        <v>64</v>
      </c>
      <c r="AB356" s="163" t="s">
        <v>29</v>
      </c>
      <c r="AC356" s="163"/>
      <c r="AD356" s="163"/>
    </row>
    <row r="357" spans="2:40" ht="23.25">
      <c r="B357" s="22" t="s">
        <v>64</v>
      </c>
      <c r="V357" s="17"/>
      <c r="X357" s="166"/>
      <c r="AB357" s="163"/>
      <c r="AC357" s="163"/>
      <c r="AD357" s="16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66"/>
      <c r="AB358" s="163"/>
      <c r="AC358" s="163"/>
      <c r="AD358" s="163"/>
    </row>
    <row r="359" spans="2:40" ht="23.25">
      <c r="B359" s="1" t="s">
        <v>0</v>
      </c>
      <c r="C359" s="19">
        <f>H375</f>
        <v>600</v>
      </c>
      <c r="E359" s="157" t="s">
        <v>595</v>
      </c>
      <c r="F359" s="157"/>
      <c r="G359" s="157"/>
      <c r="H359" s="157"/>
      <c r="V359" s="17"/>
      <c r="X359" s="23" t="s">
        <v>32</v>
      </c>
      <c r="Y359" s="20">
        <f>IF(B358="PAGADO",0,C363)</f>
        <v>-3418.3760000000011</v>
      </c>
      <c r="AA359" s="157" t="s">
        <v>683</v>
      </c>
      <c r="AB359" s="157"/>
      <c r="AC359" s="157"/>
      <c r="AD359" s="15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60" t="str">
        <f>IF(C363&lt;0,"NO PAGAR","COBRAR")</f>
        <v>NO PAGAR</v>
      </c>
      <c r="C364" s="16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1" t="s">
        <v>9</v>
      </c>
      <c r="C365" s="15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60" t="str">
        <f>IF(Y364&lt;0,"NO PAGAR","COBRAR")</f>
        <v>NO PAGAR</v>
      </c>
      <c r="Y365" s="160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1" t="s">
        <v>9</v>
      </c>
      <c r="Y366" s="152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3" t="s">
        <v>7</v>
      </c>
      <c r="AK371" s="154"/>
      <c r="AL371" s="154"/>
      <c r="AM371" s="155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3" t="s">
        <v>7</v>
      </c>
      <c r="AB374" s="154"/>
      <c r="AC374" s="155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3" t="s">
        <v>7</v>
      </c>
      <c r="F375" s="154"/>
      <c r="G375" s="15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3" t="s">
        <v>7</v>
      </c>
      <c r="O377" s="154"/>
      <c r="P377" s="154"/>
      <c r="Q377" s="15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56" t="s">
        <v>30</v>
      </c>
      <c r="I392" s="156"/>
      <c r="J392" s="156"/>
      <c r="V392" s="17"/>
      <c r="AA392" s="156" t="s">
        <v>31</v>
      </c>
      <c r="AB392" s="156"/>
      <c r="AC392" s="156"/>
    </row>
    <row r="393" spans="1:43">
      <c r="H393" s="156"/>
      <c r="I393" s="156"/>
      <c r="J393" s="156"/>
      <c r="V393" s="17"/>
      <c r="AA393" s="156"/>
      <c r="AB393" s="156"/>
      <c r="AC393" s="15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57" t="s">
        <v>80</v>
      </c>
      <c r="F397" s="157"/>
      <c r="G397" s="157"/>
      <c r="H397" s="157"/>
      <c r="V397" s="17"/>
      <c r="X397" s="23" t="s">
        <v>32</v>
      </c>
      <c r="Y397" s="20">
        <f>IF(B1185="PAGADO",0,C402)</f>
        <v>-3884.1160000000018</v>
      </c>
      <c r="AA397" s="157" t="s">
        <v>595</v>
      </c>
      <c r="AB397" s="157"/>
      <c r="AC397" s="157"/>
      <c r="AD397" s="15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58" t="str">
        <f>IF(Y402&lt;0,"NO PAGAR","COBRAR'")</f>
        <v>NO PAGAR</v>
      </c>
      <c r="Y403" s="15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58" t="str">
        <f>IF(C402&lt;0,"NO PAGAR","COBRAR'")</f>
        <v>NO PAGAR</v>
      </c>
      <c r="C404" s="15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1" t="s">
        <v>9</v>
      </c>
      <c r="C405" s="15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1" t="s">
        <v>9</v>
      </c>
      <c r="Y405" s="15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3" t="s">
        <v>7</v>
      </c>
      <c r="AK408" s="154"/>
      <c r="AL408" s="154"/>
      <c r="AM408" s="15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3" t="s">
        <v>7</v>
      </c>
      <c r="F413" s="154"/>
      <c r="G413" s="15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3" t="s">
        <v>7</v>
      </c>
      <c r="AB413" s="154"/>
      <c r="AC413" s="15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3" t="s">
        <v>7</v>
      </c>
      <c r="O415" s="154"/>
      <c r="P415" s="154"/>
      <c r="Q415" s="15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56" t="s">
        <v>28</v>
      </c>
      <c r="I438" s="156"/>
      <c r="J438" s="156"/>
      <c r="V438" s="17"/>
      <c r="AC438" s="24"/>
      <c r="AD438" s="24"/>
      <c r="AE438" s="24"/>
      <c r="AJ438" s="25">
        <v>45084</v>
      </c>
      <c r="AK438" s="3" t="s">
        <v>919</v>
      </c>
      <c r="AL438" s="3"/>
      <c r="AM438" s="3"/>
      <c r="AN438" s="18">
        <v>4.13</v>
      </c>
      <c r="AO438" s="3"/>
    </row>
    <row r="439" spans="2:41" ht="15" customHeight="1">
      <c r="H439" s="156"/>
      <c r="I439" s="156"/>
      <c r="J439" s="15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59" t="s">
        <v>29</v>
      </c>
      <c r="AC440" s="159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57" t="s">
        <v>618</v>
      </c>
      <c r="F443" s="157"/>
      <c r="G443" s="157"/>
      <c r="H443" s="157"/>
      <c r="V443" s="17"/>
      <c r="X443" s="23" t="s">
        <v>32</v>
      </c>
      <c r="Y443" s="20">
        <f>IF(B443="PAGADO",0,C448)</f>
        <v>-3182.3660000000018</v>
      </c>
      <c r="AA443" s="157" t="s">
        <v>359</v>
      </c>
      <c r="AB443" s="157"/>
      <c r="AC443" s="157"/>
      <c r="AD443" s="15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60" t="str">
        <f>IF(C448&lt;0,"NO PAGAR","COBRAR")</f>
        <v>NO PAGAR</v>
      </c>
      <c r="C449" s="16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60" t="str">
        <f>IF(Y448&lt;0,"NO PAGAR","COBRAR")</f>
        <v>NO PAGAR</v>
      </c>
      <c r="Y449" s="16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1" t="s">
        <v>9</v>
      </c>
      <c r="C450" s="15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1" t="s">
        <v>9</v>
      </c>
      <c r="Y450" s="15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3" t="s">
        <v>7</v>
      </c>
      <c r="AK454" s="154"/>
      <c r="AL454" s="154"/>
      <c r="AM454" s="15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3" t="s">
        <v>7</v>
      </c>
      <c r="F459" s="154"/>
      <c r="G459" s="15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3" t="s">
        <v>7</v>
      </c>
      <c r="AB459" s="154"/>
      <c r="AC459" s="155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3" t="s">
        <v>7</v>
      </c>
      <c r="O461" s="154"/>
      <c r="P461" s="154"/>
      <c r="Q461" s="155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56" t="s">
        <v>30</v>
      </c>
      <c r="I477" s="156"/>
      <c r="J477" s="156"/>
      <c r="V477" s="17"/>
      <c r="AA477" s="156" t="s">
        <v>31</v>
      </c>
      <c r="AB477" s="156"/>
      <c r="AC477" s="156"/>
    </row>
    <row r="478" spans="1:43">
      <c r="H478" s="156"/>
      <c r="I478" s="156"/>
      <c r="J478" s="156"/>
      <c r="V478" s="17"/>
      <c r="AA478" s="156"/>
      <c r="AB478" s="156"/>
      <c r="AC478" s="15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57" t="s">
        <v>359</v>
      </c>
      <c r="F482" s="157"/>
      <c r="G482" s="157"/>
      <c r="H482" s="157"/>
      <c r="V482" s="17"/>
      <c r="X482" s="23" t="s">
        <v>32</v>
      </c>
      <c r="Y482" s="20">
        <f>IF(B1282="PAGADO",0,C487)</f>
        <v>-3912.0870000000023</v>
      </c>
      <c r="AA482" s="157" t="s">
        <v>20</v>
      </c>
      <c r="AB482" s="157"/>
      <c r="AC482" s="157"/>
      <c r="AD482" s="157"/>
      <c r="AP482" s="17"/>
      <c r="AQ482" s="17"/>
    </row>
    <row r="483" spans="2:43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/>
      <c r="F484" s="3"/>
      <c r="G484" s="3"/>
      <c r="H484" s="5"/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3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C510</f>
        <v>3912.0870000000023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3912.0870000000023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-3912.0870000000023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-3912.0870000000023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58" t="str">
        <f>IF(Y487&lt;0,"NO PAGAR","COBRAR'")</f>
        <v>NO PAGAR</v>
      </c>
      <c r="Y488" s="15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58" t="str">
        <f>IF(C487&lt;0,"NO PAGAR","COBRAR'")</f>
        <v>NO PAGAR</v>
      </c>
      <c r="C489" s="15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1" t="s">
        <v>9</v>
      </c>
      <c r="C490" s="15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51" t="s">
        <v>9</v>
      </c>
      <c r="Y490" s="15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3912.0870000000023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100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100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3912.0870000000023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3912.0870000000023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59" t="s">
        <v>29</v>
      </c>
      <c r="AD530" s="159"/>
      <c r="AE530" s="159"/>
    </row>
    <row r="531" spans="2:41">
      <c r="H531" s="156" t="s">
        <v>28</v>
      </c>
      <c r="I531" s="156"/>
      <c r="J531" s="156"/>
      <c r="V531" s="17"/>
      <c r="AC531" s="159"/>
      <c r="AD531" s="159"/>
      <c r="AE531" s="159"/>
    </row>
    <row r="532" spans="2:41">
      <c r="H532" s="156"/>
      <c r="I532" s="156"/>
      <c r="J532" s="156"/>
      <c r="V532" s="17"/>
      <c r="AC532" s="159"/>
      <c r="AD532" s="159"/>
      <c r="AE532" s="159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-3912.0870000000023</v>
      </c>
      <c r="E536" s="157" t="s">
        <v>20</v>
      </c>
      <c r="F536" s="157"/>
      <c r="G536" s="157"/>
      <c r="H536" s="157"/>
      <c r="V536" s="17"/>
      <c r="X536" s="23" t="s">
        <v>32</v>
      </c>
      <c r="Y536" s="20">
        <f>IF(B536="PAGADO",0,C541)</f>
        <v>-3912.0870000000023</v>
      </c>
      <c r="AA536" s="157" t="s">
        <v>20</v>
      </c>
      <c r="AB536" s="157"/>
      <c r="AC536" s="157"/>
      <c r="AD536" s="157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3912.0870000000023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3912.0870000000023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-3912.0870000000023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-3912.0870000000023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60" t="str">
        <f>IF(C541&lt;0,"NO PAGAR","COBRAR")</f>
        <v>NO PAGAR</v>
      </c>
      <c r="C542" s="16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60" t="str">
        <f>IF(Y541&lt;0,"NO PAGAR","COBRAR")</f>
        <v>NO PAGAR</v>
      </c>
      <c r="Y542" s="16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51" t="s">
        <v>9</v>
      </c>
      <c r="C543" s="15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51" t="s">
        <v>9</v>
      </c>
      <c r="Y543" s="15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3912.0870000000023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3912.0870000000023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53" t="s">
        <v>7</v>
      </c>
      <c r="F552" s="154"/>
      <c r="G552" s="15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53" t="s">
        <v>7</v>
      </c>
      <c r="AB552" s="154"/>
      <c r="AC552" s="155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53" t="s">
        <v>7</v>
      </c>
      <c r="O554" s="154"/>
      <c r="P554" s="154"/>
      <c r="Q554" s="155"/>
      <c r="R554" s="18">
        <f>SUM(R538:R553)</f>
        <v>0</v>
      </c>
      <c r="S554" s="3"/>
      <c r="V554" s="17"/>
      <c r="X554" s="12"/>
      <c r="Y554" s="10"/>
      <c r="AJ554" s="153" t="s">
        <v>7</v>
      </c>
      <c r="AK554" s="154"/>
      <c r="AL554" s="154"/>
      <c r="AM554" s="155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1">
      <c r="B561" s="12"/>
      <c r="C561" s="10"/>
      <c r="V561" s="17"/>
      <c r="X561" s="12"/>
      <c r="Y561" s="10"/>
    </row>
    <row r="562" spans="1:41">
      <c r="B562" s="11"/>
      <c r="C562" s="10"/>
      <c r="V562" s="17"/>
      <c r="X562" s="11"/>
      <c r="Y562" s="10"/>
    </row>
    <row r="563" spans="1:41">
      <c r="B563" s="15" t="s">
        <v>18</v>
      </c>
      <c r="C563" s="16">
        <f>SUM(C544:C562)</f>
        <v>3912.0870000000023</v>
      </c>
      <c r="V563" s="17"/>
      <c r="X563" s="15" t="s">
        <v>18</v>
      </c>
      <c r="Y563" s="16">
        <f>SUM(Y544:Y562)</f>
        <v>3912.0870000000023</v>
      </c>
    </row>
    <row r="564" spans="1:41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1">
      <c r="E565" s="1" t="s">
        <v>19</v>
      </c>
      <c r="V565" s="17"/>
      <c r="AA565" s="1" t="s">
        <v>19</v>
      </c>
    </row>
    <row r="566" spans="1:41">
      <c r="V566" s="17"/>
    </row>
    <row r="567" spans="1:41">
      <c r="V567" s="17"/>
    </row>
    <row r="568" spans="1:41">
      <c r="V568" s="17"/>
    </row>
    <row r="569" spans="1:41">
      <c r="V569" s="17"/>
    </row>
    <row r="570" spans="1:41">
      <c r="V570" s="17"/>
    </row>
    <row r="571" spans="1:41">
      <c r="V571" s="17"/>
    </row>
    <row r="572" spans="1:4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>
      <c r="V575" s="17"/>
    </row>
    <row r="576" spans="1:41">
      <c r="H576" s="156" t="s">
        <v>30</v>
      </c>
      <c r="I576" s="156"/>
      <c r="J576" s="156"/>
      <c r="V576" s="17"/>
      <c r="AA576" s="156" t="s">
        <v>31</v>
      </c>
      <c r="AB576" s="156"/>
      <c r="AC576" s="156"/>
    </row>
    <row r="577" spans="2:43">
      <c r="H577" s="156"/>
      <c r="I577" s="156"/>
      <c r="J577" s="156"/>
      <c r="V577" s="17"/>
      <c r="AA577" s="156"/>
      <c r="AB577" s="156"/>
      <c r="AC577" s="156"/>
    </row>
    <row r="578" spans="2:43">
      <c r="V578" s="17"/>
    </row>
    <row r="579" spans="2:43">
      <c r="V579" s="17"/>
      <c r="AP579" s="17"/>
      <c r="AQ579" s="17"/>
    </row>
    <row r="580" spans="2:43" ht="23.25">
      <c r="B580" s="24" t="s">
        <v>67</v>
      </c>
      <c r="V580" s="17"/>
      <c r="X580" s="22" t="s">
        <v>67</v>
      </c>
      <c r="AP580" s="17"/>
      <c r="AQ580" s="17"/>
    </row>
    <row r="581" spans="2:43" ht="23.25">
      <c r="B581" s="23" t="s">
        <v>32</v>
      </c>
      <c r="C581" s="20">
        <f>IF(X536="PAGADO",0,C541)</f>
        <v>-3912.0870000000023</v>
      </c>
      <c r="E581" s="157" t="s">
        <v>20</v>
      </c>
      <c r="F581" s="157"/>
      <c r="G581" s="157"/>
      <c r="H581" s="157"/>
      <c r="V581" s="17"/>
      <c r="X581" s="23" t="s">
        <v>32</v>
      </c>
      <c r="Y581" s="20">
        <f>IF(B1381="PAGADO",0,C586)</f>
        <v>-3912.0870000000023</v>
      </c>
      <c r="AA581" s="157" t="s">
        <v>20</v>
      </c>
      <c r="AB581" s="157"/>
      <c r="AC581" s="157"/>
      <c r="AD581" s="157"/>
      <c r="AP581" s="17"/>
      <c r="AQ581" s="17"/>
    </row>
    <row r="582" spans="2:43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3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3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3">
      <c r="B585" s="1" t="s">
        <v>9</v>
      </c>
      <c r="C585" s="20">
        <f>C609</f>
        <v>3912.0870000000023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3912.0870000000023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3">
      <c r="B586" s="6" t="s">
        <v>26</v>
      </c>
      <c r="C586" s="21">
        <f>C584-C585</f>
        <v>-3912.0870000000023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-3912.0870000000023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3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8" t="str">
        <f>IF(Y586&lt;0,"NO PAGAR","COBRAR'")</f>
        <v>NO PAGAR</v>
      </c>
      <c r="Y587" s="15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3" ht="23.25">
      <c r="B588" s="158" t="str">
        <f>IF(C586&lt;0,"NO PAGAR","COBRAR'")</f>
        <v>NO PAGAR</v>
      </c>
      <c r="C588" s="15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3">
      <c r="B589" s="151" t="s">
        <v>9</v>
      </c>
      <c r="C589" s="15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51" t="s">
        <v>9</v>
      </c>
      <c r="Y589" s="15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3">
      <c r="B590" s="9" t="str">
        <f>IF(Y541&lt;0,"SALDO ADELANTADO","SALDO A FAVOR '")</f>
        <v>SALDO ADELANTADO</v>
      </c>
      <c r="C590" s="10">
        <f>IF(Y541&lt;=0,Y541*-1)</f>
        <v>3912.0870000000023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3912.0870000000023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3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3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3912.0870000000023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3912.0870000000023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59" t="s">
        <v>29</v>
      </c>
      <c r="AD623" s="159"/>
      <c r="AE623" s="159"/>
    </row>
    <row r="624" spans="2:31">
      <c r="H624" s="156" t="s">
        <v>28</v>
      </c>
      <c r="I624" s="156"/>
      <c r="J624" s="156"/>
      <c r="V624" s="17"/>
      <c r="AC624" s="159"/>
      <c r="AD624" s="159"/>
      <c r="AE624" s="159"/>
    </row>
    <row r="625" spans="2:41">
      <c r="H625" s="156"/>
      <c r="I625" s="156"/>
      <c r="J625" s="156"/>
      <c r="V625" s="17"/>
      <c r="AC625" s="159"/>
      <c r="AD625" s="159"/>
      <c r="AE625" s="159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-3912.0870000000023</v>
      </c>
      <c r="E629" s="157" t="s">
        <v>20</v>
      </c>
      <c r="F629" s="157"/>
      <c r="G629" s="157"/>
      <c r="H629" s="157"/>
      <c r="V629" s="17"/>
      <c r="X629" s="23" t="s">
        <v>32</v>
      </c>
      <c r="Y629" s="20">
        <f>IF(B629="PAGADO",0,C634)</f>
        <v>-3912.0870000000023</v>
      </c>
      <c r="AA629" s="157" t="s">
        <v>20</v>
      </c>
      <c r="AB629" s="157"/>
      <c r="AC629" s="157"/>
      <c r="AD629" s="157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3912.0870000000023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3912.0870000000023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-3912.0870000000023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-3912.0870000000023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60" t="str">
        <f>IF(C634&lt;0,"NO PAGAR","COBRAR")</f>
        <v>NO PAGAR</v>
      </c>
      <c r="C635" s="16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60" t="str">
        <f>IF(Y634&lt;0,"NO PAGAR","COBRAR")</f>
        <v>NO PAGAR</v>
      </c>
      <c r="Y635" s="16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51" t="s">
        <v>9</v>
      </c>
      <c r="C636" s="15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51" t="s">
        <v>9</v>
      </c>
      <c r="Y636" s="15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3912.0870000000023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3912.0870000000023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53" t="s">
        <v>7</v>
      </c>
      <c r="F645" s="154"/>
      <c r="G645" s="15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53" t="s">
        <v>7</v>
      </c>
      <c r="AB645" s="154"/>
      <c r="AC645" s="155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53" t="s">
        <v>7</v>
      </c>
      <c r="O647" s="154"/>
      <c r="P647" s="154"/>
      <c r="Q647" s="155"/>
      <c r="R647" s="18">
        <f>SUM(R631:R646)</f>
        <v>0</v>
      </c>
      <c r="S647" s="3"/>
      <c r="V647" s="17"/>
      <c r="X647" s="12"/>
      <c r="Y647" s="10"/>
      <c r="AJ647" s="153" t="s">
        <v>7</v>
      </c>
      <c r="AK647" s="154"/>
      <c r="AL647" s="154"/>
      <c r="AM647" s="155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3912.0870000000023</v>
      </c>
      <c r="V656" s="17"/>
      <c r="X656" s="15" t="s">
        <v>18</v>
      </c>
      <c r="Y656" s="16">
        <f>SUM(Y637:Y655)</f>
        <v>3912.0870000000023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3">
      <c r="V668" s="17"/>
    </row>
    <row r="669" spans="1:43">
      <c r="H669" s="156" t="s">
        <v>30</v>
      </c>
      <c r="I669" s="156"/>
      <c r="J669" s="156"/>
      <c r="V669" s="17"/>
      <c r="AA669" s="156" t="s">
        <v>31</v>
      </c>
      <c r="AB669" s="156"/>
      <c r="AC669" s="156"/>
    </row>
    <row r="670" spans="1:43">
      <c r="H670" s="156"/>
      <c r="I670" s="156"/>
      <c r="J670" s="156"/>
      <c r="V670" s="17"/>
      <c r="AA670" s="156"/>
      <c r="AB670" s="156"/>
      <c r="AC670" s="156"/>
    </row>
    <row r="671" spans="1:43">
      <c r="V671" s="17"/>
    </row>
    <row r="672" spans="1:43">
      <c r="V672" s="17"/>
      <c r="AP672" s="17"/>
      <c r="AQ672" s="17"/>
    </row>
    <row r="673" spans="2:43" ht="23.25">
      <c r="B673" s="24" t="s">
        <v>68</v>
      </c>
      <c r="V673" s="17"/>
      <c r="X673" s="22" t="s">
        <v>68</v>
      </c>
      <c r="AP673" s="17"/>
      <c r="AQ673" s="17"/>
    </row>
    <row r="674" spans="2:43" ht="23.25">
      <c r="B674" s="23" t="s">
        <v>32</v>
      </c>
      <c r="C674" s="20">
        <f>IF(X629="PAGADO",0,C634)</f>
        <v>-3912.0870000000023</v>
      </c>
      <c r="E674" s="157" t="s">
        <v>20</v>
      </c>
      <c r="F674" s="157"/>
      <c r="G674" s="157"/>
      <c r="H674" s="157"/>
      <c r="V674" s="17"/>
      <c r="X674" s="23" t="s">
        <v>32</v>
      </c>
      <c r="Y674" s="20">
        <f>IF(B1474="PAGADO",0,C679)</f>
        <v>-3912.0870000000023</v>
      </c>
      <c r="AA674" s="157" t="s">
        <v>20</v>
      </c>
      <c r="AB674" s="157"/>
      <c r="AC674" s="157"/>
      <c r="AD674" s="157"/>
      <c r="AP674" s="17"/>
      <c r="AQ674" s="17"/>
    </row>
    <row r="675" spans="2:43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3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3">
      <c r="B678" s="1" t="s">
        <v>9</v>
      </c>
      <c r="C678" s="20">
        <f>C702</f>
        <v>3912.0870000000023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3912.0870000000023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3">
      <c r="B679" s="6" t="s">
        <v>26</v>
      </c>
      <c r="C679" s="21">
        <f>C677-C678</f>
        <v>-3912.0870000000023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-3912.0870000000023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3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8" t="str">
        <f>IF(Y679&lt;0,"NO PAGAR","COBRAR'")</f>
        <v>NO PAGAR</v>
      </c>
      <c r="Y680" s="15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3" ht="23.25">
      <c r="B681" s="158" t="str">
        <f>IF(C679&lt;0,"NO PAGAR","COBRAR'")</f>
        <v>NO PAGAR</v>
      </c>
      <c r="C681" s="15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3">
      <c r="B682" s="151" t="s">
        <v>9</v>
      </c>
      <c r="C682" s="15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51" t="s">
        <v>9</v>
      </c>
      <c r="Y682" s="15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3">
      <c r="B683" s="9" t="str">
        <f>IF(Y634&lt;0,"SALDO ADELANTADO","SALDO A FAVOR '")</f>
        <v>SALDO ADELANTADO</v>
      </c>
      <c r="C683" s="10">
        <f>IF(Y634&lt;=0,Y634*-1)</f>
        <v>3912.0870000000023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3912.0870000000023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3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3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3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3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3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3912.0870000000023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3912.0870000000023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59" t="s">
        <v>29</v>
      </c>
      <c r="AD716" s="159"/>
      <c r="AE716" s="159"/>
    </row>
    <row r="717" spans="8:31">
      <c r="H717" s="156" t="s">
        <v>28</v>
      </c>
      <c r="I717" s="156"/>
      <c r="J717" s="156"/>
      <c r="V717" s="17"/>
      <c r="AC717" s="159"/>
      <c r="AD717" s="159"/>
      <c r="AE717" s="159"/>
    </row>
    <row r="718" spans="8:31">
      <c r="H718" s="156"/>
      <c r="I718" s="156"/>
      <c r="J718" s="156"/>
      <c r="V718" s="17"/>
      <c r="AC718" s="159"/>
      <c r="AD718" s="159"/>
      <c r="AE718" s="159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-3912.0870000000023</v>
      </c>
      <c r="E722" s="157" t="s">
        <v>20</v>
      </c>
      <c r="F722" s="157"/>
      <c r="G722" s="157"/>
      <c r="H722" s="157"/>
      <c r="V722" s="17"/>
      <c r="X722" s="23" t="s">
        <v>32</v>
      </c>
      <c r="Y722" s="20">
        <f>IF(B722="PAGADO",0,C727)</f>
        <v>-3912.0870000000023</v>
      </c>
      <c r="AA722" s="157" t="s">
        <v>20</v>
      </c>
      <c r="AB722" s="157"/>
      <c r="AC722" s="157"/>
      <c r="AD722" s="157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3912.0870000000023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3912.0870000000023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-3912.0870000000023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-3912.0870000000023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60" t="str">
        <f>IF(C727&lt;0,"NO PAGAR","COBRAR")</f>
        <v>NO PAGAR</v>
      </c>
      <c r="C728" s="16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60" t="str">
        <f>IF(Y727&lt;0,"NO PAGAR","COBRAR")</f>
        <v>NO PAGAR</v>
      </c>
      <c r="Y728" s="16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51" t="s">
        <v>9</v>
      </c>
      <c r="C729" s="15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51" t="s">
        <v>9</v>
      </c>
      <c r="Y729" s="15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3912.0870000000023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3912.0870000000023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53" t="s">
        <v>7</v>
      </c>
      <c r="F738" s="154"/>
      <c r="G738" s="15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53" t="s">
        <v>7</v>
      </c>
      <c r="AB738" s="154"/>
      <c r="AC738" s="155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53" t="s">
        <v>7</v>
      </c>
      <c r="O740" s="154"/>
      <c r="P740" s="154"/>
      <c r="Q740" s="155"/>
      <c r="R740" s="18">
        <f>SUM(R724:R739)</f>
        <v>0</v>
      </c>
      <c r="S740" s="3"/>
      <c r="V740" s="17"/>
      <c r="X740" s="12"/>
      <c r="Y740" s="10"/>
      <c r="AJ740" s="153" t="s">
        <v>7</v>
      </c>
      <c r="AK740" s="154"/>
      <c r="AL740" s="154"/>
      <c r="AM740" s="155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3912.0870000000023</v>
      </c>
      <c r="V749" s="17"/>
      <c r="X749" s="15" t="s">
        <v>18</v>
      </c>
      <c r="Y749" s="16">
        <f>SUM(Y730:Y748)</f>
        <v>3912.0870000000023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3">
      <c r="V761" s="17"/>
    </row>
    <row r="762" spans="1:43">
      <c r="H762" s="156" t="s">
        <v>30</v>
      </c>
      <c r="I762" s="156"/>
      <c r="J762" s="156"/>
      <c r="V762" s="17"/>
      <c r="AA762" s="156" t="s">
        <v>31</v>
      </c>
      <c r="AB762" s="156"/>
      <c r="AC762" s="156"/>
    </row>
    <row r="763" spans="1:43">
      <c r="H763" s="156"/>
      <c r="I763" s="156"/>
      <c r="J763" s="156"/>
      <c r="V763" s="17"/>
      <c r="AA763" s="156"/>
      <c r="AB763" s="156"/>
      <c r="AC763" s="156"/>
    </row>
    <row r="764" spans="1:43">
      <c r="V764" s="17"/>
    </row>
    <row r="765" spans="1:43">
      <c r="V765" s="17"/>
      <c r="AP765" s="17"/>
      <c r="AQ765" s="17"/>
    </row>
    <row r="766" spans="1:43" ht="23.25">
      <c r="B766" s="24" t="s">
        <v>69</v>
      </c>
      <c r="V766" s="17"/>
      <c r="X766" s="22" t="s">
        <v>69</v>
      </c>
      <c r="AP766" s="17"/>
      <c r="AQ766" s="17"/>
    </row>
    <row r="767" spans="1:43" ht="23.25">
      <c r="B767" s="23" t="s">
        <v>32</v>
      </c>
      <c r="C767" s="20">
        <f>IF(X722="PAGADO",0,C727)</f>
        <v>-3912.0870000000023</v>
      </c>
      <c r="E767" s="157" t="s">
        <v>20</v>
      </c>
      <c r="F767" s="157"/>
      <c r="G767" s="157"/>
      <c r="H767" s="157"/>
      <c r="V767" s="17"/>
      <c r="X767" s="23" t="s">
        <v>32</v>
      </c>
      <c r="Y767" s="20">
        <f>IF(B1567="PAGADO",0,C772)</f>
        <v>-3912.0870000000023</v>
      </c>
      <c r="AA767" s="157" t="s">
        <v>20</v>
      </c>
      <c r="AB767" s="157"/>
      <c r="AC767" s="157"/>
      <c r="AD767" s="157"/>
      <c r="AP767" s="17"/>
      <c r="AQ767" s="1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3912.0870000000023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3912.0870000000023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-3912.0870000000023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-3912.0870000000023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8" t="str">
        <f>IF(Y772&lt;0,"NO PAGAR","COBRAR'")</f>
        <v>NO PAGAR</v>
      </c>
      <c r="Y773" s="15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58" t="str">
        <f>IF(C772&lt;0,"NO PAGAR","COBRAR'")</f>
        <v>NO PAGAR</v>
      </c>
      <c r="C774" s="15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51" t="s">
        <v>9</v>
      </c>
      <c r="C775" s="15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51" t="s">
        <v>9</v>
      </c>
      <c r="Y775" s="15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3912.0870000000023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3912.0870000000023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3912.0870000000023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3912.0870000000023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59" t="s">
        <v>29</v>
      </c>
      <c r="AD809" s="159"/>
      <c r="AE809" s="159"/>
    </row>
    <row r="810" spans="2:41">
      <c r="H810" s="156" t="s">
        <v>28</v>
      </c>
      <c r="I810" s="156"/>
      <c r="J810" s="156"/>
      <c r="V810" s="17"/>
      <c r="AC810" s="159"/>
      <c r="AD810" s="159"/>
      <c r="AE810" s="159"/>
    </row>
    <row r="811" spans="2:41">
      <c r="H811" s="156"/>
      <c r="I811" s="156"/>
      <c r="J811" s="156"/>
      <c r="V811" s="17"/>
      <c r="AC811" s="159"/>
      <c r="AD811" s="159"/>
      <c r="AE811" s="159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-3912.0870000000023</v>
      </c>
      <c r="E815" s="157" t="s">
        <v>20</v>
      </c>
      <c r="F815" s="157"/>
      <c r="G815" s="157"/>
      <c r="H815" s="157"/>
      <c r="V815" s="17"/>
      <c r="X815" s="23" t="s">
        <v>32</v>
      </c>
      <c r="Y815" s="20">
        <f>IF(B815="PAGADO",0,C820)</f>
        <v>-3912.0870000000023</v>
      </c>
      <c r="AA815" s="157" t="s">
        <v>20</v>
      </c>
      <c r="AB815" s="157"/>
      <c r="AC815" s="157"/>
      <c r="AD815" s="15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3912.0870000000023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3912.0870000000023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-3912.0870000000023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-3912.0870000000023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60" t="str">
        <f>IF(C820&lt;0,"NO PAGAR","COBRAR")</f>
        <v>NO PAGAR</v>
      </c>
      <c r="C821" s="16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60" t="str">
        <f>IF(Y820&lt;0,"NO PAGAR","COBRAR")</f>
        <v>NO PAGAR</v>
      </c>
      <c r="Y821" s="16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51" t="s">
        <v>9</v>
      </c>
      <c r="C822" s="15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51" t="s">
        <v>9</v>
      </c>
      <c r="Y822" s="15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3912.0870000000023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3912.0870000000023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53" t="s">
        <v>7</v>
      </c>
      <c r="F831" s="154"/>
      <c r="G831" s="15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53" t="s">
        <v>7</v>
      </c>
      <c r="AB831" s="154"/>
      <c r="AC831" s="155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53" t="s">
        <v>7</v>
      </c>
      <c r="O833" s="154"/>
      <c r="P833" s="154"/>
      <c r="Q833" s="155"/>
      <c r="R833" s="18">
        <f>SUM(R817:R832)</f>
        <v>0</v>
      </c>
      <c r="S833" s="3"/>
      <c r="V833" s="17"/>
      <c r="X833" s="12"/>
      <c r="Y833" s="10"/>
      <c r="AJ833" s="153" t="s">
        <v>7</v>
      </c>
      <c r="AK833" s="154"/>
      <c r="AL833" s="154"/>
      <c r="AM833" s="155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3912.0870000000023</v>
      </c>
      <c r="V842" s="17"/>
      <c r="X842" s="15" t="s">
        <v>18</v>
      </c>
      <c r="Y842" s="16">
        <f>SUM(Y823:Y841)</f>
        <v>3912.0870000000023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3">
      <c r="V854" s="17"/>
    </row>
    <row r="855" spans="1:43">
      <c r="H855" s="156" t="s">
        <v>30</v>
      </c>
      <c r="I855" s="156"/>
      <c r="J855" s="156"/>
      <c r="V855" s="17"/>
      <c r="AA855" s="156" t="s">
        <v>31</v>
      </c>
      <c r="AB855" s="156"/>
      <c r="AC855" s="156"/>
    </row>
    <row r="856" spans="1:43">
      <c r="H856" s="156"/>
      <c r="I856" s="156"/>
      <c r="J856" s="156"/>
      <c r="V856" s="17"/>
      <c r="AA856" s="156"/>
      <c r="AB856" s="156"/>
      <c r="AC856" s="156"/>
    </row>
    <row r="857" spans="1:43">
      <c r="V857" s="17"/>
    </row>
    <row r="858" spans="1:43">
      <c r="V858" s="17"/>
      <c r="AP858" s="17"/>
      <c r="AQ858" s="17"/>
    </row>
    <row r="859" spans="1:43" ht="23.25">
      <c r="B859" s="24" t="s">
        <v>70</v>
      </c>
      <c r="V859" s="17"/>
      <c r="X859" s="22" t="s">
        <v>70</v>
      </c>
      <c r="AP859" s="17"/>
      <c r="AQ859" s="17"/>
    </row>
    <row r="860" spans="1:43" ht="23.25">
      <c r="B860" s="23" t="s">
        <v>32</v>
      </c>
      <c r="C860" s="20">
        <f>IF(X815="PAGADO",0,C820)</f>
        <v>-3912.0870000000023</v>
      </c>
      <c r="E860" s="157" t="s">
        <v>20</v>
      </c>
      <c r="F860" s="157"/>
      <c r="G860" s="157"/>
      <c r="H860" s="157"/>
      <c r="V860" s="17"/>
      <c r="X860" s="23" t="s">
        <v>32</v>
      </c>
      <c r="Y860" s="20">
        <f>IF(B1660="PAGADO",0,C865)</f>
        <v>-3912.0870000000023</v>
      </c>
      <c r="AA860" s="157" t="s">
        <v>20</v>
      </c>
      <c r="AB860" s="157"/>
      <c r="AC860" s="157"/>
      <c r="AD860" s="157"/>
      <c r="AP860" s="17"/>
      <c r="AQ860" s="1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3912.0870000000023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3912.0870000000023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-3912.0870000000023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-3912.0870000000023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8" t="str">
        <f>IF(Y865&lt;0,"NO PAGAR","COBRAR'")</f>
        <v>NO PAGAR</v>
      </c>
      <c r="Y866" s="15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58" t="str">
        <f>IF(C865&lt;0,"NO PAGAR","COBRAR'")</f>
        <v>NO PAGAR</v>
      </c>
      <c r="C867" s="158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1" t="s">
        <v>9</v>
      </c>
      <c r="C868" s="15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1" t="s">
        <v>9</v>
      </c>
      <c r="Y868" s="15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3912.0870000000023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3912.0870000000023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3912.0870000000023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3912.0870000000023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59" t="s">
        <v>29</v>
      </c>
      <c r="AD903" s="159"/>
      <c r="AE903" s="159"/>
    </row>
    <row r="904" spans="2:41">
      <c r="H904" s="156" t="s">
        <v>28</v>
      </c>
      <c r="I904" s="156"/>
      <c r="J904" s="156"/>
      <c r="V904" s="17"/>
      <c r="AC904" s="159"/>
      <c r="AD904" s="159"/>
      <c r="AE904" s="159"/>
    </row>
    <row r="905" spans="2:41">
      <c r="H905" s="156"/>
      <c r="I905" s="156"/>
      <c r="J905" s="156"/>
      <c r="V905" s="17"/>
      <c r="AC905" s="159"/>
      <c r="AD905" s="159"/>
      <c r="AE905" s="159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-3912.0870000000023</v>
      </c>
      <c r="E909" s="157" t="s">
        <v>20</v>
      </c>
      <c r="F909" s="157"/>
      <c r="G909" s="157"/>
      <c r="H909" s="157"/>
      <c r="V909" s="17"/>
      <c r="X909" s="23" t="s">
        <v>32</v>
      </c>
      <c r="Y909" s="20">
        <f>IF(B909="PAGADO",0,C914)</f>
        <v>-3912.0870000000023</v>
      </c>
      <c r="AA909" s="157" t="s">
        <v>20</v>
      </c>
      <c r="AB909" s="157"/>
      <c r="AC909" s="157"/>
      <c r="AD909" s="15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3912.0870000000023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3912.0870000000023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-3912.0870000000023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-3912.0870000000023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60" t="str">
        <f>IF(C914&lt;0,"NO PAGAR","COBRAR")</f>
        <v>NO PAGAR</v>
      </c>
      <c r="C915" s="16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60" t="str">
        <f>IF(Y914&lt;0,"NO PAGAR","COBRAR")</f>
        <v>NO PAGAR</v>
      </c>
      <c r="Y915" s="16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51" t="s">
        <v>9</v>
      </c>
      <c r="C916" s="15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51" t="s">
        <v>9</v>
      </c>
      <c r="Y916" s="15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3912.0870000000023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3912.0870000000023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53" t="s">
        <v>7</v>
      </c>
      <c r="F925" s="154"/>
      <c r="G925" s="15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53" t="s">
        <v>7</v>
      </c>
      <c r="AB925" s="154"/>
      <c r="AC925" s="155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53" t="s">
        <v>7</v>
      </c>
      <c r="O927" s="154"/>
      <c r="P927" s="154"/>
      <c r="Q927" s="155"/>
      <c r="R927" s="18">
        <f>SUM(R911:R926)</f>
        <v>0</v>
      </c>
      <c r="S927" s="3"/>
      <c r="V927" s="17"/>
      <c r="X927" s="12"/>
      <c r="Y927" s="10"/>
      <c r="AJ927" s="153" t="s">
        <v>7</v>
      </c>
      <c r="AK927" s="154"/>
      <c r="AL927" s="154"/>
      <c r="AM927" s="155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3912.0870000000023</v>
      </c>
      <c r="V936" s="17"/>
      <c r="X936" s="15" t="s">
        <v>18</v>
      </c>
      <c r="Y936" s="16">
        <f>SUM(Y917:Y935)</f>
        <v>3912.0870000000023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3">
      <c r="V948" s="17"/>
    </row>
    <row r="949" spans="1:43">
      <c r="H949" s="156" t="s">
        <v>30</v>
      </c>
      <c r="I949" s="156"/>
      <c r="J949" s="156"/>
      <c r="V949" s="17"/>
      <c r="AA949" s="156" t="s">
        <v>31</v>
      </c>
      <c r="AB949" s="156"/>
      <c r="AC949" s="156"/>
    </row>
    <row r="950" spans="1:43">
      <c r="H950" s="156"/>
      <c r="I950" s="156"/>
      <c r="J950" s="156"/>
      <c r="V950" s="17"/>
      <c r="AA950" s="156"/>
      <c r="AB950" s="156"/>
      <c r="AC950" s="156"/>
    </row>
    <row r="951" spans="1:43">
      <c r="V951" s="17"/>
    </row>
    <row r="952" spans="1:43">
      <c r="V952" s="17"/>
      <c r="AP952" s="17"/>
      <c r="AQ952" s="17"/>
    </row>
    <row r="953" spans="1:43" ht="23.25">
      <c r="B953" s="24" t="s">
        <v>73</v>
      </c>
      <c r="V953" s="17"/>
      <c r="X953" s="22" t="s">
        <v>71</v>
      </c>
      <c r="AP953" s="17"/>
      <c r="AQ953" s="17"/>
    </row>
    <row r="954" spans="1:43" ht="23.25">
      <c r="B954" s="23" t="s">
        <v>32</v>
      </c>
      <c r="C954" s="20">
        <f>IF(X909="PAGADO",0,C914)</f>
        <v>-3912.0870000000023</v>
      </c>
      <c r="E954" s="157" t="s">
        <v>20</v>
      </c>
      <c r="F954" s="157"/>
      <c r="G954" s="157"/>
      <c r="H954" s="157"/>
      <c r="V954" s="17"/>
      <c r="X954" s="23" t="s">
        <v>32</v>
      </c>
      <c r="Y954" s="20">
        <f>IF(B1754="PAGADO",0,C959)</f>
        <v>-3912.0870000000023</v>
      </c>
      <c r="AA954" s="157" t="s">
        <v>20</v>
      </c>
      <c r="AB954" s="157"/>
      <c r="AC954" s="157"/>
      <c r="AD954" s="157"/>
      <c r="AP954" s="17"/>
      <c r="AQ954" s="1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3912.0870000000023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3912.0870000000023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-3912.0870000000023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-3912.0870000000023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8" t="str">
        <f>IF(Y959&lt;0,"NO PAGAR","COBRAR'")</f>
        <v>NO PAGAR</v>
      </c>
      <c r="Y960" s="15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58" t="str">
        <f>IF(C959&lt;0,"NO PAGAR","COBRAR'")</f>
        <v>NO PAGAR</v>
      </c>
      <c r="C961" s="158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51" t="s">
        <v>9</v>
      </c>
      <c r="C962" s="15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51" t="s">
        <v>9</v>
      </c>
      <c r="Y962" s="15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3912.0870000000023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3912.0870000000023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3912.0870000000023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3912.0870000000023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59" t="s">
        <v>29</v>
      </c>
      <c r="AD996" s="159"/>
      <c r="AE996" s="159"/>
    </row>
    <row r="997" spans="2:41">
      <c r="H997" s="156" t="s">
        <v>28</v>
      </c>
      <c r="I997" s="156"/>
      <c r="J997" s="156"/>
      <c r="V997" s="17"/>
      <c r="AC997" s="159"/>
      <c r="AD997" s="159"/>
      <c r="AE997" s="159"/>
    </row>
    <row r="998" spans="2:41">
      <c r="H998" s="156"/>
      <c r="I998" s="156"/>
      <c r="J998" s="156"/>
      <c r="V998" s="17"/>
      <c r="AC998" s="159"/>
      <c r="AD998" s="159"/>
      <c r="AE998" s="159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-3912.0870000000023</v>
      </c>
      <c r="E1002" s="157" t="s">
        <v>20</v>
      </c>
      <c r="F1002" s="157"/>
      <c r="G1002" s="157"/>
      <c r="H1002" s="157"/>
      <c r="V1002" s="17"/>
      <c r="X1002" s="23" t="s">
        <v>32</v>
      </c>
      <c r="Y1002" s="20">
        <f>IF(B1002="PAGADO",0,C1007)</f>
        <v>-3912.0870000000023</v>
      </c>
      <c r="AA1002" s="157" t="s">
        <v>20</v>
      </c>
      <c r="AB1002" s="157"/>
      <c r="AC1002" s="157"/>
      <c r="AD1002" s="15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3912.0870000000023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3912.0870000000023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-3912.0870000000023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-3912.0870000000023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60" t="str">
        <f>IF(C1007&lt;0,"NO PAGAR","COBRAR")</f>
        <v>NO PAGAR</v>
      </c>
      <c r="C1008" s="16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60" t="str">
        <f>IF(Y1007&lt;0,"NO PAGAR","COBRAR")</f>
        <v>NO PAGAR</v>
      </c>
      <c r="Y1008" s="16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51" t="s">
        <v>9</v>
      </c>
      <c r="C1009" s="15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51" t="s">
        <v>9</v>
      </c>
      <c r="Y1009" s="15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3912.0870000000023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3912.0870000000023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53" t="s">
        <v>7</v>
      </c>
      <c r="F1018" s="154"/>
      <c r="G1018" s="15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53" t="s">
        <v>7</v>
      </c>
      <c r="AB1018" s="154"/>
      <c r="AC1018" s="15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53" t="s">
        <v>7</v>
      </c>
      <c r="O1020" s="154"/>
      <c r="P1020" s="154"/>
      <c r="Q1020" s="155"/>
      <c r="R1020" s="18">
        <f>SUM(R1004:R1019)</f>
        <v>0</v>
      </c>
      <c r="S1020" s="3"/>
      <c r="V1020" s="17"/>
      <c r="X1020" s="12"/>
      <c r="Y1020" s="10"/>
      <c r="AJ1020" s="153" t="s">
        <v>7</v>
      </c>
      <c r="AK1020" s="154"/>
      <c r="AL1020" s="154"/>
      <c r="AM1020" s="15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1">
      <c r="B1025" s="12"/>
      <c r="C1025" s="10"/>
      <c r="V1025" s="17"/>
      <c r="X1025" s="12"/>
      <c r="Y1025" s="10"/>
    </row>
    <row r="1026" spans="1:41">
      <c r="B1026" s="12"/>
      <c r="C1026" s="10"/>
      <c r="V1026" s="17"/>
      <c r="X1026" s="12"/>
      <c r="Y1026" s="10"/>
    </row>
    <row r="1027" spans="1:41">
      <c r="B1027" s="12"/>
      <c r="C1027" s="10"/>
      <c r="V1027" s="17"/>
      <c r="X1027" s="12"/>
      <c r="Y1027" s="10"/>
    </row>
    <row r="1028" spans="1:41">
      <c r="B1028" s="11"/>
      <c r="C1028" s="10"/>
      <c r="V1028" s="17"/>
      <c r="X1028" s="11"/>
      <c r="Y1028" s="10"/>
    </row>
    <row r="1029" spans="1:41">
      <c r="B1029" s="15" t="s">
        <v>18</v>
      </c>
      <c r="C1029" s="16">
        <f>SUM(C1010:C1028)</f>
        <v>3912.0870000000023</v>
      </c>
      <c r="V1029" s="17"/>
      <c r="X1029" s="15" t="s">
        <v>18</v>
      </c>
      <c r="Y1029" s="16">
        <f>SUM(Y1010:Y1028)</f>
        <v>3912.0870000000023</v>
      </c>
    </row>
    <row r="1030" spans="1:41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1">
      <c r="E1031" s="1" t="s">
        <v>19</v>
      </c>
      <c r="V1031" s="17"/>
      <c r="AA1031" s="1" t="s">
        <v>19</v>
      </c>
    </row>
    <row r="1032" spans="1:41">
      <c r="V1032" s="17"/>
    </row>
    <row r="1033" spans="1:41">
      <c r="V1033" s="17"/>
    </row>
    <row r="1034" spans="1:41">
      <c r="V1034" s="17"/>
    </row>
    <row r="1035" spans="1:41">
      <c r="V1035" s="17"/>
    </row>
    <row r="1036" spans="1:41">
      <c r="V1036" s="17"/>
    </row>
    <row r="1037" spans="1:41">
      <c r="V1037" s="17"/>
    </row>
    <row r="1038" spans="1:4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2:43">
      <c r="V1041" s="17"/>
    </row>
    <row r="1042" spans="2:43">
      <c r="H1042" s="156" t="s">
        <v>30</v>
      </c>
      <c r="I1042" s="156"/>
      <c r="J1042" s="156"/>
      <c r="V1042" s="17"/>
      <c r="AA1042" s="156" t="s">
        <v>31</v>
      </c>
      <c r="AB1042" s="156"/>
      <c r="AC1042" s="156"/>
    </row>
    <row r="1043" spans="2:43">
      <c r="H1043" s="156"/>
      <c r="I1043" s="156"/>
      <c r="J1043" s="156"/>
      <c r="V1043" s="17"/>
      <c r="AA1043" s="156"/>
      <c r="AB1043" s="156"/>
      <c r="AC1043" s="156"/>
    </row>
    <row r="1044" spans="2:43">
      <c r="V1044" s="17"/>
    </row>
    <row r="1045" spans="2:43">
      <c r="V1045" s="17"/>
      <c r="AP1045" s="17"/>
      <c r="AQ1045" s="17"/>
    </row>
    <row r="1046" spans="2:43" ht="23.25">
      <c r="B1046" s="24" t="s">
        <v>72</v>
      </c>
      <c r="V1046" s="17"/>
      <c r="X1046" s="22" t="s">
        <v>72</v>
      </c>
      <c r="AP1046" s="17"/>
      <c r="AQ1046" s="17"/>
    </row>
    <row r="1047" spans="2:43" ht="23.25">
      <c r="B1047" s="23" t="s">
        <v>32</v>
      </c>
      <c r="C1047" s="20">
        <f>IF(X1002="PAGADO",0,C1007)</f>
        <v>-3912.0870000000023</v>
      </c>
      <c r="E1047" s="157" t="s">
        <v>20</v>
      </c>
      <c r="F1047" s="157"/>
      <c r="G1047" s="157"/>
      <c r="H1047" s="157"/>
      <c r="V1047" s="17"/>
      <c r="X1047" s="23" t="s">
        <v>32</v>
      </c>
      <c r="Y1047" s="20">
        <f>IF(B1847="PAGADO",0,C1052)</f>
        <v>-3912.0870000000023</v>
      </c>
      <c r="AA1047" s="157" t="s">
        <v>20</v>
      </c>
      <c r="AB1047" s="157"/>
      <c r="AC1047" s="157"/>
      <c r="AD1047" s="157"/>
      <c r="AP1047" s="17"/>
      <c r="AQ1047" s="17"/>
    </row>
    <row r="1048" spans="2:43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3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" t="s">
        <v>9</v>
      </c>
      <c r="C1051" s="20">
        <f>C1075</f>
        <v>3912.0870000000023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3912.0870000000023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6" t="s">
        <v>26</v>
      </c>
      <c r="C1052" s="21">
        <f>C1050-C1051</f>
        <v>-3912.0870000000023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-3912.0870000000023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8" t="str">
        <f>IF(Y1052&lt;0,"NO PAGAR","COBRAR'")</f>
        <v>NO PAGAR</v>
      </c>
      <c r="Y1053" s="15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ht="23.25">
      <c r="B1054" s="158" t="str">
        <f>IF(C1052&lt;0,"NO PAGAR","COBRAR'")</f>
        <v>NO PAGAR</v>
      </c>
      <c r="C1054" s="158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51" t="s">
        <v>9</v>
      </c>
      <c r="C1055" s="15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51" t="s">
        <v>9</v>
      </c>
      <c r="Y1055" s="15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9" t="str">
        <f>IF(Y1007&lt;0,"SALDO ADELANTADO","SALDO A FAVOR '")</f>
        <v>SALDO ADELANTADO</v>
      </c>
      <c r="C1056" s="10">
        <f>IF(Y1007&lt;=0,Y1007*-1)</f>
        <v>3912.0870000000023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3912.0870000000023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3912.0870000000023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3912.0870000000023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opLeftCell="J490" zoomScale="85" zoomScaleNormal="85" workbookViewId="0">
      <selection activeCell="Y477" sqref="Y477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57" t="s">
        <v>79</v>
      </c>
      <c r="F8" s="157"/>
      <c r="G8" s="157"/>
      <c r="H8" s="157"/>
      <c r="V8" s="17"/>
      <c r="X8" s="23" t="s">
        <v>32</v>
      </c>
      <c r="Y8" s="20">
        <f>IF(B8="PAGADO",0,C13)</f>
        <v>0</v>
      </c>
      <c r="AA8" s="157" t="s">
        <v>148</v>
      </c>
      <c r="AB8" s="157"/>
      <c r="AC8" s="157"/>
      <c r="AD8" s="157"/>
      <c r="AK8" s="167" t="s">
        <v>110</v>
      </c>
      <c r="AL8" s="167"/>
      <c r="AM8" s="16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3" t="s">
        <v>7</v>
      </c>
      <c r="AB24" s="154"/>
      <c r="AC24" s="15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57" t="s">
        <v>79</v>
      </c>
      <c r="F53" s="157"/>
      <c r="G53" s="157"/>
      <c r="H53" s="157"/>
      <c r="V53" s="17"/>
      <c r="X53" s="23" t="s">
        <v>32</v>
      </c>
      <c r="Y53" s="20">
        <f>IF(B53="PAGADO",0,C58)</f>
        <v>251.97000000000011</v>
      </c>
      <c r="AA53" s="157" t="s">
        <v>148</v>
      </c>
      <c r="AB53" s="157"/>
      <c r="AC53" s="157"/>
      <c r="AD53" s="15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3" t="s">
        <v>7</v>
      </c>
      <c r="F69" s="154"/>
      <c r="G69" s="15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9" t="s">
        <v>29</v>
      </c>
      <c r="AD97" s="159"/>
      <c r="AE97" s="159"/>
    </row>
    <row r="98" spans="2:41">
      <c r="H98" s="156" t="s">
        <v>28</v>
      </c>
      <c r="I98" s="156"/>
      <c r="J98" s="156"/>
      <c r="V98" s="17"/>
      <c r="AC98" s="159"/>
      <c r="AD98" s="159"/>
      <c r="AE98" s="159"/>
    </row>
    <row r="99" spans="2:41">
      <c r="H99" s="156"/>
      <c r="I99" s="156"/>
      <c r="J99" s="156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57" t="s">
        <v>79</v>
      </c>
      <c r="F103" s="157"/>
      <c r="G103" s="157"/>
      <c r="H103" s="157"/>
      <c r="V103" s="17"/>
      <c r="X103" s="23" t="s">
        <v>156</v>
      </c>
      <c r="Y103" s="20">
        <f>IF(B103="PAGADO",0,C108)</f>
        <v>1501.97</v>
      </c>
      <c r="AA103" s="157" t="s">
        <v>79</v>
      </c>
      <c r="AB103" s="157"/>
      <c r="AC103" s="157"/>
      <c r="AD103" s="15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60" t="str">
        <f>IF(C108&lt;0,"NO PAGAR","COBRAR")</f>
        <v>COBRAR</v>
      </c>
      <c r="C109" s="16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60" t="str">
        <f>IF(Y108&lt;0,"NO PAGAR","COBRAR")</f>
        <v>COBRAR</v>
      </c>
      <c r="Y109" s="16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56" t="s">
        <v>30</v>
      </c>
      <c r="I130" s="156"/>
      <c r="J130" s="156"/>
      <c r="V130" s="17"/>
      <c r="AA130" s="156" t="s">
        <v>31</v>
      </c>
      <c r="AB130" s="156"/>
      <c r="AC130" s="156"/>
    </row>
    <row r="131" spans="2:41">
      <c r="H131" s="156"/>
      <c r="I131" s="156"/>
      <c r="J131" s="156"/>
      <c r="V131" s="17"/>
      <c r="AA131" s="156"/>
      <c r="AB131" s="156"/>
      <c r="AC131" s="15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57" t="s">
        <v>148</v>
      </c>
      <c r="F135" s="157"/>
      <c r="G135" s="157"/>
      <c r="H135" s="157"/>
      <c r="V135" s="17"/>
      <c r="X135" s="23" t="s">
        <v>32</v>
      </c>
      <c r="Y135" s="20">
        <f>IF(B135="PAGADO",0,C140)</f>
        <v>0</v>
      </c>
      <c r="AA135" s="157" t="s">
        <v>358</v>
      </c>
      <c r="AB135" s="157"/>
      <c r="AC135" s="157"/>
      <c r="AD135" s="15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58" t="str">
        <f>IF(Y140&lt;0,"NO PAGAR","COBRAR'")</f>
        <v>COBRAR'</v>
      </c>
      <c r="Y141" s="15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58" t="str">
        <f>IF(C140&lt;0,"NO PAGAR","COBRAR'")</f>
        <v>COBRAR'</v>
      </c>
      <c r="C142" s="158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1" t="s">
        <v>9</v>
      </c>
      <c r="C143" s="15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1" t="s">
        <v>9</v>
      </c>
      <c r="Y143" s="15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3" t="s">
        <v>7</v>
      </c>
      <c r="F151" s="154"/>
      <c r="G151" s="15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3" t="s">
        <v>7</v>
      </c>
      <c r="AB151" s="154"/>
      <c r="AC151" s="15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3" t="s">
        <v>7</v>
      </c>
      <c r="O153" s="154"/>
      <c r="P153" s="154"/>
      <c r="Q153" s="155"/>
      <c r="R153" s="18">
        <f>SUM(R137:R152)</f>
        <v>0</v>
      </c>
      <c r="S153" s="3"/>
      <c r="V153" s="17"/>
      <c r="X153" s="12"/>
      <c r="Y153" s="10"/>
      <c r="AJ153" s="153" t="s">
        <v>7</v>
      </c>
      <c r="AK153" s="154"/>
      <c r="AL153" s="154"/>
      <c r="AM153" s="15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9" t="s">
        <v>29</v>
      </c>
      <c r="AD169" s="159"/>
      <c r="AE169" s="159"/>
    </row>
    <row r="170" spans="2:41">
      <c r="H170" s="156" t="s">
        <v>28</v>
      </c>
      <c r="I170" s="156"/>
      <c r="J170" s="156"/>
      <c r="V170" s="17"/>
      <c r="AC170" s="159"/>
      <c r="AD170" s="159"/>
      <c r="AE170" s="159"/>
    </row>
    <row r="171" spans="2:41">
      <c r="H171" s="156"/>
      <c r="I171" s="156"/>
      <c r="J171" s="156"/>
      <c r="V171" s="17"/>
      <c r="AC171" s="159"/>
      <c r="AD171" s="159"/>
      <c r="AE171" s="15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57" t="s">
        <v>79</v>
      </c>
      <c r="F175" s="157"/>
      <c r="G175" s="157"/>
      <c r="H175" s="157"/>
      <c r="V175" s="17"/>
      <c r="X175" s="23" t="s">
        <v>32</v>
      </c>
      <c r="Y175" s="20">
        <f>IF(B175="PAGADO",0,C180)</f>
        <v>0</v>
      </c>
      <c r="AA175" s="157" t="s">
        <v>358</v>
      </c>
      <c r="AB175" s="157"/>
      <c r="AC175" s="157"/>
      <c r="AD175" s="15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60" t="str">
        <f>IF(C180&lt;0,"NO PAGAR","COBRAR")</f>
        <v>COBRAR</v>
      </c>
      <c r="C181" s="16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0" t="str">
        <f>IF(Y180&lt;0,"NO PAGAR","COBRAR")</f>
        <v>NO PAGAR</v>
      </c>
      <c r="Y181" s="16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1" t="s">
        <v>9</v>
      </c>
      <c r="C182" s="15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1" t="s">
        <v>9</v>
      </c>
      <c r="Y182" s="15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3" t="s">
        <v>7</v>
      </c>
      <c r="F191" s="154"/>
      <c r="G191" s="15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3" t="s">
        <v>7</v>
      </c>
      <c r="AB191" s="154"/>
      <c r="AC191" s="15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3" t="s">
        <v>7</v>
      </c>
      <c r="O193" s="154"/>
      <c r="P193" s="154"/>
      <c r="Q193" s="155"/>
      <c r="R193" s="18">
        <f>SUM(R177:R192)</f>
        <v>400</v>
      </c>
      <c r="S193" s="3"/>
      <c r="V193" s="17"/>
      <c r="X193" s="12"/>
      <c r="Y193" s="10"/>
      <c r="AJ193" s="153" t="s">
        <v>7</v>
      </c>
      <c r="AK193" s="154"/>
      <c r="AL193" s="154"/>
      <c r="AM193" s="15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56" t="s">
        <v>30</v>
      </c>
      <c r="I207" s="156"/>
      <c r="J207" s="156"/>
      <c r="V207" s="17"/>
      <c r="AA207" s="156" t="s">
        <v>31</v>
      </c>
      <c r="AB207" s="156"/>
      <c r="AC207" s="156"/>
    </row>
    <row r="208" spans="1:43">
      <c r="H208" s="156"/>
      <c r="I208" s="156"/>
      <c r="J208" s="156"/>
      <c r="V208" s="17"/>
      <c r="AA208" s="156"/>
      <c r="AB208" s="156"/>
      <c r="AC208" s="15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57" t="s">
        <v>358</v>
      </c>
      <c r="F212" s="157"/>
      <c r="G212" s="157"/>
      <c r="H212" s="157"/>
      <c r="V212" s="17"/>
      <c r="X212" s="23" t="s">
        <v>130</v>
      </c>
      <c r="Y212" s="20">
        <f>IF(B212="PAGADO",0,C217)</f>
        <v>0</v>
      </c>
      <c r="AA212" s="157" t="s">
        <v>547</v>
      </c>
      <c r="AB212" s="157"/>
      <c r="AC212" s="157"/>
      <c r="AD212" s="15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58" t="str">
        <f>IF(Y217&lt;0,"NO PAGAR","COBRAR'")</f>
        <v>COBRAR'</v>
      </c>
      <c r="Y218" s="158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58" t="str">
        <f>IF(C217&lt;0,"NO PAGAR","COBRAR'")</f>
        <v>COBRAR'</v>
      </c>
      <c r="C219" s="158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1" t="s">
        <v>9</v>
      </c>
      <c r="C220" s="15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1" t="s">
        <v>9</v>
      </c>
      <c r="Y220" s="15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3" t="s">
        <v>7</v>
      </c>
      <c r="F228" s="154"/>
      <c r="G228" s="15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3" t="s">
        <v>7</v>
      </c>
      <c r="AB228" s="154"/>
      <c r="AC228" s="15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3" t="s">
        <v>7</v>
      </c>
      <c r="O230" s="154"/>
      <c r="P230" s="154"/>
      <c r="Q230" s="155"/>
      <c r="R230" s="18">
        <f>SUM(R214:R229)</f>
        <v>0</v>
      </c>
      <c r="S230" s="3"/>
      <c r="V230" s="17"/>
      <c r="X230" s="12"/>
      <c r="Y230" s="10"/>
      <c r="AJ230" s="153" t="s">
        <v>7</v>
      </c>
      <c r="AK230" s="154"/>
      <c r="AL230" s="154"/>
      <c r="AM230" s="15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9" t="s">
        <v>29</v>
      </c>
      <c r="AD253" s="159"/>
      <c r="AE253" s="159"/>
    </row>
    <row r="254" spans="5:31">
      <c r="H254" s="156" t="s">
        <v>28</v>
      </c>
      <c r="I254" s="156"/>
      <c r="J254" s="156"/>
      <c r="V254" s="17"/>
      <c r="AC254" s="159"/>
      <c r="AD254" s="159"/>
      <c r="AE254" s="159"/>
    </row>
    <row r="255" spans="5:31">
      <c r="H255" s="156"/>
      <c r="I255" s="156"/>
      <c r="J255" s="156"/>
      <c r="V255" s="17"/>
      <c r="AC255" s="159"/>
      <c r="AD255" s="159"/>
      <c r="AE255" s="15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57" t="s">
        <v>547</v>
      </c>
      <c r="F259" s="157"/>
      <c r="G259" s="157"/>
      <c r="H259" s="157"/>
      <c r="V259" s="17"/>
      <c r="X259" s="23" t="s">
        <v>32</v>
      </c>
      <c r="Y259" s="20">
        <f>IF(B259="PAGADO",0,C264)</f>
        <v>0</v>
      </c>
      <c r="AA259" s="157" t="s">
        <v>602</v>
      </c>
      <c r="AB259" s="157"/>
      <c r="AC259" s="157"/>
      <c r="AD259" s="15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60" t="str">
        <f>IF(C264&lt;0,"NO PAGAR","COBRAR")</f>
        <v>COBRAR</v>
      </c>
      <c r="C265" s="16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60" t="str">
        <f>IF(Y264&lt;0,"NO PAGAR","COBRAR")</f>
        <v>COBRAR</v>
      </c>
      <c r="Y265" s="16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1" t="s">
        <v>9</v>
      </c>
      <c r="C266" s="15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1" t="s">
        <v>9</v>
      </c>
      <c r="Y266" s="15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3" t="s">
        <v>7</v>
      </c>
      <c r="F275" s="154"/>
      <c r="G275" s="15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3" t="s">
        <v>7</v>
      </c>
      <c r="AB275" s="154"/>
      <c r="AC275" s="15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3" t="s">
        <v>7</v>
      </c>
      <c r="O277" s="154"/>
      <c r="P277" s="154"/>
      <c r="Q277" s="155"/>
      <c r="R277" s="18">
        <f>SUM(R261:R276)</f>
        <v>100</v>
      </c>
      <c r="S277" s="3"/>
      <c r="V277" s="17"/>
      <c r="X277" s="12"/>
      <c r="Y277" s="10"/>
      <c r="AJ277" s="153" t="s">
        <v>7</v>
      </c>
      <c r="AK277" s="154"/>
      <c r="AL277" s="154"/>
      <c r="AM277" s="15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56" t="s">
        <v>30</v>
      </c>
      <c r="I299" s="156"/>
      <c r="J299" s="156"/>
      <c r="V299" s="17"/>
      <c r="AA299" s="156" t="s">
        <v>31</v>
      </c>
      <c r="AB299" s="156"/>
      <c r="AC299" s="156"/>
    </row>
    <row r="300" spans="1:43">
      <c r="H300" s="156"/>
      <c r="I300" s="156"/>
      <c r="J300" s="156"/>
      <c r="V300" s="17"/>
      <c r="AA300" s="156"/>
      <c r="AB300" s="156"/>
      <c r="AC300" s="15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57" t="s">
        <v>358</v>
      </c>
      <c r="F304" s="157"/>
      <c r="G304" s="157"/>
      <c r="H304" s="157"/>
      <c r="V304" s="17"/>
      <c r="X304" s="23" t="s">
        <v>32</v>
      </c>
      <c r="Y304" s="20">
        <f>IF(B1086="PAGADO",0,C309)</f>
        <v>240</v>
      </c>
      <c r="AA304" s="157" t="s">
        <v>679</v>
      </c>
      <c r="AB304" s="157"/>
      <c r="AC304" s="157"/>
      <c r="AD304" s="15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58" t="str">
        <f>IF(Y309&lt;0,"NO PAGAR","COBRAR'")</f>
        <v>COBRAR'</v>
      </c>
      <c r="Y310" s="15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58" t="str">
        <f>IF(C309&lt;0,"NO PAGAR","COBRAR'")</f>
        <v>COBRAR'</v>
      </c>
      <c r="C311" s="158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1" t="s">
        <v>9</v>
      </c>
      <c r="C312" s="15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1" t="s">
        <v>9</v>
      </c>
      <c r="Y312" s="15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3" t="s">
        <v>7</v>
      </c>
      <c r="F320" s="154"/>
      <c r="G320" s="15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3" t="s">
        <v>7</v>
      </c>
      <c r="AB320" s="154"/>
      <c r="AC320" s="15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3" t="s">
        <v>7</v>
      </c>
      <c r="O322" s="154"/>
      <c r="P322" s="154"/>
      <c r="Q322" s="155"/>
      <c r="R322" s="18">
        <f>SUM(R306:R321)</f>
        <v>2552.6999999999998</v>
      </c>
      <c r="S322" s="3"/>
      <c r="V322" s="17"/>
      <c r="X322" s="11"/>
      <c r="Y322" s="10"/>
      <c r="AJ322" s="153" t="s">
        <v>7</v>
      </c>
      <c r="AK322" s="154"/>
      <c r="AL322" s="154"/>
      <c r="AM322" s="15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56" t="s">
        <v>28</v>
      </c>
      <c r="I347" s="156"/>
      <c r="J347" s="156"/>
      <c r="V347" s="17"/>
    </row>
    <row r="348" spans="2:30">
      <c r="H348" s="156"/>
      <c r="I348" s="156"/>
      <c r="J348" s="156"/>
      <c r="V348" s="17"/>
    </row>
    <row r="349" spans="2:30">
      <c r="V349" s="17"/>
      <c r="X349" s="166" t="s">
        <v>64</v>
      </c>
      <c r="AB349" s="163" t="s">
        <v>29</v>
      </c>
      <c r="AC349" s="163"/>
      <c r="AD349" s="163"/>
    </row>
    <row r="350" spans="2:30">
      <c r="V350" s="17"/>
      <c r="X350" s="166"/>
      <c r="AB350" s="163"/>
      <c r="AC350" s="163"/>
      <c r="AD350" s="163"/>
    </row>
    <row r="351" spans="2:30" ht="23.25">
      <c r="B351" s="22" t="s">
        <v>64</v>
      </c>
      <c r="V351" s="17"/>
      <c r="X351" s="166"/>
      <c r="AB351" s="163"/>
      <c r="AC351" s="163"/>
      <c r="AD351" s="163"/>
    </row>
    <row r="352" spans="2:30" ht="23.25">
      <c r="B352" s="23" t="s">
        <v>130</v>
      </c>
      <c r="C352" s="20">
        <f>IF(X304="PAGADO",0,Y309)</f>
        <v>229.98</v>
      </c>
      <c r="E352" s="157" t="s">
        <v>547</v>
      </c>
      <c r="F352" s="157"/>
      <c r="G352" s="157"/>
      <c r="H352" s="157"/>
      <c r="V352" s="17"/>
      <c r="X352" s="23" t="s">
        <v>130</v>
      </c>
      <c r="Y352" s="20">
        <f>IF(B352="PAGADO",0,C357)</f>
        <v>0</v>
      </c>
      <c r="AA352" s="157" t="s">
        <v>679</v>
      </c>
      <c r="AB352" s="157"/>
      <c r="AC352" s="157"/>
      <c r="AD352" s="15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60" t="str">
        <f>IF(C357&lt;0,"NO PAGAR","COBRAR")</f>
        <v>COBRAR</v>
      </c>
      <c r="C358" s="16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60" t="str">
        <f>IF(Y357&lt;0,"NO PAGAR","COBRAR")</f>
        <v>COBRAR</v>
      </c>
      <c r="Y358" s="160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1" t="s">
        <v>9</v>
      </c>
      <c r="C359" s="15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1" t="s">
        <v>9</v>
      </c>
      <c r="Y359" s="15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3" t="s">
        <v>7</v>
      </c>
      <c r="AK363" s="154"/>
      <c r="AL363" s="154"/>
      <c r="AM363" s="15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3" t="s">
        <v>7</v>
      </c>
      <c r="F368" s="154"/>
      <c r="G368" s="15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3" t="s">
        <v>7</v>
      </c>
      <c r="AB368" s="154"/>
      <c r="AC368" s="155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3" t="s">
        <v>7</v>
      </c>
      <c r="O370" s="154"/>
      <c r="P370" s="154"/>
      <c r="Q370" s="155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56" t="s">
        <v>30</v>
      </c>
      <c r="I386" s="156"/>
      <c r="J386" s="156"/>
      <c r="V386" s="17"/>
      <c r="AA386" s="156" t="s">
        <v>31</v>
      </c>
      <c r="AB386" s="156"/>
      <c r="AC386" s="156"/>
    </row>
    <row r="387" spans="2:41">
      <c r="H387" s="156"/>
      <c r="I387" s="156"/>
      <c r="J387" s="156"/>
      <c r="V387" s="17"/>
      <c r="AA387" s="156"/>
      <c r="AB387" s="156"/>
      <c r="AC387" s="15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57" t="s">
        <v>547</v>
      </c>
      <c r="F391" s="157"/>
      <c r="G391" s="157"/>
      <c r="H391" s="157"/>
      <c r="V391" s="17"/>
      <c r="X391" s="23" t="s">
        <v>32</v>
      </c>
      <c r="Y391" s="20">
        <f>IF(B391="PAGADO",0,C396)</f>
        <v>0</v>
      </c>
      <c r="AA391" s="157" t="s">
        <v>845</v>
      </c>
      <c r="AB391" s="157"/>
      <c r="AC391" s="157"/>
      <c r="AD391" s="15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58" t="str">
        <f>IF(Y396&lt;0,"NO PAGAR","COBRAR'")</f>
        <v>COBRAR'</v>
      </c>
      <c r="Y397" s="15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58" t="str">
        <f>IF(C396&lt;0,"NO PAGAR","COBRAR'")</f>
        <v>COBRAR'</v>
      </c>
      <c r="C398" s="15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1" t="s">
        <v>9</v>
      </c>
      <c r="C399" s="15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1" t="s">
        <v>9</v>
      </c>
      <c r="Y399" s="15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3" t="s">
        <v>7</v>
      </c>
      <c r="AK402" s="154"/>
      <c r="AL402" s="154"/>
      <c r="AM402" s="15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3" t="s">
        <v>7</v>
      </c>
      <c r="F407" s="154"/>
      <c r="G407" s="15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3" t="s">
        <v>7</v>
      </c>
      <c r="AB407" s="154"/>
      <c r="AC407" s="15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3" t="s">
        <v>7</v>
      </c>
      <c r="O409" s="154"/>
      <c r="P409" s="154"/>
      <c r="Q409" s="15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9" t="s">
        <v>29</v>
      </c>
      <c r="AD431" s="159"/>
      <c r="AE431" s="159"/>
    </row>
    <row r="432" spans="8:31">
      <c r="H432" s="156" t="s">
        <v>28</v>
      </c>
      <c r="I432" s="156"/>
      <c r="J432" s="156"/>
      <c r="V432" s="17"/>
      <c r="AC432" s="159"/>
      <c r="AD432" s="159"/>
      <c r="AE432" s="159"/>
    </row>
    <row r="433" spans="2:41">
      <c r="H433" s="156"/>
      <c r="I433" s="156"/>
      <c r="J433" s="156"/>
      <c r="V433" s="17"/>
      <c r="AC433" s="159"/>
      <c r="AD433" s="159"/>
      <c r="AE433" s="15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57" t="s">
        <v>358</v>
      </c>
      <c r="F437" s="157"/>
      <c r="G437" s="157"/>
      <c r="H437" s="157"/>
      <c r="V437" s="17"/>
      <c r="X437" s="23" t="s">
        <v>32</v>
      </c>
      <c r="Y437" s="20">
        <f>IF(B437="PAGADO",0,C442)</f>
        <v>0</v>
      </c>
      <c r="AA437" s="157" t="s">
        <v>358</v>
      </c>
      <c r="AB437" s="157"/>
      <c r="AC437" s="157"/>
      <c r="AD437" s="157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60" t="str">
        <f>IF(C442&lt;0,"NO PAGAR","COBRAR")</f>
        <v>COBRAR</v>
      </c>
      <c r="C443" s="16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60" t="str">
        <f>IF(Y442&lt;0,"NO PAGAR","COBRAR")</f>
        <v>NO PAGAR</v>
      </c>
      <c r="Y443" s="16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1" t="s">
        <v>9</v>
      </c>
      <c r="C444" s="15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1" t="s">
        <v>9</v>
      </c>
      <c r="Y444" s="15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3" t="s">
        <v>7</v>
      </c>
      <c r="AK452" s="154"/>
      <c r="AL452" s="154"/>
      <c r="AM452" s="155"/>
      <c r="AN452" s="18">
        <f>SUM(AN436:AN451)</f>
        <v>600</v>
      </c>
      <c r="AO452" s="3"/>
    </row>
    <row r="453" spans="2:42">
      <c r="B453" s="11" t="s">
        <v>17</v>
      </c>
      <c r="C453" s="10"/>
      <c r="E453" s="153" t="s">
        <v>7</v>
      </c>
      <c r="F453" s="154"/>
      <c r="G453" s="15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3" t="s">
        <v>7</v>
      </c>
      <c r="AB453" s="154"/>
      <c r="AC453" s="15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3" t="s">
        <v>7</v>
      </c>
      <c r="O455" s="154"/>
      <c r="P455" s="154"/>
      <c r="Q455" s="155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56" t="s">
        <v>30</v>
      </c>
      <c r="I471" s="156"/>
      <c r="J471" s="156"/>
      <c r="V471" s="17"/>
      <c r="AA471" s="156" t="s">
        <v>31</v>
      </c>
      <c r="AB471" s="156"/>
      <c r="AC471" s="156"/>
    </row>
    <row r="472" spans="1:43">
      <c r="H472" s="156"/>
      <c r="I472" s="156"/>
      <c r="J472" s="156"/>
      <c r="V472" s="17"/>
      <c r="AA472" s="156"/>
      <c r="AB472" s="156"/>
      <c r="AC472" s="156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IF(X437="PAGADO",0,Y442)</f>
        <v>-909.24</v>
      </c>
      <c r="E476" s="157" t="s">
        <v>20</v>
      </c>
      <c r="F476" s="157"/>
      <c r="G476" s="157"/>
      <c r="H476" s="157"/>
      <c r="V476" s="17"/>
      <c r="X476" s="23" t="s">
        <v>32</v>
      </c>
      <c r="Y476" s="20">
        <f>IF(B1276="PAGADO",0,C481)</f>
        <v>-627.44000000000005</v>
      </c>
      <c r="AA476" s="157" t="s">
        <v>547</v>
      </c>
      <c r="AB476" s="157"/>
      <c r="AC476" s="157"/>
      <c r="AD476" s="157"/>
    </row>
    <row r="477" spans="1:43">
      <c r="B477" s="1" t="s">
        <v>0</v>
      </c>
      <c r="C477" s="19">
        <f>H492</f>
        <v>300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45047</v>
      </c>
      <c r="F478" s="3" t="s">
        <v>929</v>
      </c>
      <c r="G478" s="3"/>
      <c r="H478" s="5">
        <v>150</v>
      </c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300</v>
      </c>
      <c r="E479" s="4"/>
      <c r="F479" s="3"/>
      <c r="G479" s="3"/>
      <c r="H479" s="5">
        <v>150</v>
      </c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927.44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627.44000000000005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-627.44000000000005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-627.44000000000005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58" t="str">
        <f>IF(Y481&lt;0,"NO PAGAR","COBRAR'")</f>
        <v>NO PAGAR</v>
      </c>
      <c r="Y482" s="15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58" t="str">
        <f>IF(C481&lt;0,"NO PAGAR","COBRAR'")</f>
        <v>NO PAGAR</v>
      </c>
      <c r="C483" s="158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627.44000000000005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932</v>
      </c>
      <c r="C492" s="10">
        <v>18.2</v>
      </c>
      <c r="E492" s="153" t="s">
        <v>7</v>
      </c>
      <c r="F492" s="154"/>
      <c r="G492" s="155"/>
      <c r="H492" s="5">
        <f>SUM(H478:H491)</f>
        <v>300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927.44</v>
      </c>
      <c r="D504" t="s">
        <v>22</v>
      </c>
      <c r="E504" t="s">
        <v>21</v>
      </c>
      <c r="V504" s="17"/>
      <c r="X504" s="15" t="s">
        <v>18</v>
      </c>
      <c r="Y504" s="16">
        <f>SUM(Y485:Y503)</f>
        <v>627.44000000000005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9" t="s">
        <v>29</v>
      </c>
      <c r="AD524" s="159"/>
      <c r="AE524" s="159"/>
    </row>
    <row r="525" spans="8:31">
      <c r="H525" s="156" t="s">
        <v>28</v>
      </c>
      <c r="I525" s="156"/>
      <c r="J525" s="156"/>
      <c r="V525" s="17"/>
      <c r="AC525" s="159"/>
      <c r="AD525" s="159"/>
      <c r="AE525" s="159"/>
    </row>
    <row r="526" spans="8:31">
      <c r="H526" s="156"/>
      <c r="I526" s="156"/>
      <c r="J526" s="15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-627.44000000000005</v>
      </c>
      <c r="E530" s="157" t="s">
        <v>20</v>
      </c>
      <c r="F530" s="157"/>
      <c r="G530" s="157"/>
      <c r="H530" s="157"/>
      <c r="V530" s="17"/>
      <c r="X530" s="23" t="s">
        <v>32</v>
      </c>
      <c r="Y530" s="20">
        <f>IF(B530="PAGADO",0,C535)</f>
        <v>-627.44000000000005</v>
      </c>
      <c r="AA530" s="157" t="s">
        <v>20</v>
      </c>
      <c r="AB530" s="157"/>
      <c r="AC530" s="157"/>
      <c r="AD530" s="157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627.44000000000005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627.44000000000005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-627.44000000000005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-627.44000000000005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0" t="str">
        <f>IF(C535&lt;0,"NO PAGAR","COBRAR")</f>
        <v>NO PAGAR</v>
      </c>
      <c r="C536" s="16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0" t="str">
        <f>IF(Y535&lt;0,"NO PAGAR","COBRAR")</f>
        <v>NO PAGAR</v>
      </c>
      <c r="Y536" s="16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627.44000000000005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627.44000000000005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627.44000000000005</v>
      </c>
      <c r="V557" s="17"/>
      <c r="X557" s="15" t="s">
        <v>18</v>
      </c>
      <c r="Y557" s="16">
        <f>SUM(Y538:Y556)</f>
        <v>627.44000000000005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56" t="s">
        <v>30</v>
      </c>
      <c r="I570" s="156"/>
      <c r="J570" s="156"/>
      <c r="V570" s="17"/>
      <c r="AA570" s="156" t="s">
        <v>31</v>
      </c>
      <c r="AB570" s="156"/>
      <c r="AC570" s="156"/>
    </row>
    <row r="571" spans="1:43">
      <c r="H571" s="156"/>
      <c r="I571" s="156"/>
      <c r="J571" s="156"/>
      <c r="V571" s="17"/>
      <c r="AA571" s="156"/>
      <c r="AB571" s="156"/>
      <c r="AC571" s="156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-627.44000000000005</v>
      </c>
      <c r="E575" s="157" t="s">
        <v>20</v>
      </c>
      <c r="F575" s="157"/>
      <c r="G575" s="157"/>
      <c r="H575" s="157"/>
      <c r="V575" s="17"/>
      <c r="X575" s="23" t="s">
        <v>32</v>
      </c>
      <c r="Y575" s="20">
        <f>IF(B1375="PAGADO",0,C580)</f>
        <v>-627.44000000000005</v>
      </c>
      <c r="AA575" s="157" t="s">
        <v>20</v>
      </c>
      <c r="AB575" s="157"/>
      <c r="AC575" s="157"/>
      <c r="AD575" s="15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627.44000000000005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627.44000000000005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-627.44000000000005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-627.44000000000005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58" t="str">
        <f>IF(Y580&lt;0,"NO PAGAR","COBRAR'")</f>
        <v>NO PAGAR</v>
      </c>
      <c r="Y581" s="158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58" t="str">
        <f>IF(C580&lt;0,"NO PAGAR","COBRAR'")</f>
        <v>NO PAGAR</v>
      </c>
      <c r="C582" s="158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627.44000000000005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627.44000000000005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627.44000000000005</v>
      </c>
      <c r="D603" t="s">
        <v>22</v>
      </c>
      <c r="E603" t="s">
        <v>21</v>
      </c>
      <c r="V603" s="17"/>
      <c r="X603" s="15" t="s">
        <v>18</v>
      </c>
      <c r="Y603" s="16">
        <f>SUM(Y584:Y602)</f>
        <v>627.44000000000005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9" t="s">
        <v>29</v>
      </c>
      <c r="AD617" s="159"/>
      <c r="AE617" s="159"/>
    </row>
    <row r="618" spans="2:41">
      <c r="H618" s="156" t="s">
        <v>28</v>
      </c>
      <c r="I618" s="156"/>
      <c r="J618" s="156"/>
      <c r="V618" s="17"/>
      <c r="AC618" s="159"/>
      <c r="AD618" s="159"/>
      <c r="AE618" s="159"/>
    </row>
    <row r="619" spans="2:41">
      <c r="H619" s="156"/>
      <c r="I619" s="156"/>
      <c r="J619" s="15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-627.44000000000005</v>
      </c>
      <c r="E623" s="157" t="s">
        <v>20</v>
      </c>
      <c r="F623" s="157"/>
      <c r="G623" s="157"/>
      <c r="H623" s="157"/>
      <c r="V623" s="17"/>
      <c r="X623" s="23" t="s">
        <v>32</v>
      </c>
      <c r="Y623" s="20">
        <f>IF(B623="PAGADO",0,C628)</f>
        <v>-627.44000000000005</v>
      </c>
      <c r="AA623" s="157" t="s">
        <v>20</v>
      </c>
      <c r="AB623" s="157"/>
      <c r="AC623" s="157"/>
      <c r="AD623" s="157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627.44000000000005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627.44000000000005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-627.44000000000005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-627.44000000000005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0" t="str">
        <f>IF(C628&lt;0,"NO PAGAR","COBRAR")</f>
        <v>NO PAGAR</v>
      </c>
      <c r="C629" s="16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0" t="str">
        <f>IF(Y628&lt;0,"NO PAGAR","COBRAR")</f>
        <v>NO PAGAR</v>
      </c>
      <c r="Y629" s="16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627.44000000000005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627.44000000000005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627.44000000000005</v>
      </c>
      <c r="V650" s="17"/>
      <c r="X650" s="15" t="s">
        <v>18</v>
      </c>
      <c r="Y650" s="16">
        <f>SUM(Y631:Y649)</f>
        <v>627.44000000000005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56" t="s">
        <v>30</v>
      </c>
      <c r="I663" s="156"/>
      <c r="J663" s="156"/>
      <c r="V663" s="17"/>
      <c r="AA663" s="156" t="s">
        <v>31</v>
      </c>
      <c r="AB663" s="156"/>
      <c r="AC663" s="156"/>
    </row>
    <row r="664" spans="1:43">
      <c r="H664" s="156"/>
      <c r="I664" s="156"/>
      <c r="J664" s="156"/>
      <c r="V664" s="17"/>
      <c r="AA664" s="156"/>
      <c r="AB664" s="156"/>
      <c r="AC664" s="156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-627.44000000000005</v>
      </c>
      <c r="E668" s="157" t="s">
        <v>20</v>
      </c>
      <c r="F668" s="157"/>
      <c r="G668" s="157"/>
      <c r="H668" s="157"/>
      <c r="V668" s="17"/>
      <c r="X668" s="23" t="s">
        <v>32</v>
      </c>
      <c r="Y668" s="20">
        <f>IF(B1468="PAGADO",0,C673)</f>
        <v>-627.44000000000005</v>
      </c>
      <c r="AA668" s="157" t="s">
        <v>20</v>
      </c>
      <c r="AB668" s="157"/>
      <c r="AC668" s="157"/>
      <c r="AD668" s="15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627.44000000000005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627.44000000000005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-627.44000000000005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-627.44000000000005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58" t="str">
        <f>IF(Y673&lt;0,"NO PAGAR","COBRAR'")</f>
        <v>NO PAGAR</v>
      </c>
      <c r="Y674" s="158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58" t="str">
        <f>IF(C673&lt;0,"NO PAGAR","COBRAR'")</f>
        <v>NO PAGAR</v>
      </c>
      <c r="C675" s="158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627.44000000000005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627.44000000000005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627.44000000000005</v>
      </c>
      <c r="D696" t="s">
        <v>22</v>
      </c>
      <c r="E696" t="s">
        <v>21</v>
      </c>
      <c r="V696" s="17"/>
      <c r="X696" s="15" t="s">
        <v>18</v>
      </c>
      <c r="Y696" s="16">
        <f>SUM(Y677:Y695)</f>
        <v>627.44000000000005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9" t="s">
        <v>29</v>
      </c>
      <c r="AD710" s="159"/>
      <c r="AE710" s="159"/>
    </row>
    <row r="711" spans="2:41">
      <c r="H711" s="156" t="s">
        <v>28</v>
      </c>
      <c r="I711" s="156"/>
      <c r="J711" s="156"/>
      <c r="V711" s="17"/>
      <c r="AC711" s="159"/>
      <c r="AD711" s="159"/>
      <c r="AE711" s="159"/>
    </row>
    <row r="712" spans="2:41">
      <c r="H712" s="156"/>
      <c r="I712" s="156"/>
      <c r="J712" s="15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-627.44000000000005</v>
      </c>
      <c r="E716" s="157" t="s">
        <v>20</v>
      </c>
      <c r="F716" s="157"/>
      <c r="G716" s="157"/>
      <c r="H716" s="157"/>
      <c r="V716" s="17"/>
      <c r="X716" s="23" t="s">
        <v>32</v>
      </c>
      <c r="Y716" s="20">
        <f>IF(B716="PAGADO",0,C721)</f>
        <v>-627.44000000000005</v>
      </c>
      <c r="AA716" s="157" t="s">
        <v>20</v>
      </c>
      <c r="AB716" s="157"/>
      <c r="AC716" s="157"/>
      <c r="AD716" s="157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627.44000000000005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627.44000000000005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-627.44000000000005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-627.44000000000005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0" t="str">
        <f>IF(C721&lt;0,"NO PAGAR","COBRAR")</f>
        <v>NO PAGAR</v>
      </c>
      <c r="C722" s="16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0" t="str">
        <f>IF(Y721&lt;0,"NO PAGAR","COBRAR")</f>
        <v>NO PAGAR</v>
      </c>
      <c r="Y722" s="16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627.44000000000005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627.44000000000005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627.44000000000005</v>
      </c>
      <c r="V743" s="17"/>
      <c r="X743" s="15" t="s">
        <v>18</v>
      </c>
      <c r="Y743" s="16">
        <f>SUM(Y724:Y742)</f>
        <v>627.44000000000005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56" t="s">
        <v>30</v>
      </c>
      <c r="I756" s="156"/>
      <c r="J756" s="156"/>
      <c r="V756" s="17"/>
      <c r="AA756" s="156" t="s">
        <v>31</v>
      </c>
      <c r="AB756" s="156"/>
      <c r="AC756" s="156"/>
    </row>
    <row r="757" spans="1:43">
      <c r="H757" s="156"/>
      <c r="I757" s="156"/>
      <c r="J757" s="156"/>
      <c r="V757" s="17"/>
      <c r="AA757" s="156"/>
      <c r="AB757" s="156"/>
      <c r="AC757" s="156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-627.44000000000005</v>
      </c>
      <c r="E761" s="157" t="s">
        <v>20</v>
      </c>
      <c r="F761" s="157"/>
      <c r="G761" s="157"/>
      <c r="H761" s="157"/>
      <c r="V761" s="17"/>
      <c r="X761" s="23" t="s">
        <v>32</v>
      </c>
      <c r="Y761" s="20">
        <f>IF(B1561="PAGADO",0,C766)</f>
        <v>-627.44000000000005</v>
      </c>
      <c r="AA761" s="157" t="s">
        <v>20</v>
      </c>
      <c r="AB761" s="157"/>
      <c r="AC761" s="157"/>
      <c r="AD761" s="15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627.44000000000005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627.44000000000005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-627.44000000000005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-627.44000000000005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58" t="str">
        <f>IF(Y766&lt;0,"NO PAGAR","COBRAR'")</f>
        <v>NO PAGAR</v>
      </c>
      <c r="Y767" s="15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58" t="str">
        <f>IF(C766&lt;0,"NO PAGAR","COBRAR'")</f>
        <v>NO PAGAR</v>
      </c>
      <c r="C768" s="158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627.44000000000005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627.44000000000005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627.44000000000005</v>
      </c>
      <c r="D789" t="s">
        <v>22</v>
      </c>
      <c r="E789" t="s">
        <v>21</v>
      </c>
      <c r="V789" s="17"/>
      <c r="X789" s="15" t="s">
        <v>18</v>
      </c>
      <c r="Y789" s="16">
        <f>SUM(Y770:Y788)</f>
        <v>627.44000000000005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9" t="s">
        <v>29</v>
      </c>
      <c r="AD803" s="159"/>
      <c r="AE803" s="159"/>
    </row>
    <row r="804" spans="2:41">
      <c r="H804" s="156" t="s">
        <v>28</v>
      </c>
      <c r="I804" s="156"/>
      <c r="J804" s="156"/>
      <c r="V804" s="17"/>
      <c r="AC804" s="159"/>
      <c r="AD804" s="159"/>
      <c r="AE804" s="159"/>
    </row>
    <row r="805" spans="2:41">
      <c r="H805" s="156"/>
      <c r="I805" s="156"/>
      <c r="J805" s="15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-627.44000000000005</v>
      </c>
      <c r="E809" s="157" t="s">
        <v>20</v>
      </c>
      <c r="F809" s="157"/>
      <c r="G809" s="157"/>
      <c r="H809" s="157"/>
      <c r="V809" s="17"/>
      <c r="X809" s="23" t="s">
        <v>32</v>
      </c>
      <c r="Y809" s="20">
        <f>IF(B809="PAGADO",0,C814)</f>
        <v>-627.44000000000005</v>
      </c>
      <c r="AA809" s="157" t="s">
        <v>20</v>
      </c>
      <c r="AB809" s="157"/>
      <c r="AC809" s="157"/>
      <c r="AD809" s="15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627.44000000000005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627.44000000000005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-627.44000000000005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-627.44000000000005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0" t="str">
        <f>IF(C814&lt;0,"NO PAGAR","COBRAR")</f>
        <v>NO PAGAR</v>
      </c>
      <c r="C815" s="16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0" t="str">
        <f>IF(Y814&lt;0,"NO PAGAR","COBRAR")</f>
        <v>NO PAGAR</v>
      </c>
      <c r="Y815" s="16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627.44000000000005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627.44000000000005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627.44000000000005</v>
      </c>
      <c r="V836" s="17"/>
      <c r="X836" s="15" t="s">
        <v>18</v>
      </c>
      <c r="Y836" s="16">
        <f>SUM(Y817:Y835)</f>
        <v>627.44000000000005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56" t="s">
        <v>30</v>
      </c>
      <c r="I849" s="156"/>
      <c r="J849" s="156"/>
      <c r="V849" s="17"/>
      <c r="AA849" s="156" t="s">
        <v>31</v>
      </c>
      <c r="AB849" s="156"/>
      <c r="AC849" s="156"/>
    </row>
    <row r="850" spans="2:41">
      <c r="H850" s="156"/>
      <c r="I850" s="156"/>
      <c r="J850" s="156"/>
      <c r="V850" s="17"/>
      <c r="AA850" s="156"/>
      <c r="AB850" s="156"/>
      <c r="AC850" s="15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-627.44000000000005</v>
      </c>
      <c r="E854" s="157" t="s">
        <v>20</v>
      </c>
      <c r="F854" s="157"/>
      <c r="G854" s="157"/>
      <c r="H854" s="157"/>
      <c r="V854" s="17"/>
      <c r="X854" s="23" t="s">
        <v>32</v>
      </c>
      <c r="Y854" s="20">
        <f>IF(B1654="PAGADO",0,C859)</f>
        <v>-627.44000000000005</v>
      </c>
      <c r="AA854" s="157" t="s">
        <v>20</v>
      </c>
      <c r="AB854" s="157"/>
      <c r="AC854" s="157"/>
      <c r="AD854" s="15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627.44000000000005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627.44000000000005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-627.44000000000005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-627.44000000000005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58" t="str">
        <f>IF(Y859&lt;0,"NO PAGAR","COBRAR'")</f>
        <v>NO PAGAR</v>
      </c>
      <c r="Y860" s="15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58" t="str">
        <f>IF(C859&lt;0,"NO PAGAR","COBRAR'")</f>
        <v>NO PAGAR</v>
      </c>
      <c r="C861" s="15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627.44000000000005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627.44000000000005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627.44000000000005</v>
      </c>
      <c r="D882" t="s">
        <v>22</v>
      </c>
      <c r="E882" t="s">
        <v>21</v>
      </c>
      <c r="V882" s="17"/>
      <c r="X882" s="15" t="s">
        <v>18</v>
      </c>
      <c r="Y882" s="16">
        <f>SUM(Y863:Y881)</f>
        <v>627.44000000000005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9" t="s">
        <v>29</v>
      </c>
      <c r="AD897" s="159"/>
      <c r="AE897" s="159"/>
    </row>
    <row r="898" spans="2:41">
      <c r="H898" s="156" t="s">
        <v>28</v>
      </c>
      <c r="I898" s="156"/>
      <c r="J898" s="156"/>
      <c r="V898" s="17"/>
      <c r="AC898" s="159"/>
      <c r="AD898" s="159"/>
      <c r="AE898" s="159"/>
    </row>
    <row r="899" spans="2:41">
      <c r="H899" s="156"/>
      <c r="I899" s="156"/>
      <c r="J899" s="15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-627.44000000000005</v>
      </c>
      <c r="E903" s="157" t="s">
        <v>20</v>
      </c>
      <c r="F903" s="157"/>
      <c r="G903" s="157"/>
      <c r="H903" s="157"/>
      <c r="V903" s="17"/>
      <c r="X903" s="23" t="s">
        <v>32</v>
      </c>
      <c r="Y903" s="20">
        <f>IF(B903="PAGADO",0,C908)</f>
        <v>-627.44000000000005</v>
      </c>
      <c r="AA903" s="157" t="s">
        <v>20</v>
      </c>
      <c r="AB903" s="157"/>
      <c r="AC903" s="157"/>
      <c r="AD903" s="15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627.44000000000005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627.44000000000005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-627.44000000000005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-627.44000000000005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0" t="str">
        <f>IF(C908&lt;0,"NO PAGAR","COBRAR")</f>
        <v>NO PAGAR</v>
      </c>
      <c r="C909" s="16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0" t="str">
        <f>IF(Y908&lt;0,"NO PAGAR","COBRAR")</f>
        <v>NO PAGAR</v>
      </c>
      <c r="Y909" s="16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627.44000000000005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627.44000000000005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627.44000000000005</v>
      </c>
      <c r="V930" s="17"/>
      <c r="X930" s="15" t="s">
        <v>18</v>
      </c>
      <c r="Y930" s="16">
        <f>SUM(Y911:Y929)</f>
        <v>627.44000000000005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56" t="s">
        <v>30</v>
      </c>
      <c r="I943" s="156"/>
      <c r="J943" s="156"/>
      <c r="V943" s="17"/>
      <c r="AA943" s="156" t="s">
        <v>31</v>
      </c>
      <c r="AB943" s="156"/>
      <c r="AC943" s="156"/>
    </row>
    <row r="944" spans="1:43">
      <c r="H944" s="156"/>
      <c r="I944" s="156"/>
      <c r="J944" s="156"/>
      <c r="V944" s="17"/>
      <c r="AA944" s="156"/>
      <c r="AB944" s="156"/>
      <c r="AC944" s="15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-627.44000000000005</v>
      </c>
      <c r="E948" s="157" t="s">
        <v>20</v>
      </c>
      <c r="F948" s="157"/>
      <c r="G948" s="157"/>
      <c r="H948" s="157"/>
      <c r="V948" s="17"/>
      <c r="X948" s="23" t="s">
        <v>32</v>
      </c>
      <c r="Y948" s="20">
        <f>IF(B1748="PAGADO",0,C953)</f>
        <v>-627.44000000000005</v>
      </c>
      <c r="AA948" s="157" t="s">
        <v>20</v>
      </c>
      <c r="AB948" s="157"/>
      <c r="AC948" s="157"/>
      <c r="AD948" s="15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627.44000000000005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627.44000000000005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-627.44000000000005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-627.44000000000005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58" t="str">
        <f>IF(Y953&lt;0,"NO PAGAR","COBRAR'")</f>
        <v>NO PAGAR</v>
      </c>
      <c r="Y954" s="15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58" t="str">
        <f>IF(C953&lt;0,"NO PAGAR","COBRAR'")</f>
        <v>NO PAGAR</v>
      </c>
      <c r="C955" s="15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627.44000000000005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627.44000000000005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627.44000000000005</v>
      </c>
      <c r="D976" t="s">
        <v>22</v>
      </c>
      <c r="E976" t="s">
        <v>21</v>
      </c>
      <c r="V976" s="17"/>
      <c r="X976" s="15" t="s">
        <v>18</v>
      </c>
      <c r="Y976" s="16">
        <f>SUM(Y957:Y975)</f>
        <v>627.44000000000005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9" t="s">
        <v>29</v>
      </c>
      <c r="AD990" s="159"/>
      <c r="AE990" s="159"/>
    </row>
    <row r="991" spans="5:31">
      <c r="H991" s="156" t="s">
        <v>28</v>
      </c>
      <c r="I991" s="156"/>
      <c r="J991" s="156"/>
      <c r="V991" s="17"/>
      <c r="AC991" s="159"/>
      <c r="AD991" s="159"/>
      <c r="AE991" s="159"/>
    </row>
    <row r="992" spans="5:31">
      <c r="H992" s="156"/>
      <c r="I992" s="156"/>
      <c r="J992" s="15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-627.44000000000005</v>
      </c>
      <c r="E996" s="157" t="s">
        <v>20</v>
      </c>
      <c r="F996" s="157"/>
      <c r="G996" s="157"/>
      <c r="H996" s="157"/>
      <c r="V996" s="17"/>
      <c r="X996" s="23" t="s">
        <v>32</v>
      </c>
      <c r="Y996" s="20">
        <f>IF(B996="PAGADO",0,C1001)</f>
        <v>-627.44000000000005</v>
      </c>
      <c r="AA996" s="157" t="s">
        <v>20</v>
      </c>
      <c r="AB996" s="157"/>
      <c r="AC996" s="157"/>
      <c r="AD996" s="15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627.44000000000005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627.44000000000005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-627.44000000000005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-627.44000000000005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0" t="str">
        <f>IF(C1001&lt;0,"NO PAGAR","COBRAR")</f>
        <v>NO PAGAR</v>
      </c>
      <c r="C1002" s="16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0" t="str">
        <f>IF(Y1001&lt;0,"NO PAGAR","COBRAR")</f>
        <v>NO PAGAR</v>
      </c>
      <c r="Y1002" s="16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627.44000000000005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627.44000000000005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627.44000000000005</v>
      </c>
      <c r="V1023" s="17"/>
      <c r="X1023" s="15" t="s">
        <v>18</v>
      </c>
      <c r="Y1023" s="16">
        <f>SUM(Y1004:Y1022)</f>
        <v>627.44000000000005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56" t="s">
        <v>30</v>
      </c>
      <c r="I1036" s="156"/>
      <c r="J1036" s="156"/>
      <c r="V1036" s="17"/>
      <c r="AA1036" s="156" t="s">
        <v>31</v>
      </c>
      <c r="AB1036" s="156"/>
      <c r="AC1036" s="156"/>
    </row>
    <row r="1037" spans="1:43">
      <c r="H1037" s="156"/>
      <c r="I1037" s="156"/>
      <c r="J1037" s="156"/>
      <c r="V1037" s="17"/>
      <c r="AA1037" s="156"/>
      <c r="AB1037" s="156"/>
      <c r="AC1037" s="15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-627.44000000000005</v>
      </c>
      <c r="E1041" s="157" t="s">
        <v>20</v>
      </c>
      <c r="F1041" s="157"/>
      <c r="G1041" s="157"/>
      <c r="H1041" s="157"/>
      <c r="V1041" s="17"/>
      <c r="X1041" s="23" t="s">
        <v>32</v>
      </c>
      <c r="Y1041" s="20">
        <f>IF(B1841="PAGADO",0,C1046)</f>
        <v>-627.44000000000005</v>
      </c>
      <c r="AA1041" s="157" t="s">
        <v>20</v>
      </c>
      <c r="AB1041" s="157"/>
      <c r="AC1041" s="157"/>
      <c r="AD1041" s="15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627.44000000000005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627.44000000000005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-627.44000000000005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-627.44000000000005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58" t="str">
        <f>IF(Y1046&lt;0,"NO PAGAR","COBRAR'")</f>
        <v>NO PAGAR</v>
      </c>
      <c r="Y1047" s="15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58" t="str">
        <f>IF(C1046&lt;0,"NO PAGAR","COBRAR'")</f>
        <v>NO PAGAR</v>
      </c>
      <c r="C1048" s="15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627.44000000000005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627.44000000000005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627.44000000000005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627.44000000000005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opLeftCell="Q1" zoomScale="85" zoomScaleNormal="85" workbookViewId="0">
      <selection activeCell="AD25" sqref="AD25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62</v>
      </c>
      <c r="F8" s="157"/>
      <c r="G8" s="157"/>
      <c r="H8" s="157"/>
      <c r="O8" s="168" t="s">
        <v>188</v>
      </c>
      <c r="P8" s="168"/>
      <c r="Q8" s="168"/>
      <c r="V8" s="17"/>
      <c r="X8" s="23" t="s">
        <v>156</v>
      </c>
      <c r="Y8" s="20">
        <f>IF(B8="PAGADO",0,C13)</f>
        <v>212.35000000000002</v>
      </c>
      <c r="AA8" s="157" t="s">
        <v>142</v>
      </c>
      <c r="AB8" s="157"/>
      <c r="AC8" s="157"/>
      <c r="AD8" s="15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3" t="s">
        <v>7</v>
      </c>
      <c r="AB24" s="154"/>
      <c r="AC24" s="15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282.64999999999998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142</v>
      </c>
      <c r="F53" s="157"/>
      <c r="G53" s="157"/>
      <c r="H53" s="157"/>
      <c r="V53" s="17"/>
      <c r="X53" s="23" t="s">
        <v>32</v>
      </c>
      <c r="Y53" s="20">
        <f>IF(B53="PAGADO",0,C58)</f>
        <v>142.09</v>
      </c>
      <c r="AA53" s="157" t="s">
        <v>253</v>
      </c>
      <c r="AB53" s="157"/>
      <c r="AC53" s="157"/>
      <c r="AD53" s="15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3" t="s">
        <v>7</v>
      </c>
      <c r="F69" s="154"/>
      <c r="G69" s="15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9" t="s">
        <v>29</v>
      </c>
      <c r="AD99" s="159"/>
      <c r="AE99" s="159"/>
    </row>
    <row r="100" spans="2:41">
      <c r="H100" s="156" t="s">
        <v>28</v>
      </c>
      <c r="I100" s="156"/>
      <c r="J100" s="156"/>
      <c r="V100" s="17"/>
      <c r="AC100" s="159"/>
      <c r="AD100" s="159"/>
      <c r="AE100" s="159"/>
    </row>
    <row r="101" spans="2:41">
      <c r="H101" s="156"/>
      <c r="I101" s="156"/>
      <c r="J101" s="156"/>
      <c r="V101" s="17"/>
      <c r="AC101" s="159"/>
      <c r="AD101" s="159"/>
      <c r="AE101" s="15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57" t="s">
        <v>62</v>
      </c>
      <c r="F105" s="157"/>
      <c r="G105" s="157"/>
      <c r="H105" s="157"/>
      <c r="V105" s="17"/>
      <c r="X105" s="23" t="s">
        <v>75</v>
      </c>
      <c r="Y105" s="20">
        <f>IF(B105="PAGADO",0,C110)</f>
        <v>0</v>
      </c>
      <c r="AA105" s="157" t="s">
        <v>311</v>
      </c>
      <c r="AB105" s="157"/>
      <c r="AC105" s="157"/>
      <c r="AD105" s="15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60" t="str">
        <f>IF(C110&lt;0,"NO PAGAR","COBRAR")</f>
        <v>COBRAR</v>
      </c>
      <c r="C111" s="16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60" t="str">
        <f>IF(Y110&lt;0,"NO PAGAR","COBRAR")</f>
        <v>NO PAGAR</v>
      </c>
      <c r="Y111" s="16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1" t="s">
        <v>9</v>
      </c>
      <c r="C112" s="15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1" t="s">
        <v>9</v>
      </c>
      <c r="Y112" s="15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3" t="s">
        <v>7</v>
      </c>
      <c r="F121" s="154"/>
      <c r="G121" s="15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3" t="s">
        <v>7</v>
      </c>
      <c r="AB121" s="154"/>
      <c r="AC121" s="15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3" t="s">
        <v>7</v>
      </c>
      <c r="O123" s="154"/>
      <c r="P123" s="154"/>
      <c r="Q123" s="155"/>
      <c r="R123" s="18">
        <f>SUM(R107:R122)</f>
        <v>0</v>
      </c>
      <c r="S123" s="3"/>
      <c r="V123" s="17"/>
      <c r="X123" s="12"/>
      <c r="Y123" s="10"/>
      <c r="AJ123" s="153" t="s">
        <v>7</v>
      </c>
      <c r="AK123" s="154"/>
      <c r="AL123" s="154"/>
      <c r="AM123" s="15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56" t="s">
        <v>30</v>
      </c>
      <c r="I132" s="156"/>
      <c r="J132" s="156"/>
      <c r="V132" s="17"/>
      <c r="AA132" s="156" t="s">
        <v>31</v>
      </c>
      <c r="AB132" s="156"/>
      <c r="AC132" s="156"/>
    </row>
    <row r="133" spans="1:43">
      <c r="H133" s="156"/>
      <c r="I133" s="156"/>
      <c r="J133" s="156"/>
      <c r="V133" s="17"/>
      <c r="AA133" s="156"/>
      <c r="AB133" s="156"/>
      <c r="AC133" s="15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57" t="s">
        <v>311</v>
      </c>
      <c r="F137" s="157"/>
      <c r="G137" s="157"/>
      <c r="H137" s="157"/>
      <c r="V137" s="17"/>
      <c r="X137" s="23" t="s">
        <v>82</v>
      </c>
      <c r="Y137" s="20">
        <f>IF(B137="PAGADO",0,C142)</f>
        <v>474.76</v>
      </c>
      <c r="AA137" s="157" t="s">
        <v>311</v>
      </c>
      <c r="AB137" s="157"/>
      <c r="AC137" s="157"/>
      <c r="AD137" s="15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58" t="str">
        <f>IF(Y142&lt;0,"NO PAGAR","COBRAR'")</f>
        <v>COBRAR'</v>
      </c>
      <c r="Y143" s="15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58" t="str">
        <f>IF(C142&lt;0,"NO PAGAR","COBRAR'")</f>
        <v>COBRAR'</v>
      </c>
      <c r="C144" s="15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1" t="s">
        <v>9</v>
      </c>
      <c r="C145" s="15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1" t="s">
        <v>9</v>
      </c>
      <c r="Y145" s="15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3" t="s">
        <v>7</v>
      </c>
      <c r="F153" s="154"/>
      <c r="G153" s="15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3" t="s">
        <v>7</v>
      </c>
      <c r="AB153" s="154"/>
      <c r="AC153" s="15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3" t="s">
        <v>7</v>
      </c>
      <c r="O155" s="154"/>
      <c r="P155" s="154"/>
      <c r="Q155" s="155"/>
      <c r="R155" s="18">
        <f>SUM(R139:R154)</f>
        <v>20</v>
      </c>
      <c r="S155" s="3"/>
      <c r="V155" s="17"/>
      <c r="X155" s="12"/>
      <c r="Y155" s="10"/>
      <c r="AJ155" s="153" t="s">
        <v>7</v>
      </c>
      <c r="AK155" s="154"/>
      <c r="AL155" s="154"/>
      <c r="AM155" s="15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9" t="s">
        <v>29</v>
      </c>
      <c r="AD180" s="159"/>
      <c r="AE180" s="159"/>
    </row>
    <row r="181" spans="2:41">
      <c r="H181" s="156" t="s">
        <v>28</v>
      </c>
      <c r="I181" s="156"/>
      <c r="J181" s="156"/>
      <c r="V181" s="17"/>
      <c r="AC181" s="159"/>
      <c r="AD181" s="159"/>
      <c r="AE181" s="159"/>
    </row>
    <row r="182" spans="2:41">
      <c r="H182" s="156"/>
      <c r="I182" s="156"/>
      <c r="J182" s="156"/>
      <c r="V182" s="17"/>
      <c r="AC182" s="159"/>
      <c r="AD182" s="159"/>
      <c r="AE182" s="15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57" t="s">
        <v>253</v>
      </c>
      <c r="F186" s="157"/>
      <c r="G186" s="157"/>
      <c r="H186" s="157"/>
      <c r="V186" s="17"/>
      <c r="X186" s="23" t="s">
        <v>130</v>
      </c>
      <c r="Y186" s="20">
        <f>IF(B186="PAGADO",0,C191)</f>
        <v>1010</v>
      </c>
      <c r="AA186" s="157" t="s">
        <v>311</v>
      </c>
      <c r="AB186" s="157"/>
      <c r="AC186" s="157"/>
      <c r="AD186" s="15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60" t="str">
        <f>IF(C191&lt;0,"NO PAGAR","COBRAR")</f>
        <v>COBRAR</v>
      </c>
      <c r="C192" s="16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0" t="str">
        <f>IF(Y191&lt;0,"NO PAGAR","COBRAR")</f>
        <v>COBRAR</v>
      </c>
      <c r="Y192" s="16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1" t="s">
        <v>9</v>
      </c>
      <c r="C193" s="15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1" t="s">
        <v>9</v>
      </c>
      <c r="Y193" s="15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3" t="s">
        <v>7</v>
      </c>
      <c r="F202" s="154"/>
      <c r="G202" s="15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3" t="s">
        <v>7</v>
      </c>
      <c r="AB202" s="154"/>
      <c r="AC202" s="15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3" t="s">
        <v>7</v>
      </c>
      <c r="O204" s="154"/>
      <c r="P204" s="154"/>
      <c r="Q204" s="155"/>
      <c r="R204" s="18">
        <f>SUM(R188:R203)</f>
        <v>0</v>
      </c>
      <c r="S204" s="3"/>
      <c r="V204" s="17"/>
      <c r="X204" s="12"/>
      <c r="Y204" s="10"/>
      <c r="AJ204" s="153" t="s">
        <v>7</v>
      </c>
      <c r="AK204" s="154"/>
      <c r="AL204" s="154"/>
      <c r="AM204" s="15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56" t="s">
        <v>30</v>
      </c>
      <c r="I226" s="156"/>
      <c r="J226" s="156"/>
      <c r="V226" s="17"/>
      <c r="AA226" s="156" t="s">
        <v>31</v>
      </c>
      <c r="AB226" s="156"/>
      <c r="AC226" s="156"/>
    </row>
    <row r="227" spans="2:41">
      <c r="H227" s="156"/>
      <c r="I227" s="156"/>
      <c r="J227" s="156"/>
      <c r="V227" s="17"/>
      <c r="AA227" s="156"/>
      <c r="AB227" s="156"/>
      <c r="AC227" s="15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57" t="s">
        <v>253</v>
      </c>
      <c r="F231" s="157"/>
      <c r="G231" s="157"/>
      <c r="H231" s="157"/>
      <c r="V231" s="17"/>
      <c r="X231" s="23" t="s">
        <v>82</v>
      </c>
      <c r="Y231" s="20">
        <f>IF(B231="PAGADO",0,C236)</f>
        <v>0</v>
      </c>
      <c r="AA231" s="157" t="s">
        <v>253</v>
      </c>
      <c r="AB231" s="157"/>
      <c r="AC231" s="157"/>
      <c r="AD231" s="15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58" t="str">
        <f>IF(Y236&lt;0,"NO PAGAR","COBRAR'")</f>
        <v>COBRAR'</v>
      </c>
      <c r="Y237" s="15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58" t="str">
        <f>IF(C236&lt;0,"NO PAGAR","COBRAR'")</f>
        <v>COBRAR'</v>
      </c>
      <c r="C238" s="158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1" t="s">
        <v>9</v>
      </c>
      <c r="C239" s="15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1" t="s">
        <v>9</v>
      </c>
      <c r="Y239" s="15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3" t="s">
        <v>7</v>
      </c>
      <c r="F247" s="154"/>
      <c r="G247" s="15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3" t="s">
        <v>7</v>
      </c>
      <c r="AB247" s="154"/>
      <c r="AC247" s="15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3" t="s">
        <v>7</v>
      </c>
      <c r="O249" s="154"/>
      <c r="P249" s="154"/>
      <c r="Q249" s="155"/>
      <c r="R249" s="18">
        <f>SUM(R233:R248)</f>
        <v>0</v>
      </c>
      <c r="S249" s="3"/>
      <c r="V249" s="17"/>
      <c r="X249" s="12"/>
      <c r="Y249" s="10"/>
      <c r="AJ249" s="153" t="s">
        <v>7</v>
      </c>
      <c r="AK249" s="154"/>
      <c r="AL249" s="154"/>
      <c r="AM249" s="15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9" t="s">
        <v>29</v>
      </c>
      <c r="AD272" s="159"/>
      <c r="AE272" s="159"/>
    </row>
    <row r="273" spans="2:41">
      <c r="H273" s="156" t="s">
        <v>28</v>
      </c>
      <c r="I273" s="156"/>
      <c r="J273" s="156"/>
      <c r="V273" s="17"/>
      <c r="AC273" s="159"/>
      <c r="AD273" s="159"/>
      <c r="AE273" s="159"/>
    </row>
    <row r="274" spans="2:41">
      <c r="H274" s="156"/>
      <c r="I274" s="156"/>
      <c r="J274" s="156"/>
      <c r="V274" s="17"/>
      <c r="AC274" s="159"/>
      <c r="AD274" s="159"/>
      <c r="AE274" s="15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57" t="s">
        <v>253</v>
      </c>
      <c r="F278" s="157"/>
      <c r="G278" s="157"/>
      <c r="H278" s="157"/>
      <c r="V278" s="17"/>
      <c r="X278" s="23" t="s">
        <v>32</v>
      </c>
      <c r="Y278" s="20">
        <f>IF(B278="PAGADO",0,C283)</f>
        <v>-367.1</v>
      </c>
      <c r="AA278" s="157" t="s">
        <v>253</v>
      </c>
      <c r="AB278" s="157"/>
      <c r="AC278" s="157"/>
      <c r="AD278" s="15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60" t="str">
        <f>IF(C283&lt;0,"NO PAGAR","COBRAR")</f>
        <v>NO PAGAR</v>
      </c>
      <c r="C284" s="16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0" t="str">
        <f>IF(Y283&lt;0,"NO PAGAR","COBRAR")</f>
        <v>NO PAGAR</v>
      </c>
      <c r="Y284" s="16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1" t="s">
        <v>9</v>
      </c>
      <c r="C285" s="15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1" t="s">
        <v>9</v>
      </c>
      <c r="Y285" s="15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3" t="s">
        <v>7</v>
      </c>
      <c r="F294" s="154"/>
      <c r="G294" s="15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3" t="s">
        <v>7</v>
      </c>
      <c r="AB294" s="154"/>
      <c r="AC294" s="15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3" t="s">
        <v>7</v>
      </c>
      <c r="O296" s="154"/>
      <c r="P296" s="154"/>
      <c r="Q296" s="155"/>
      <c r="R296" s="18">
        <f>SUM(R280:R295)</f>
        <v>320</v>
      </c>
      <c r="S296" s="3"/>
      <c r="V296" s="17"/>
      <c r="X296" s="12"/>
      <c r="Y296" s="10"/>
      <c r="AJ296" s="153" t="s">
        <v>7</v>
      </c>
      <c r="AK296" s="154"/>
      <c r="AL296" s="154"/>
      <c r="AM296" s="15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56" t="s">
        <v>30</v>
      </c>
      <c r="I318" s="156"/>
      <c r="J318" s="156"/>
      <c r="V318" s="17"/>
      <c r="AA318" s="156" t="s">
        <v>31</v>
      </c>
      <c r="AB318" s="156"/>
      <c r="AC318" s="156"/>
    </row>
    <row r="319" spans="1:43">
      <c r="H319" s="156"/>
      <c r="I319" s="156"/>
      <c r="J319" s="156"/>
      <c r="V319" s="17"/>
      <c r="AA319" s="156"/>
      <c r="AB319" s="156"/>
      <c r="AC319" s="15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57" t="s">
        <v>311</v>
      </c>
      <c r="F323" s="157"/>
      <c r="G323" s="157"/>
      <c r="H323" s="157"/>
      <c r="V323" s="17"/>
      <c r="X323" s="23" t="s">
        <v>32</v>
      </c>
      <c r="Y323" s="20">
        <f>IF(B1090="PAGADO",0,C328)</f>
        <v>-324.73999999999978</v>
      </c>
      <c r="AA323" s="157" t="s">
        <v>311</v>
      </c>
      <c r="AB323" s="157"/>
      <c r="AC323" s="157"/>
      <c r="AD323" s="15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58" t="str">
        <f>IF(Y328&lt;0,"NO PAGAR","COBRAR'")</f>
        <v>NO PAGAR</v>
      </c>
      <c r="Y329" s="15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58" t="str">
        <f>IF(C328&lt;0,"NO PAGAR","COBRAR'")</f>
        <v>NO PAGAR</v>
      </c>
      <c r="C330" s="15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1" t="s">
        <v>9</v>
      </c>
      <c r="C331" s="15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1" t="s">
        <v>9</v>
      </c>
      <c r="Y331" s="15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3" t="s">
        <v>7</v>
      </c>
      <c r="AB339" s="154"/>
      <c r="AC339" s="15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3" t="s">
        <v>7</v>
      </c>
      <c r="F340" s="154"/>
      <c r="G340" s="15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3" t="s">
        <v>7</v>
      </c>
      <c r="O341" s="154"/>
      <c r="P341" s="154"/>
      <c r="Q341" s="155"/>
      <c r="R341" s="18">
        <f>SUM(R325:R340)</f>
        <v>3750</v>
      </c>
      <c r="S341" s="3"/>
      <c r="V341" s="17"/>
      <c r="X341" s="12"/>
      <c r="Y341" s="10"/>
      <c r="AJ341" s="153" t="s">
        <v>7</v>
      </c>
      <c r="AK341" s="154"/>
      <c r="AL341" s="154"/>
      <c r="AM341" s="15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66" t="s">
        <v>64</v>
      </c>
      <c r="AC368" s="163" t="s">
        <v>29</v>
      </c>
      <c r="AD368" s="163"/>
      <c r="AE368" s="163"/>
    </row>
    <row r="369" spans="2:41">
      <c r="V369" s="17"/>
      <c r="X369" s="166"/>
      <c r="AC369" s="163"/>
      <c r="AD369" s="163"/>
      <c r="AE369" s="163"/>
    </row>
    <row r="370" spans="2:41" ht="23.25">
      <c r="B370" s="22" t="s">
        <v>64</v>
      </c>
      <c r="V370" s="17"/>
      <c r="X370" s="166"/>
      <c r="AC370" s="163"/>
      <c r="AD370" s="163"/>
      <c r="AE370" s="16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57" t="s">
        <v>311</v>
      </c>
      <c r="AB371" s="157"/>
      <c r="AC371" s="157"/>
      <c r="AD371" s="157"/>
    </row>
    <row r="372" spans="2:41" ht="23.25">
      <c r="B372" s="1" t="s">
        <v>0</v>
      </c>
      <c r="C372" s="19">
        <f>H388</f>
        <v>590</v>
      </c>
      <c r="E372" s="157" t="s">
        <v>311</v>
      </c>
      <c r="F372" s="157"/>
      <c r="G372" s="157"/>
      <c r="H372" s="15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60" t="str">
        <f>IF(C376&lt;0,"NO PAGAR","COBRAR")</f>
        <v>COBRAR</v>
      </c>
      <c r="C377" s="160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60" t="str">
        <f>IF(Y376&lt;0,"NO PAGAR","COBRAR")</f>
        <v>NO PAGAR</v>
      </c>
      <c r="Y377" s="160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1" t="s">
        <v>9</v>
      </c>
      <c r="C378" s="15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1" t="s">
        <v>9</v>
      </c>
      <c r="Y378" s="15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3" t="s">
        <v>7</v>
      </c>
      <c r="AK383" s="154"/>
      <c r="AL383" s="154"/>
      <c r="AM383" s="15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3" t="s">
        <v>7</v>
      </c>
      <c r="AB387" s="154"/>
      <c r="AC387" s="155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3" t="s">
        <v>7</v>
      </c>
      <c r="F388" s="154"/>
      <c r="G388" s="15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3" t="s">
        <v>7</v>
      </c>
      <c r="O389" s="154"/>
      <c r="P389" s="154"/>
      <c r="Q389" s="15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56" t="s">
        <v>31</v>
      </c>
      <c r="AB405" s="156"/>
      <c r="AC405" s="156"/>
    </row>
    <row r="406" spans="1:43" ht="15" customHeight="1">
      <c r="H406" s="76"/>
      <c r="I406" s="76"/>
      <c r="J406" s="76"/>
      <c r="V406" s="17"/>
      <c r="AA406" s="156"/>
      <c r="AB406" s="156"/>
      <c r="AC406" s="15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57" t="s">
        <v>62</v>
      </c>
      <c r="F410" s="157"/>
      <c r="G410" s="157"/>
      <c r="H410" s="157"/>
      <c r="V410" s="17"/>
      <c r="X410" s="23" t="s">
        <v>82</v>
      </c>
      <c r="Y410" s="20">
        <f>IF(B410="PAGADO",0,C415)</f>
        <v>0</v>
      </c>
      <c r="AA410" s="157" t="s">
        <v>142</v>
      </c>
      <c r="AB410" s="157"/>
      <c r="AC410" s="157"/>
      <c r="AD410" s="15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58" t="str">
        <f>IF(Y415&lt;0,"NO PAGAR","COBRAR'")</f>
        <v>COBRAR'</v>
      </c>
      <c r="Y416" s="15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58" t="str">
        <f>IF(C415&lt;0,"NO PAGAR","COBRAR'")</f>
        <v>COBRAR'</v>
      </c>
      <c r="C417" s="15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1" t="s">
        <v>9</v>
      </c>
      <c r="C418" s="15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1" t="s">
        <v>9</v>
      </c>
      <c r="Y418" s="15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3" t="s">
        <v>7</v>
      </c>
      <c r="AK422" s="154"/>
      <c r="AL422" s="154"/>
      <c r="AM422" s="15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3" t="s">
        <v>7</v>
      </c>
      <c r="AB426" s="154"/>
      <c r="AC426" s="155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3" t="s">
        <v>7</v>
      </c>
      <c r="O428" s="154"/>
      <c r="P428" s="154"/>
      <c r="Q428" s="155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3" t="s">
        <v>7</v>
      </c>
      <c r="F430" s="154"/>
      <c r="G430" s="155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9" t="s">
        <v>29</v>
      </c>
      <c r="AD441" s="159"/>
      <c r="AE441" s="159"/>
    </row>
    <row r="442" spans="2:41" ht="35.25" customHeight="1">
      <c r="H442" s="76" t="s">
        <v>28</v>
      </c>
      <c r="I442" s="76"/>
      <c r="J442" s="76"/>
      <c r="V442" s="17"/>
      <c r="AC442" s="159"/>
      <c r="AD442" s="159"/>
      <c r="AE442" s="159"/>
    </row>
    <row r="443" spans="2:41" ht="15" customHeight="1">
      <c r="H443" s="76"/>
      <c r="I443" s="76"/>
      <c r="J443" s="76"/>
      <c r="V443" s="17"/>
      <c r="AC443" s="159"/>
      <c r="AD443" s="159"/>
      <c r="AE443" s="15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57" t="s">
        <v>311</v>
      </c>
      <c r="F447" s="157"/>
      <c r="G447" s="157"/>
      <c r="H447" s="157"/>
      <c r="V447" s="17"/>
      <c r="X447" s="23" t="s">
        <v>32</v>
      </c>
      <c r="Y447" s="20">
        <f>IF(B447="PAGADO",0,C452)</f>
        <v>221.34</v>
      </c>
      <c r="AA447" s="157" t="s">
        <v>253</v>
      </c>
      <c r="AB447" s="157"/>
      <c r="AC447" s="157"/>
      <c r="AD447" s="157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60" t="str">
        <f>IF(C452&lt;0,"NO PAGAR","COBRAR")</f>
        <v>COBRAR</v>
      </c>
      <c r="C453" s="16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60" t="str">
        <f>IF(Y452&lt;0,"NO PAGAR","COBRAR")</f>
        <v>NO PAGAR</v>
      </c>
      <c r="Y453" s="16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1" t="s">
        <v>9</v>
      </c>
      <c r="C454" s="15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1" t="s">
        <v>9</v>
      </c>
      <c r="Y454" s="15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3" t="s">
        <v>7</v>
      </c>
      <c r="F463" s="154"/>
      <c r="G463" s="15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3" t="s">
        <v>7</v>
      </c>
      <c r="AB463" s="154"/>
      <c r="AC463" s="155"/>
      <c r="AD463" s="5">
        <f>SUM(AD449:AD462)</f>
        <v>370</v>
      </c>
      <c r="AJ463" s="153" t="s">
        <v>7</v>
      </c>
      <c r="AK463" s="154"/>
      <c r="AL463" s="154"/>
      <c r="AM463" s="15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3" t="s">
        <v>7</v>
      </c>
      <c r="O465" s="154"/>
      <c r="P465" s="154"/>
      <c r="Q465" s="155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56" t="s">
        <v>31</v>
      </c>
      <c r="AB480" s="156"/>
      <c r="AC480" s="156"/>
    </row>
    <row r="481" spans="2:41" ht="15" customHeight="1">
      <c r="H481" s="76"/>
      <c r="I481" s="76"/>
      <c r="J481" s="76"/>
      <c r="V481" s="17"/>
      <c r="AA481" s="156"/>
      <c r="AB481" s="156"/>
      <c r="AC481" s="156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IF(X447="PAGADO",0,Y452)</f>
        <v>-575.75999999999988</v>
      </c>
      <c r="E485" s="157" t="s">
        <v>62</v>
      </c>
      <c r="F485" s="157"/>
      <c r="G485" s="157"/>
      <c r="H485" s="157"/>
      <c r="V485" s="17"/>
      <c r="X485" s="23" t="s">
        <v>32</v>
      </c>
      <c r="Y485" s="20">
        <f>IF(B1280="PAGADO",0,C490)</f>
        <v>396.04000000000008</v>
      </c>
      <c r="AA485" s="157" t="s">
        <v>20</v>
      </c>
      <c r="AB485" s="157"/>
      <c r="AC485" s="157"/>
      <c r="AD485" s="157"/>
    </row>
    <row r="486" spans="2:41">
      <c r="B486" s="1" t="s">
        <v>0</v>
      </c>
      <c r="C486" s="19">
        <f>H501</f>
        <v>1030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>
        <v>45056</v>
      </c>
      <c r="F487" s="3" t="s">
        <v>194</v>
      </c>
      <c r="G487" s="3" t="s">
        <v>924</v>
      </c>
      <c r="H487" s="5">
        <v>580</v>
      </c>
      <c r="I487" t="s">
        <v>380</v>
      </c>
      <c r="N487" s="25">
        <v>45086</v>
      </c>
      <c r="O487" s="3" t="s">
        <v>922</v>
      </c>
      <c r="P487" s="3"/>
      <c r="Q487" s="3"/>
      <c r="R487" s="18">
        <v>40</v>
      </c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1030</v>
      </c>
      <c r="E488" s="4">
        <v>45056</v>
      </c>
      <c r="F488" s="3" t="s">
        <v>930</v>
      </c>
      <c r="G488" s="3"/>
      <c r="H488" s="5">
        <v>75</v>
      </c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396.04000000000008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633.95999999999992</v>
      </c>
      <c r="E489" s="4"/>
      <c r="F489" s="3"/>
      <c r="G489" s="3"/>
      <c r="H489" s="5">
        <v>225</v>
      </c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0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396.04000000000008</v>
      </c>
      <c r="E490" s="4"/>
      <c r="F490" s="3"/>
      <c r="G490" s="3"/>
      <c r="H490" s="5">
        <v>150</v>
      </c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396.04000000000008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58" t="str">
        <f>IF(Y490&lt;0,"NO PAGAR","COBRAR'")</f>
        <v>COBRAR'</v>
      </c>
      <c r="Y491" s="158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58" t="str">
        <f>IF(C490&lt;0,"NO PAGAR","COBRAR'")</f>
        <v>COBRAR'</v>
      </c>
      <c r="C492" s="158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1" t="s">
        <v>9</v>
      </c>
      <c r="C493" s="152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51" t="s">
        <v>9</v>
      </c>
      <c r="Y493" s="152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 FAVOR'</v>
      </c>
      <c r="Y494" s="10" t="b">
        <f>IF(C490&lt;=0,C490*-1)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40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931</v>
      </c>
      <c r="C501" s="10">
        <v>18.2</v>
      </c>
      <c r="E501" s="153" t="s">
        <v>7</v>
      </c>
      <c r="F501" s="154"/>
      <c r="G501" s="155"/>
      <c r="H501" s="5">
        <f>SUM(H487:H500)</f>
        <v>1030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3" t="s">
        <v>7</v>
      </c>
      <c r="AB501" s="154"/>
      <c r="AC501" s="155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53" t="s">
        <v>7</v>
      </c>
      <c r="O503" s="154"/>
      <c r="P503" s="154"/>
      <c r="Q503" s="155"/>
      <c r="R503" s="18">
        <f>SUM(R487:R502)</f>
        <v>40</v>
      </c>
      <c r="S503" s="3"/>
      <c r="V503" s="17"/>
      <c r="X503" s="12"/>
      <c r="Y503" s="10"/>
      <c r="AJ503" s="153" t="s">
        <v>7</v>
      </c>
      <c r="AK503" s="154"/>
      <c r="AL503" s="154"/>
      <c r="AM503" s="155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633.95999999999992</v>
      </c>
      <c r="D513" t="s">
        <v>22</v>
      </c>
      <c r="E513" t="s">
        <v>21</v>
      </c>
      <c r="V513" s="17"/>
      <c r="X513" s="15" t="s">
        <v>18</v>
      </c>
      <c r="Y513" s="16">
        <f>SUM(Y494:Y512)</f>
        <v>0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59" t="s">
        <v>29</v>
      </c>
      <c r="AD528" s="159"/>
      <c r="AE528" s="159"/>
    </row>
    <row r="529" spans="2:41" ht="36" customHeight="1">
      <c r="H529" s="76" t="s">
        <v>28</v>
      </c>
      <c r="I529" s="76"/>
      <c r="J529" s="76"/>
      <c r="V529" s="17"/>
      <c r="AC529" s="159"/>
      <c r="AD529" s="159"/>
      <c r="AE529" s="159"/>
    </row>
    <row r="530" spans="2:41" ht="15" customHeight="1">
      <c r="H530" s="76"/>
      <c r="I530" s="76"/>
      <c r="J530" s="76"/>
      <c r="V530" s="17"/>
      <c r="AC530" s="159"/>
      <c r="AD530" s="159"/>
      <c r="AE530" s="159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396.04000000000008</v>
      </c>
      <c r="E534" s="157" t="s">
        <v>20</v>
      </c>
      <c r="F534" s="157"/>
      <c r="G534" s="157"/>
      <c r="H534" s="157"/>
      <c r="V534" s="17"/>
      <c r="X534" s="23" t="s">
        <v>32</v>
      </c>
      <c r="Y534" s="20">
        <f>IF(B534="PAGADO",0,C539)</f>
        <v>396.04000000000008</v>
      </c>
      <c r="AA534" s="157" t="s">
        <v>20</v>
      </c>
      <c r="AB534" s="157"/>
      <c r="AC534" s="157"/>
      <c r="AD534" s="157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396.04000000000008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396.04000000000008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0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396.04000000000008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396.04000000000008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60" t="str">
        <f>IF(C539&lt;0,"NO PAGAR","COBRAR")</f>
        <v>COBRAR</v>
      </c>
      <c r="C540" s="16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60" t="str">
        <f>IF(Y539&lt;0,"NO PAGAR","COBRAR")</f>
        <v>COBRAR</v>
      </c>
      <c r="Y540" s="16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51" t="s">
        <v>9</v>
      </c>
      <c r="C541" s="152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51" t="s">
        <v>9</v>
      </c>
      <c r="Y541" s="152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 t="b">
        <f>IF(Y490&lt;=0,Y490*-1)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 FAVOR'</v>
      </c>
      <c r="Y542" s="10" t="b">
        <f>IF(C539&lt;=0,C539*-1)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53" t="s">
        <v>7</v>
      </c>
      <c r="F550" s="154"/>
      <c r="G550" s="155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53" t="s">
        <v>7</v>
      </c>
      <c r="AB550" s="154"/>
      <c r="AC550" s="155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53" t="s">
        <v>7</v>
      </c>
      <c r="O552" s="154"/>
      <c r="P552" s="154"/>
      <c r="Q552" s="155"/>
      <c r="R552" s="18">
        <f>SUM(R536:R551)</f>
        <v>0</v>
      </c>
      <c r="S552" s="3"/>
      <c r="V552" s="17"/>
      <c r="X552" s="12"/>
      <c r="Y552" s="10"/>
      <c r="AJ552" s="153" t="s">
        <v>7</v>
      </c>
      <c r="AK552" s="154"/>
      <c r="AL552" s="154"/>
      <c r="AM552" s="155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0</v>
      </c>
      <c r="V561" s="17"/>
      <c r="X561" s="15" t="s">
        <v>18</v>
      </c>
      <c r="Y561" s="16">
        <f>SUM(Y542:Y560)</f>
        <v>0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56" t="s">
        <v>31</v>
      </c>
      <c r="AB574" s="156"/>
      <c r="AC574" s="156"/>
    </row>
    <row r="575" spans="1:43" ht="15" customHeight="1">
      <c r="H575" s="76"/>
      <c r="I575" s="76"/>
      <c r="J575" s="76"/>
      <c r="V575" s="17"/>
      <c r="AA575" s="156"/>
      <c r="AB575" s="156"/>
      <c r="AC575" s="156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396.04000000000008</v>
      </c>
      <c r="E579" s="157" t="s">
        <v>20</v>
      </c>
      <c r="F579" s="157"/>
      <c r="G579" s="157"/>
      <c r="H579" s="157"/>
      <c r="V579" s="17"/>
      <c r="X579" s="23" t="s">
        <v>32</v>
      </c>
      <c r="Y579" s="20">
        <f>IF(B1379="PAGADO",0,C584)</f>
        <v>396.04000000000008</v>
      </c>
      <c r="AA579" s="157" t="s">
        <v>20</v>
      </c>
      <c r="AB579" s="157"/>
      <c r="AC579" s="157"/>
      <c r="AD579" s="157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396.04000000000008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396.04000000000008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0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396.04000000000008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396.04000000000008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58" t="str">
        <f>IF(Y584&lt;0,"NO PAGAR","COBRAR'")</f>
        <v>COBRAR'</v>
      </c>
      <c r="Y585" s="15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58" t="str">
        <f>IF(C584&lt;0,"NO PAGAR","COBRAR'")</f>
        <v>COBRAR'</v>
      </c>
      <c r="C586" s="15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51" t="s">
        <v>9</v>
      </c>
      <c r="C587" s="15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1" t="s">
        <v>9</v>
      </c>
      <c r="Y587" s="15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 FAVOR '</v>
      </c>
      <c r="C588" s="10" t="b">
        <f>IF(Y539&lt;=0,Y539*-1)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 FAVOR'</v>
      </c>
      <c r="Y588" s="10" t="b">
        <f>IF(C584&lt;=0,C584*-1)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53" t="s">
        <v>7</v>
      </c>
      <c r="F595" s="154"/>
      <c r="G595" s="155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53" t="s">
        <v>7</v>
      </c>
      <c r="AB595" s="154"/>
      <c r="AC595" s="155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53" t="s">
        <v>7</v>
      </c>
      <c r="O597" s="154"/>
      <c r="P597" s="154"/>
      <c r="Q597" s="155"/>
      <c r="R597" s="18">
        <f>SUM(R581:R596)</f>
        <v>0</v>
      </c>
      <c r="S597" s="3"/>
      <c r="V597" s="17"/>
      <c r="X597" s="12"/>
      <c r="Y597" s="10"/>
      <c r="AJ597" s="153" t="s">
        <v>7</v>
      </c>
      <c r="AK597" s="154"/>
      <c r="AL597" s="154"/>
      <c r="AM597" s="155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0</v>
      </c>
      <c r="D607" t="s">
        <v>22</v>
      </c>
      <c r="E607" t="s">
        <v>21</v>
      </c>
      <c r="V607" s="17"/>
      <c r="X607" s="15" t="s">
        <v>18</v>
      </c>
      <c r="Y607" s="16">
        <f>SUM(Y588:Y606)</f>
        <v>0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59" t="s">
        <v>29</v>
      </c>
      <c r="AD621" s="159"/>
      <c r="AE621" s="159"/>
    </row>
    <row r="622" spans="8:31" ht="15" customHeight="1">
      <c r="H622" s="76" t="s">
        <v>28</v>
      </c>
      <c r="I622" s="76"/>
      <c r="J622" s="76"/>
      <c r="V622" s="17"/>
      <c r="AC622" s="159"/>
      <c r="AD622" s="159"/>
      <c r="AE622" s="159"/>
    </row>
    <row r="623" spans="8:31" ht="15" customHeight="1">
      <c r="H623" s="76"/>
      <c r="I623" s="76"/>
      <c r="J623" s="76"/>
      <c r="V623" s="17"/>
      <c r="AC623" s="159"/>
      <c r="AD623" s="159"/>
      <c r="AE623" s="159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396.04000000000008</v>
      </c>
      <c r="E627" s="157" t="s">
        <v>20</v>
      </c>
      <c r="F627" s="157"/>
      <c r="G627" s="157"/>
      <c r="H627" s="157"/>
      <c r="V627" s="17"/>
      <c r="X627" s="23" t="s">
        <v>32</v>
      </c>
      <c r="Y627" s="20">
        <f>IF(B627="PAGADO",0,C632)</f>
        <v>396.04000000000008</v>
      </c>
      <c r="AA627" s="157" t="s">
        <v>20</v>
      </c>
      <c r="AB627" s="157"/>
      <c r="AC627" s="157"/>
      <c r="AD627" s="157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396.04000000000008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396.04000000000008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396.04000000000008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396.04000000000008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60" t="str">
        <f>IF(C632&lt;0,"NO PAGAR","COBRAR")</f>
        <v>COBRAR</v>
      </c>
      <c r="C633" s="16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0" t="str">
        <f>IF(Y632&lt;0,"NO PAGAR","COBRAR")</f>
        <v>COBRAR</v>
      </c>
      <c r="Y633" s="16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 t="b">
        <f>IF(Y579&lt;=0,Y579*-1)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 FAVOR'</v>
      </c>
      <c r="Y635" s="10" t="b">
        <f>IF(C632&lt;=0,C632*-1)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53" t="s">
        <v>7</v>
      </c>
      <c r="F643" s="154"/>
      <c r="G643" s="155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53" t="s">
        <v>7</v>
      </c>
      <c r="AB643" s="154"/>
      <c r="AC643" s="155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53" t="s">
        <v>7</v>
      </c>
      <c r="O645" s="154"/>
      <c r="P645" s="154"/>
      <c r="Q645" s="155"/>
      <c r="R645" s="18">
        <f>SUM(R629:R644)</f>
        <v>0</v>
      </c>
      <c r="S645" s="3"/>
      <c r="V645" s="17"/>
      <c r="X645" s="12"/>
      <c r="Y645" s="10"/>
      <c r="AJ645" s="153" t="s">
        <v>7</v>
      </c>
      <c r="AK645" s="154"/>
      <c r="AL645" s="154"/>
      <c r="AM645" s="155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0</v>
      </c>
      <c r="V654" s="17"/>
      <c r="X654" s="15" t="s">
        <v>18</v>
      </c>
      <c r="Y654" s="16">
        <f>SUM(Y635:Y653)</f>
        <v>0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56" t="s">
        <v>31</v>
      </c>
      <c r="AB667" s="156"/>
      <c r="AC667" s="156"/>
    </row>
    <row r="668" spans="1:43" ht="15" customHeight="1">
      <c r="H668" s="76"/>
      <c r="I668" s="76"/>
      <c r="J668" s="76"/>
      <c r="V668" s="17"/>
      <c r="AA668" s="156"/>
      <c r="AB668" s="156"/>
      <c r="AC668" s="15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396.04000000000008</v>
      </c>
      <c r="E672" s="157" t="s">
        <v>20</v>
      </c>
      <c r="F672" s="157"/>
      <c r="G672" s="157"/>
      <c r="H672" s="157"/>
      <c r="V672" s="17"/>
      <c r="X672" s="23" t="s">
        <v>32</v>
      </c>
      <c r="Y672" s="20">
        <f>IF(B1472="PAGADO",0,C677)</f>
        <v>396.04000000000008</v>
      </c>
      <c r="AA672" s="157" t="s">
        <v>20</v>
      </c>
      <c r="AB672" s="157"/>
      <c r="AC672" s="157"/>
      <c r="AD672" s="157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396.04000000000008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396.04000000000008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396.04000000000008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396.04000000000008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58" t="str">
        <f>IF(Y677&lt;0,"NO PAGAR","COBRAR'")</f>
        <v>COBRAR'</v>
      </c>
      <c r="Y678" s="15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58" t="str">
        <f>IF(C677&lt;0,"NO PAGAR","COBRAR'")</f>
        <v>COBRAR'</v>
      </c>
      <c r="C679" s="15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51" t="s">
        <v>9</v>
      </c>
      <c r="C680" s="15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1" t="s">
        <v>9</v>
      </c>
      <c r="Y680" s="15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 FAVOR '</v>
      </c>
      <c r="C681" s="10" t="b">
        <f>IF(Y632&lt;=0,Y632*-1)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53" t="s">
        <v>7</v>
      </c>
      <c r="F688" s="154"/>
      <c r="G688" s="155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53" t="s">
        <v>7</v>
      </c>
      <c r="AB688" s="154"/>
      <c r="AC688" s="15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53" t="s">
        <v>7</v>
      </c>
      <c r="O690" s="154"/>
      <c r="P690" s="154"/>
      <c r="Q690" s="155"/>
      <c r="R690" s="18">
        <f>SUM(R674:R689)</f>
        <v>0</v>
      </c>
      <c r="S690" s="3"/>
      <c r="V690" s="17"/>
      <c r="X690" s="12"/>
      <c r="Y690" s="10"/>
      <c r="AJ690" s="153" t="s">
        <v>7</v>
      </c>
      <c r="AK690" s="154"/>
      <c r="AL690" s="154"/>
      <c r="AM690" s="15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59" t="s">
        <v>29</v>
      </c>
      <c r="AD714" s="159"/>
      <c r="AE714" s="159"/>
    </row>
    <row r="715" spans="2:31" ht="15" customHeight="1">
      <c r="H715" s="76" t="s">
        <v>28</v>
      </c>
      <c r="I715" s="76"/>
      <c r="J715" s="76"/>
      <c r="V715" s="17"/>
      <c r="AC715" s="159"/>
      <c r="AD715" s="159"/>
      <c r="AE715" s="159"/>
    </row>
    <row r="716" spans="2:31" ht="15" customHeight="1">
      <c r="H716" s="76"/>
      <c r="I716" s="76"/>
      <c r="J716" s="76"/>
      <c r="V716" s="17"/>
      <c r="AC716" s="159"/>
      <c r="AD716" s="159"/>
      <c r="AE716" s="15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396.04000000000008</v>
      </c>
      <c r="E720" s="157" t="s">
        <v>20</v>
      </c>
      <c r="F720" s="157"/>
      <c r="G720" s="157"/>
      <c r="H720" s="157"/>
      <c r="V720" s="17"/>
      <c r="X720" s="23" t="s">
        <v>32</v>
      </c>
      <c r="Y720" s="20">
        <f>IF(B720="PAGADO",0,C725)</f>
        <v>396.04000000000008</v>
      </c>
      <c r="AA720" s="157" t="s">
        <v>20</v>
      </c>
      <c r="AB720" s="157"/>
      <c r="AC720" s="157"/>
      <c r="AD720" s="157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396.04000000000008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396.04000000000008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396.04000000000008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396.04000000000008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60" t="str">
        <f>IF(C725&lt;0,"NO PAGAR","COBRAR")</f>
        <v>COBRAR</v>
      </c>
      <c r="C726" s="16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0" t="str">
        <f>IF(Y725&lt;0,"NO PAGAR","COBRAR")</f>
        <v>COBRAR</v>
      </c>
      <c r="Y726" s="16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53" t="s">
        <v>7</v>
      </c>
      <c r="F736" s="154"/>
      <c r="G736" s="15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53" t="s">
        <v>7</v>
      </c>
      <c r="AB736" s="154"/>
      <c r="AC736" s="15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53" t="s">
        <v>7</v>
      </c>
      <c r="O738" s="154"/>
      <c r="P738" s="154"/>
      <c r="Q738" s="155"/>
      <c r="R738" s="18">
        <f>SUM(R722:R737)</f>
        <v>0</v>
      </c>
      <c r="S738" s="3"/>
      <c r="V738" s="17"/>
      <c r="X738" s="12"/>
      <c r="Y738" s="10"/>
      <c r="AJ738" s="153" t="s">
        <v>7</v>
      </c>
      <c r="AK738" s="154"/>
      <c r="AL738" s="154"/>
      <c r="AM738" s="15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56" t="s">
        <v>31</v>
      </c>
      <c r="AB760" s="156"/>
      <c r="AC760" s="156"/>
    </row>
    <row r="761" spans="1:43" ht="15" customHeight="1">
      <c r="H761" s="76"/>
      <c r="I761" s="76"/>
      <c r="J761" s="76"/>
      <c r="V761" s="17"/>
      <c r="AA761" s="156"/>
      <c r="AB761" s="156"/>
      <c r="AC761" s="15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396.04000000000008</v>
      </c>
      <c r="E765" s="157" t="s">
        <v>20</v>
      </c>
      <c r="F765" s="157"/>
      <c r="G765" s="157"/>
      <c r="H765" s="157"/>
      <c r="V765" s="17"/>
      <c r="X765" s="23" t="s">
        <v>32</v>
      </c>
      <c r="Y765" s="20">
        <f>IF(B1565="PAGADO",0,C770)</f>
        <v>396.04000000000008</v>
      </c>
      <c r="AA765" s="157" t="s">
        <v>20</v>
      </c>
      <c r="AB765" s="157"/>
      <c r="AC765" s="157"/>
      <c r="AD765" s="15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396.04000000000008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396.04000000000008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396.04000000000008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396.04000000000008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58" t="str">
        <f>IF(Y770&lt;0,"NO PAGAR","COBRAR'")</f>
        <v>COBRAR'</v>
      </c>
      <c r="Y771" s="15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58" t="str">
        <f>IF(C770&lt;0,"NO PAGAR","COBRAR'")</f>
        <v>COBRAR'</v>
      </c>
      <c r="C772" s="158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51" t="s">
        <v>9</v>
      </c>
      <c r="C773" s="15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1" t="s">
        <v>9</v>
      </c>
      <c r="Y773" s="15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53" t="s">
        <v>7</v>
      </c>
      <c r="F781" s="154"/>
      <c r="G781" s="15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53" t="s">
        <v>7</v>
      </c>
      <c r="AB781" s="154"/>
      <c r="AC781" s="15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53" t="s">
        <v>7</v>
      </c>
      <c r="O783" s="154"/>
      <c r="P783" s="154"/>
      <c r="Q783" s="155"/>
      <c r="R783" s="18">
        <f>SUM(R767:R782)</f>
        <v>0</v>
      </c>
      <c r="S783" s="3"/>
      <c r="V783" s="17"/>
      <c r="X783" s="12"/>
      <c r="Y783" s="10"/>
      <c r="AJ783" s="153" t="s">
        <v>7</v>
      </c>
      <c r="AK783" s="154"/>
      <c r="AL783" s="154"/>
      <c r="AM783" s="15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59" t="s">
        <v>29</v>
      </c>
      <c r="AD807" s="159"/>
      <c r="AE807" s="159"/>
    </row>
    <row r="808" spans="2:41" ht="15" customHeight="1">
      <c r="H808" s="76" t="s">
        <v>28</v>
      </c>
      <c r="I808" s="76"/>
      <c r="J808" s="76"/>
      <c r="V808" s="17"/>
      <c r="AC808" s="159"/>
      <c r="AD808" s="159"/>
      <c r="AE808" s="159"/>
    </row>
    <row r="809" spans="2:41" ht="15" customHeight="1">
      <c r="H809" s="76"/>
      <c r="I809" s="76"/>
      <c r="J809" s="76"/>
      <c r="V809" s="17"/>
      <c r="AC809" s="159"/>
      <c r="AD809" s="159"/>
      <c r="AE809" s="159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396.04000000000008</v>
      </c>
      <c r="E813" s="157" t="s">
        <v>20</v>
      </c>
      <c r="F813" s="157"/>
      <c r="G813" s="157"/>
      <c r="H813" s="157"/>
      <c r="V813" s="17"/>
      <c r="X813" s="23" t="s">
        <v>32</v>
      </c>
      <c r="Y813" s="20">
        <f>IF(B813="PAGADO",0,C818)</f>
        <v>396.04000000000008</v>
      </c>
      <c r="AA813" s="157" t="s">
        <v>20</v>
      </c>
      <c r="AB813" s="157"/>
      <c r="AC813" s="157"/>
      <c r="AD813" s="15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396.04000000000008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396.04000000000008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396.04000000000008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396.04000000000008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60" t="str">
        <f>IF(C818&lt;0,"NO PAGAR","COBRAR")</f>
        <v>COBRAR</v>
      </c>
      <c r="C819" s="16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0" t="str">
        <f>IF(Y818&lt;0,"NO PAGAR","COBRAR")</f>
        <v>COBRAR</v>
      </c>
      <c r="Y819" s="16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53" t="s">
        <v>7</v>
      </c>
      <c r="F829" s="154"/>
      <c r="G829" s="15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53" t="s">
        <v>7</v>
      </c>
      <c r="AB829" s="154"/>
      <c r="AC829" s="15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53" t="s">
        <v>7</v>
      </c>
      <c r="O831" s="154"/>
      <c r="P831" s="154"/>
      <c r="Q831" s="155"/>
      <c r="R831" s="18">
        <f>SUM(R815:R830)</f>
        <v>0</v>
      </c>
      <c r="S831" s="3"/>
      <c r="V831" s="17"/>
      <c r="X831" s="12"/>
      <c r="Y831" s="10"/>
      <c r="AJ831" s="153" t="s">
        <v>7</v>
      </c>
      <c r="AK831" s="154"/>
      <c r="AL831" s="154"/>
      <c r="AM831" s="15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56" t="s">
        <v>31</v>
      </c>
      <c r="AB853" s="156"/>
      <c r="AC853" s="156"/>
    </row>
    <row r="854" spans="1:43" ht="15" customHeight="1">
      <c r="H854" s="76"/>
      <c r="I854" s="76"/>
      <c r="J854" s="76"/>
      <c r="V854" s="17"/>
      <c r="AA854" s="156"/>
      <c r="AB854" s="156"/>
      <c r="AC854" s="15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396.04000000000008</v>
      </c>
      <c r="E858" s="157" t="s">
        <v>20</v>
      </c>
      <c r="F858" s="157"/>
      <c r="G858" s="157"/>
      <c r="H858" s="157"/>
      <c r="V858" s="17"/>
      <c r="X858" s="23" t="s">
        <v>32</v>
      </c>
      <c r="Y858" s="20">
        <f>IF(B1658="PAGADO",0,C863)</f>
        <v>396.04000000000008</v>
      </c>
      <c r="AA858" s="157" t="s">
        <v>20</v>
      </c>
      <c r="AB858" s="157"/>
      <c r="AC858" s="157"/>
      <c r="AD858" s="15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396.04000000000008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396.04000000000008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396.04000000000008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396.04000000000008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58" t="str">
        <f>IF(Y863&lt;0,"NO PAGAR","COBRAR'")</f>
        <v>COBRAR'</v>
      </c>
      <c r="Y864" s="15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58" t="str">
        <f>IF(C863&lt;0,"NO PAGAR","COBRAR'")</f>
        <v>COBRAR'</v>
      </c>
      <c r="C865" s="158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51" t="s">
        <v>9</v>
      </c>
      <c r="C866" s="15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1" t="s">
        <v>9</v>
      </c>
      <c r="Y866" s="15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53" t="s">
        <v>7</v>
      </c>
      <c r="F874" s="154"/>
      <c r="G874" s="15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53" t="s">
        <v>7</v>
      </c>
      <c r="AB874" s="154"/>
      <c r="AC874" s="15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53" t="s">
        <v>7</v>
      </c>
      <c r="O876" s="154"/>
      <c r="P876" s="154"/>
      <c r="Q876" s="155"/>
      <c r="R876" s="18">
        <f>SUM(R860:R875)</f>
        <v>0</v>
      </c>
      <c r="S876" s="3"/>
      <c r="V876" s="17"/>
      <c r="X876" s="12"/>
      <c r="Y876" s="10"/>
      <c r="AJ876" s="153" t="s">
        <v>7</v>
      </c>
      <c r="AK876" s="154"/>
      <c r="AL876" s="154"/>
      <c r="AM876" s="15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59" t="s">
        <v>29</v>
      </c>
      <c r="AD901" s="159"/>
      <c r="AE901" s="159"/>
    </row>
    <row r="902" spans="2:41" ht="15" customHeight="1">
      <c r="H902" s="76" t="s">
        <v>28</v>
      </c>
      <c r="I902" s="76"/>
      <c r="J902" s="76"/>
      <c r="V902" s="17"/>
      <c r="AC902" s="159"/>
      <c r="AD902" s="159"/>
      <c r="AE902" s="159"/>
    </row>
    <row r="903" spans="2:41" ht="15" customHeight="1">
      <c r="H903" s="76"/>
      <c r="I903" s="76"/>
      <c r="J903" s="76"/>
      <c r="V903" s="17"/>
      <c r="AC903" s="159"/>
      <c r="AD903" s="159"/>
      <c r="AE903" s="159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396.04000000000008</v>
      </c>
      <c r="E907" s="157" t="s">
        <v>20</v>
      </c>
      <c r="F907" s="157"/>
      <c r="G907" s="157"/>
      <c r="H907" s="157"/>
      <c r="V907" s="17"/>
      <c r="X907" s="23" t="s">
        <v>32</v>
      </c>
      <c r="Y907" s="20">
        <f>IF(B907="PAGADO",0,C912)</f>
        <v>396.04000000000008</v>
      </c>
      <c r="AA907" s="157" t="s">
        <v>20</v>
      </c>
      <c r="AB907" s="157"/>
      <c r="AC907" s="157"/>
      <c r="AD907" s="15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396.04000000000008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396.04000000000008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396.04000000000008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396.04000000000008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60" t="str">
        <f>IF(C912&lt;0,"NO PAGAR","COBRAR")</f>
        <v>COBRAR</v>
      </c>
      <c r="C913" s="16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0" t="str">
        <f>IF(Y912&lt;0,"NO PAGAR","COBRAR")</f>
        <v>COBRAR</v>
      </c>
      <c r="Y913" s="16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1" t="s">
        <v>9</v>
      </c>
      <c r="C914" s="15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1" t="s">
        <v>9</v>
      </c>
      <c r="Y914" s="15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53" t="s">
        <v>7</v>
      </c>
      <c r="F923" s="154"/>
      <c r="G923" s="15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53" t="s">
        <v>7</v>
      </c>
      <c r="AB923" s="154"/>
      <c r="AC923" s="15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53" t="s">
        <v>7</v>
      </c>
      <c r="O925" s="154"/>
      <c r="P925" s="154"/>
      <c r="Q925" s="155"/>
      <c r="R925" s="18">
        <f>SUM(R909:R924)</f>
        <v>0</v>
      </c>
      <c r="S925" s="3"/>
      <c r="V925" s="17"/>
      <c r="X925" s="12"/>
      <c r="Y925" s="10"/>
      <c r="AJ925" s="153" t="s">
        <v>7</v>
      </c>
      <c r="AK925" s="154"/>
      <c r="AL925" s="154"/>
      <c r="AM925" s="15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56" t="s">
        <v>31</v>
      </c>
      <c r="AB947" s="156"/>
      <c r="AC947" s="156"/>
    </row>
    <row r="948" spans="1:43" ht="15" customHeight="1">
      <c r="H948" s="76"/>
      <c r="I948" s="76"/>
      <c r="J948" s="76"/>
      <c r="V948" s="17"/>
      <c r="AA948" s="156"/>
      <c r="AB948" s="156"/>
      <c r="AC948" s="15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396.04000000000008</v>
      </c>
      <c r="E952" s="157" t="s">
        <v>20</v>
      </c>
      <c r="F952" s="157"/>
      <c r="G952" s="157"/>
      <c r="H952" s="157"/>
      <c r="V952" s="17"/>
      <c r="X952" s="23" t="s">
        <v>32</v>
      </c>
      <c r="Y952" s="20">
        <f>IF(B1752="PAGADO",0,C957)</f>
        <v>396.04000000000008</v>
      </c>
      <c r="AA952" s="157" t="s">
        <v>20</v>
      </c>
      <c r="AB952" s="157"/>
      <c r="AC952" s="157"/>
      <c r="AD952" s="15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396.04000000000008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396.04000000000008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396.04000000000008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396.04000000000008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58" t="str">
        <f>IF(Y957&lt;0,"NO PAGAR","COBRAR'")</f>
        <v>COBRAR'</v>
      </c>
      <c r="Y958" s="15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58" t="str">
        <f>IF(C957&lt;0,"NO PAGAR","COBRAR'")</f>
        <v>COBRAR'</v>
      </c>
      <c r="C959" s="158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51" t="s">
        <v>9</v>
      </c>
      <c r="C960" s="15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1" t="s">
        <v>9</v>
      </c>
      <c r="Y960" s="15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53" t="s">
        <v>7</v>
      </c>
      <c r="F968" s="154"/>
      <c r="G968" s="15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53" t="s">
        <v>7</v>
      </c>
      <c r="AB968" s="154"/>
      <c r="AC968" s="15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53" t="s">
        <v>7</v>
      </c>
      <c r="O970" s="154"/>
      <c r="P970" s="154"/>
      <c r="Q970" s="155"/>
      <c r="R970" s="18">
        <f>SUM(R954:R969)</f>
        <v>0</v>
      </c>
      <c r="S970" s="3"/>
      <c r="V970" s="17"/>
      <c r="X970" s="12"/>
      <c r="Y970" s="10"/>
      <c r="AJ970" s="153" t="s">
        <v>7</v>
      </c>
      <c r="AK970" s="154"/>
      <c r="AL970" s="154"/>
      <c r="AM970" s="15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59" t="s">
        <v>29</v>
      </c>
      <c r="AD994" s="159"/>
      <c r="AE994" s="159"/>
    </row>
    <row r="995" spans="2:41" ht="15" customHeight="1">
      <c r="H995" s="76" t="s">
        <v>28</v>
      </c>
      <c r="I995" s="76"/>
      <c r="J995" s="76"/>
      <c r="V995" s="17"/>
      <c r="AC995" s="159"/>
      <c r="AD995" s="159"/>
      <c r="AE995" s="159"/>
    </row>
    <row r="996" spans="2:41" ht="15" customHeight="1">
      <c r="H996" s="76"/>
      <c r="I996" s="76"/>
      <c r="J996" s="76"/>
      <c r="V996" s="17"/>
      <c r="AC996" s="159"/>
      <c r="AD996" s="159"/>
      <c r="AE996" s="159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396.04000000000008</v>
      </c>
      <c r="E1000" s="157" t="s">
        <v>20</v>
      </c>
      <c r="F1000" s="157"/>
      <c r="G1000" s="157"/>
      <c r="H1000" s="157"/>
      <c r="V1000" s="17"/>
      <c r="X1000" s="23" t="s">
        <v>32</v>
      </c>
      <c r="Y1000" s="20">
        <f>IF(B1000="PAGADO",0,C1005)</f>
        <v>396.04000000000008</v>
      </c>
      <c r="AA1000" s="157" t="s">
        <v>20</v>
      </c>
      <c r="AB1000" s="157"/>
      <c r="AC1000" s="157"/>
      <c r="AD1000" s="15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396.04000000000008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396.04000000000008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396.04000000000008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396.04000000000008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60" t="str">
        <f>IF(C1005&lt;0,"NO PAGAR","COBRAR")</f>
        <v>COBRAR</v>
      </c>
      <c r="C1006" s="16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0" t="str">
        <f>IF(Y1005&lt;0,"NO PAGAR","COBRAR")</f>
        <v>COBRAR</v>
      </c>
      <c r="Y1006" s="16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53" t="s">
        <v>7</v>
      </c>
      <c r="F1016" s="154"/>
      <c r="G1016" s="15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53" t="s">
        <v>7</v>
      </c>
      <c r="AB1016" s="154"/>
      <c r="AC1016" s="15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53" t="s">
        <v>7</v>
      </c>
      <c r="O1018" s="154"/>
      <c r="P1018" s="154"/>
      <c r="Q1018" s="155"/>
      <c r="R1018" s="18">
        <f>SUM(R1002:R1017)</f>
        <v>0</v>
      </c>
      <c r="S1018" s="3"/>
      <c r="V1018" s="17"/>
      <c r="X1018" s="12"/>
      <c r="Y1018" s="10"/>
      <c r="AJ1018" s="153" t="s">
        <v>7</v>
      </c>
      <c r="AK1018" s="154"/>
      <c r="AL1018" s="154"/>
      <c r="AM1018" s="15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56" t="s">
        <v>31</v>
      </c>
      <c r="AB1040" s="156"/>
      <c r="AC1040" s="156"/>
    </row>
    <row r="1041" spans="2:41" ht="15" customHeight="1">
      <c r="H1041" s="76"/>
      <c r="I1041" s="76"/>
      <c r="J1041" s="76"/>
      <c r="V1041" s="17"/>
      <c r="AA1041" s="156"/>
      <c r="AB1041" s="156"/>
      <c r="AC1041" s="15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396.04000000000008</v>
      </c>
      <c r="E1045" s="157" t="s">
        <v>20</v>
      </c>
      <c r="F1045" s="157"/>
      <c r="G1045" s="157"/>
      <c r="H1045" s="157"/>
      <c r="V1045" s="17"/>
      <c r="X1045" s="23" t="s">
        <v>32</v>
      </c>
      <c r="Y1045" s="20">
        <f>IF(B1845="PAGADO",0,C1050)</f>
        <v>396.04000000000008</v>
      </c>
      <c r="AA1045" s="157" t="s">
        <v>20</v>
      </c>
      <c r="AB1045" s="157"/>
      <c r="AC1045" s="157"/>
      <c r="AD1045" s="15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396.04000000000008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396.04000000000008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396.04000000000008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396.04000000000008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58" t="str">
        <f>IF(Y1050&lt;0,"NO PAGAR","COBRAR'")</f>
        <v>COBRAR'</v>
      </c>
      <c r="Y1051" s="15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58" t="str">
        <f>IF(C1050&lt;0,"NO PAGAR","COBRAR'")</f>
        <v>COBRAR'</v>
      </c>
      <c r="C1052" s="158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51" t="s">
        <v>9</v>
      </c>
      <c r="C1053" s="15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1" t="s">
        <v>9</v>
      </c>
      <c r="Y1053" s="15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53" t="s">
        <v>7</v>
      </c>
      <c r="F1061" s="154"/>
      <c r="G1061" s="15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53" t="s">
        <v>7</v>
      </c>
      <c r="AB1061" s="154"/>
      <c r="AC1061" s="15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53" t="s">
        <v>7</v>
      </c>
      <c r="O1063" s="154"/>
      <c r="P1063" s="154"/>
      <c r="Q1063" s="155"/>
      <c r="R1063" s="18">
        <f>SUM(R1047:R1062)</f>
        <v>0</v>
      </c>
      <c r="S1063" s="3"/>
      <c r="V1063" s="17"/>
      <c r="X1063" s="12"/>
      <c r="Y1063" s="10"/>
      <c r="AJ1063" s="153" t="s">
        <v>7</v>
      </c>
      <c r="AK1063" s="154"/>
      <c r="AL1063" s="154"/>
      <c r="AM1063" s="15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2023-06-09T17:22:08Z</cp:lastPrinted>
  <dcterms:created xsi:type="dcterms:W3CDTF">2022-12-25T20:52:30Z</dcterms:created>
  <dcterms:modified xsi:type="dcterms:W3CDTF">2023-06-09T22:37:07Z</dcterms:modified>
</cp:coreProperties>
</file>