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107F7D1-79B5-4897-A1E0-49BEDCEBE93E}" xr6:coauthVersionLast="47" xr6:coauthVersionMax="47" xr10:uidLastSave="{00000000-0000-0000-0000-000000000000}"/>
  <bookViews>
    <workbookView xWindow="-120" yWindow="-120" windowWidth="20730" windowHeight="11040" tabRatio="565" firstSheet="9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4" i="5" l="1"/>
  <c r="C943" i="5" s="1"/>
  <c r="C919" i="5" s="1"/>
  <c r="C915" i="5"/>
  <c r="C918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20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4" i="5" l="1"/>
  <c r="Y943" i="5" s="1"/>
  <c r="Y919" i="5" s="1"/>
  <c r="X924" i="5"/>
  <c r="Y915" i="5"/>
  <c r="B922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71" i="5" l="1"/>
  <c r="C990" i="5" s="1"/>
  <c r="C967" i="5" s="1"/>
  <c r="Y918" i="5"/>
  <c r="Y920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63" i="5" l="1"/>
  <c r="C966" i="5" s="1"/>
  <c r="C968" i="5" s="1"/>
  <c r="X921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63" i="5"/>
  <c r="Y966" i="5" s="1"/>
  <c r="B969" i="5"/>
  <c r="C1008" i="5"/>
  <c r="C1011" i="5" s="1"/>
  <c r="Y971" i="5"/>
  <c r="Y990" i="5" s="1"/>
  <c r="Y967" i="5" s="1"/>
  <c r="Y968" i="5" s="1"/>
  <c r="X971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7" i="5" l="1"/>
  <c r="X969" i="5"/>
  <c r="C1017" i="5"/>
  <c r="C1036" i="5" s="1"/>
  <c r="C1012" i="5" s="1"/>
  <c r="C1013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7" i="5" l="1"/>
  <c r="Y1017" i="5"/>
  <c r="Y1036" i="5" s="1"/>
  <c r="Y1012" i="5" s="1"/>
  <c r="Y1008" i="5"/>
  <c r="Y1011" i="5" s="1"/>
  <c r="Y1013" i="5" s="1"/>
  <c r="X1014" i="5" s="1"/>
  <c r="B1015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<sst xmlns="http://schemas.openxmlformats.org/spreadsheetml/2006/main" count="29741" uniqueCount="1674">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</sst>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A928" zoomScale="89" zoomScaleNormal="89" workbookViewId="0">
      <selection activeCell="E944" sqref="E944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-4457.3500000000004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1032.27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1032.27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4457.3500000000004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-4457.3500000000004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-4457.3500000000004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NO PAGAR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4457.3500000000004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1032.27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4457.3500000000004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-4457.3500000000004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-4457.3500000000004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4457.3500000000004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4457.3500000000004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-4457.3500000000004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-4457.3500000000004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4457.3500000000004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4457.3500000000004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4457.3500000000004</v>
      </c>
      <c r="V1010" s="17"/>
      <c r="X1010" s="15" t="s">
        <v>18</v>
      </c>
      <c r="Y1010" s="16">
        <f>SUM(Y991:Y1009)</f>
        <v>4457.3500000000004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-4457.3500000000004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-4457.3500000000004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4457.3500000000004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4457.3500000000004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-4457.3500000000004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-4457.3500000000004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4457.3500000000004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4457.3500000000004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4457.3500000000004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4457.3500000000004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903" zoomScale="80" zoomScaleNormal="80" zoomScalePageLayoutView="118" workbookViewId="0">
      <selection activeCell="J924" sqref="J92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273</v>
      </c>
      <c r="F912" s="216"/>
      <c r="G912" s="216"/>
      <c r="H912" s="216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2341.8022550000005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-2341.8022550000005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2341.8022550000005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-2341.8022550000005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-2341.8022550000005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-2341.8022550000005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934" zoomScale="82" zoomScaleNormal="82" workbookViewId="0">
      <selection activeCell="E952" sqref="E9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149.31900000000019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149.31900000000019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1190.6809999999998</v>
      </c>
      <c r="E947" s="4">
        <v>45219</v>
      </c>
      <c r="F947" s="3" t="s">
        <v>412</v>
      </c>
      <c r="G947" s="3" t="s">
        <v>200</v>
      </c>
      <c r="H947" s="5">
        <v>200</v>
      </c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149.31900000000019</v>
      </c>
      <c r="E948" s="4">
        <v>45222</v>
      </c>
      <c r="F948" s="3" t="s">
        <v>412</v>
      </c>
      <c r="G948" s="3" t="s">
        <v>200</v>
      </c>
      <c r="H948" s="5">
        <v>200</v>
      </c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149.31900000000019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COBRAR'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COBRAR'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 FAVOR'</v>
      </c>
      <c r="Y952" s="10" t="b">
        <f>IF(C948&lt;=0,C948*-1)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315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315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1190.6809999999998</v>
      </c>
      <c r="D971" t="s">
        <v>22</v>
      </c>
      <c r="E971" t="s">
        <v>21</v>
      </c>
      <c r="V971" s="17"/>
      <c r="X971" s="15" t="s">
        <v>18</v>
      </c>
      <c r="Y971" s="16">
        <f>SUM(Y952:Y970)</f>
        <v>0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149.31900000000019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149.31900000000019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149.31900000000019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149.31900000000019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149.31900000000019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149.31900000000019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COBRAR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COBRAR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 t="b">
        <f>IF(Y943&lt;=0,Y943*-1)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 FAVOR'</v>
      </c>
      <c r="Y999" s="10" t="b">
        <f>IF(C996&lt;=0,C996*-1)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0</v>
      </c>
      <c r="V1018" s="17"/>
      <c r="X1018" s="15" t="s">
        <v>18</v>
      </c>
      <c r="Y1018" s="16">
        <f>SUM(Y999:Y1017)</f>
        <v>0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149.31900000000019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149.31900000000019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149.31900000000019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149.31900000000019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149.31900000000019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149.31900000000019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COBRAR'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COBRAR'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 FAVOR '</v>
      </c>
      <c r="C1045" s="10" t="b">
        <f>IF(Y996&lt;=0,Y996*-1)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 FAVOR'</v>
      </c>
      <c r="Y1045" s="10" t="b">
        <f>IF(C1041&lt;=0,C1041*-1)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0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0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E927" sqref="E92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2001.8590000000002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2001.8590000000002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2001.8590000000002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C876" zoomScale="82" zoomScaleNormal="82" workbookViewId="0">
      <selection activeCell="E891" sqref="E89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433</v>
      </c>
      <c r="F881" s="216"/>
      <c r="G881" s="216"/>
      <c r="H881" s="216"/>
      <c r="O881" s="216" t="s">
        <v>10</v>
      </c>
      <c r="P881" s="216"/>
      <c r="Q881" s="216"/>
      <c r="V881" s="17"/>
      <c r="X881" s="23" t="s">
        <v>32</v>
      </c>
      <c r="Y881" s="20">
        <f>IF(B1681="PAGADO",0,C886)</f>
        <v>2605.982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1300.56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2855.982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2605.982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2605.982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2605.982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1300.56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2605.982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2605.982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2605.982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2605.982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2605.982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2605.982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2605.982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2605.982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2605.982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2605.982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2605.982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2605.982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E922" sqref="E9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6" t="s">
        <v>356</v>
      </c>
      <c r="F918" s="216"/>
      <c r="G918" s="216"/>
      <c r="H918" s="216"/>
      <c r="V918" s="17"/>
      <c r="X918" s="23" t="s">
        <v>32</v>
      </c>
      <c r="Y918" s="20">
        <f>IF(B1718="PAGADO",0,C923)</f>
        <v>-1699.5120000000015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400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400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1699.5120000000015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-1699.5120000000015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-1699.5120000000015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1699.5120000000015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400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1699.5120000000015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-1699.5120000000015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-1699.5120000000015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1699.5120000000015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1699.5120000000015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-1699.5120000000015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-1699.5120000000015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1699.5120000000015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1699.5120000000015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1699.5120000000015</v>
      </c>
      <c r="V993" s="17"/>
      <c r="X993" s="15" t="s">
        <v>18</v>
      </c>
      <c r="Y993" s="16">
        <f>SUM(Y974:Y992)</f>
        <v>1699.5120000000015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-1699.5120000000015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-1699.5120000000015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1699.5120000000015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1699.5120000000015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-1699.5120000000015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-1699.5120000000015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1699.5120000000015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1699.5120000000015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1699.5120000000015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1699.5120000000015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C903" zoomScale="80" zoomScaleNormal="80" workbookViewId="0">
      <selection activeCell="I917" sqref="I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>
      <c r="H911" s="215"/>
      <c r="I911" s="215"/>
      <c r="J911" s="215"/>
      <c r="V911" s="17"/>
      <c r="AA911" s="215"/>
      <c r="AB911" s="215"/>
      <c r="AC911" s="21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IF(X870="PAGADO",0,Y875)</f>
        <v>777.85</v>
      </c>
      <c r="E915" s="216" t="s">
        <v>355</v>
      </c>
      <c r="F915" s="216"/>
      <c r="G915" s="216"/>
      <c r="H915" s="216"/>
      <c r="V915" s="17"/>
      <c r="X915" s="23" t="s">
        <v>32</v>
      </c>
      <c r="Y915" s="20">
        <f>IF(B1715="PAGADO",0,C920)</f>
        <v>1127.8499999999999</v>
      </c>
      <c r="AA915" s="216" t="s">
        <v>20</v>
      </c>
      <c r="AB915" s="216"/>
      <c r="AC915" s="216"/>
      <c r="AD915" s="216"/>
    </row>
    <row r="916" spans="2:41">
      <c r="B916" s="1" t="s">
        <v>0</v>
      </c>
      <c r="C916" s="19">
        <f>H931</f>
        <v>350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>
        <v>45174</v>
      </c>
      <c r="F917" s="3" t="s">
        <v>1664</v>
      </c>
      <c r="G917" s="3" t="s">
        <v>99</v>
      </c>
      <c r="H917" s="5">
        <v>350</v>
      </c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1127.8499999999999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1127.8499999999999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1127.8499999999999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350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4" t="s">
        <v>29</v>
      </c>
      <c r="AD957" s="214"/>
      <c r="AE957" s="214"/>
    </row>
    <row r="958" spans="8:31">
      <c r="H958" s="215" t="s">
        <v>28</v>
      </c>
      <c r="I958" s="215"/>
      <c r="J958" s="215"/>
      <c r="V958" s="17"/>
      <c r="AC958" s="214"/>
      <c r="AD958" s="214"/>
      <c r="AE958" s="214"/>
    </row>
    <row r="959" spans="8:31">
      <c r="H959" s="215"/>
      <c r="I959" s="215"/>
      <c r="J959" s="215"/>
      <c r="V959" s="17"/>
      <c r="AC959" s="214"/>
      <c r="AD959" s="214"/>
      <c r="AE959" s="21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1127.8499999999999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1127.8499999999999</v>
      </c>
      <c r="AA963" s="216" t="s">
        <v>20</v>
      </c>
      <c r="AB963" s="216"/>
      <c r="AC963" s="216"/>
      <c r="AD963" s="21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1127.8499999999999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1127.8499999999999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1127.8499999999999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1127.8499999999999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>
      <c r="H1004" s="215"/>
      <c r="I1004" s="215"/>
      <c r="J1004" s="215"/>
      <c r="V1004" s="17"/>
      <c r="AA1004" s="215"/>
      <c r="AB1004" s="215"/>
      <c r="AC1004" s="21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1127.8499999999999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1127.8499999999999</v>
      </c>
      <c r="AA1008" s="216" t="s">
        <v>20</v>
      </c>
      <c r="AB1008" s="216"/>
      <c r="AC1008" s="216"/>
      <c r="AD1008" s="21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1127.8499999999999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1127.8499999999999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1127.8499999999999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1127.8499999999999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910" zoomScale="89" zoomScaleNormal="89" workbookViewId="0">
      <selection activeCell="N922" sqref="N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6" t="s">
        <v>62</v>
      </c>
      <c r="F918" s="216"/>
      <c r="G918" s="216"/>
      <c r="H918" s="216"/>
      <c r="V918" s="17"/>
      <c r="X918" s="23" t="s">
        <v>32</v>
      </c>
      <c r="Y918" s="20">
        <f>IF(B1718="PAGADO",0,C923)</f>
        <v>-1575.3710000000001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-1575.3710000000001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-1575.3710000000001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1575.3710000000001</v>
      </c>
      <c r="V993" s="17"/>
      <c r="X993" s="15" t="s">
        <v>18</v>
      </c>
      <c r="Y993" s="16">
        <f>SUM(Y974:Y992)</f>
        <v>1575.3710000000001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-1575.3710000000001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-1575.3710000000001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abSelected="1" topLeftCell="A922" zoomScale="93" zoomScaleNormal="93" workbookViewId="0">
      <selection activeCell="D940" sqref="D94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01" workbookViewId="0">
      <selection activeCell="G315" sqref="G315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2023-11-10T23:08:11Z</cp:lastPrinted>
  <dcterms:created xsi:type="dcterms:W3CDTF">2022-12-25T20:52:30Z</dcterms:created>
  <dcterms:modified xsi:type="dcterms:W3CDTF">2023-11-15T23:15:18Z</dcterms:modified>
</cp:coreProperties>
</file>