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B7AFA09D-2FBA-42D4-B00C-26A44927A411}" xr6:coauthVersionLast="47" xr6:coauthVersionMax="47" xr10:uidLastSave="{00000000-0000-0000-0000-000000000000}"/>
  <bookViews>
    <workbookView xWindow="-120" yWindow="-120" windowWidth="20730" windowHeight="11040" tabRatio="647" firstSheet="3" activeTab="1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2" sheetId="30" r:id="rId28"/>
    <sheet name="Hoja1" sheetId="32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30" l="1"/>
  <c r="H8" i="32" l="1"/>
  <c r="I8" i="32" s="1"/>
  <c r="M8" i="32" s="1"/>
  <c r="N8" i="32" s="1"/>
  <c r="H10" i="32"/>
  <c r="I10" i="32" s="1"/>
  <c r="M10" i="32" s="1"/>
  <c r="N10" i="32" s="1"/>
  <c r="H9" i="32"/>
  <c r="K9" i="32" s="1"/>
  <c r="H7" i="32"/>
  <c r="K7" i="32" s="1"/>
  <c r="H6" i="32"/>
  <c r="I6" i="32" s="1"/>
  <c r="M6" i="32" s="1"/>
  <c r="N6" i="32" s="1"/>
  <c r="H5" i="32"/>
  <c r="I5" i="32" s="1"/>
  <c r="M5" i="32" s="1"/>
  <c r="N5" i="32" s="1"/>
  <c r="H4" i="32"/>
  <c r="K4" i="32" s="1"/>
  <c r="H3" i="32"/>
  <c r="I3" i="32" s="1"/>
  <c r="M3" i="32" s="1"/>
  <c r="N3" i="32" s="1"/>
  <c r="H11" i="32" l="1"/>
  <c r="M11" i="32" s="1"/>
  <c r="K8" i="32"/>
  <c r="K3" i="32"/>
  <c r="K5" i="32"/>
  <c r="K10" i="32"/>
  <c r="I4" i="32"/>
  <c r="M4" i="32" s="1"/>
  <c r="N4" i="32" s="1"/>
  <c r="K6" i="32"/>
  <c r="I9" i="32"/>
  <c r="M9" i="32" s="1"/>
  <c r="N9" i="32" s="1"/>
  <c r="I7" i="32"/>
  <c r="M7" i="32" s="1"/>
  <c r="N7" i="32" s="1"/>
  <c r="N11" i="32" l="1"/>
  <c r="K11" i="32"/>
  <c r="P98" i="31"/>
  <c r="P99" i="31"/>
  <c r="P100" i="31"/>
  <c r="P101" i="31"/>
  <c r="P97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P147" i="31"/>
  <c r="O147" i="31"/>
  <c r="G147" i="31"/>
  <c r="F147" i="31"/>
  <c r="P146" i="31"/>
  <c r="O146" i="31"/>
  <c r="G146" i="31"/>
  <c r="F146" i="31"/>
  <c r="P145" i="31"/>
  <c r="O145" i="31"/>
  <c r="G145" i="31"/>
  <c r="F145" i="31"/>
  <c r="P144" i="31"/>
  <c r="O144" i="31"/>
  <c r="G144" i="31"/>
  <c r="F144" i="31"/>
  <c r="P143" i="31"/>
  <c r="O143" i="31"/>
  <c r="G143" i="31"/>
  <c r="F143" i="31"/>
  <c r="O142" i="31"/>
  <c r="P142" i="31" s="1"/>
  <c r="F142" i="31"/>
  <c r="G142" i="31" s="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P119" i="31"/>
  <c r="O119" i="31"/>
  <c r="G119" i="31"/>
  <c r="F119" i="31"/>
  <c r="P118" i="31"/>
  <c r="O118" i="31"/>
  <c r="G118" i="31"/>
  <c r="F118" i="31"/>
  <c r="P117" i="31"/>
  <c r="O117" i="31"/>
  <c r="G117" i="31"/>
  <c r="F117" i="31"/>
  <c r="P116" i="31"/>
  <c r="O116" i="31"/>
  <c r="G116" i="31"/>
  <c r="F116" i="31"/>
  <c r="P115" i="31"/>
  <c r="O115" i="31"/>
  <c r="G115" i="31"/>
  <c r="F115" i="31"/>
  <c r="O114" i="31"/>
  <c r="P114" i="31" s="1"/>
  <c r="P130" i="31" s="1"/>
  <c r="F114" i="31"/>
  <c r="G114" i="31" s="1"/>
  <c r="G102" i="31"/>
  <c r="P102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E65" i="20" s="1"/>
  <c r="E212" i="13" s="1"/>
  <c r="L56" i="20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Q62" i="24"/>
  <c r="L62" i="24"/>
  <c r="G62" i="24"/>
  <c r="B62" i="24"/>
  <c r="Q42" i="24"/>
  <c r="J233" i="13" s="1"/>
  <c r="J246" i="13" s="1"/>
  <c r="J8" i="14" s="1"/>
  <c r="J12" i="14" s="1"/>
  <c r="L42" i="24"/>
  <c r="J203" i="13" s="1"/>
  <c r="G42" i="24"/>
  <c r="J173" i="13" s="1"/>
  <c r="B42" i="24"/>
  <c r="J142" i="13" s="1"/>
  <c r="Q18" i="24"/>
  <c r="J112" i="13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1" i="23"/>
  <c r="J71" i="23"/>
  <c r="F71" i="23"/>
  <c r="B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6" i="18"/>
  <c r="H166" i="18"/>
  <c r="G166" i="18"/>
  <c r="G167" i="18" s="1"/>
  <c r="J168" i="18" s="1"/>
  <c r="U165" i="18"/>
  <c r="S165" i="18"/>
  <c r="R165" i="18"/>
  <c r="R166" i="18" s="1"/>
  <c r="J138" i="18"/>
  <c r="H138" i="18"/>
  <c r="G138" i="18"/>
  <c r="G139" i="18" s="1"/>
  <c r="U137" i="18"/>
  <c r="S137" i="18"/>
  <c r="R137" i="18"/>
  <c r="R138" i="18" s="1"/>
  <c r="J110" i="18"/>
  <c r="H110" i="18"/>
  <c r="G110" i="18"/>
  <c r="G111" i="18" s="1"/>
  <c r="U109" i="18"/>
  <c r="S109" i="18"/>
  <c r="R109" i="18"/>
  <c r="R110" i="18" s="1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U55" i="18" s="1"/>
  <c r="E117" i="13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S125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I38" i="8" s="1"/>
  <c r="E79" i="13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I489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I349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I66" i="11" l="1"/>
  <c r="E83" i="13" s="1"/>
  <c r="J87" i="15"/>
  <c r="E203" i="13" s="1"/>
  <c r="J134" i="15"/>
  <c r="T18" i="9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U85" i="9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58" i="31"/>
  <c r="T197" i="7"/>
  <c r="T199" i="7" s="1"/>
  <c r="E171" i="13" s="1"/>
  <c r="S54" i="1"/>
  <c r="S55" i="1" s="1"/>
  <c r="U54" i="1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0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V56" i="1"/>
  <c r="E42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58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T19" i="9"/>
  <c r="E51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J234" i="1"/>
  <c r="E195" i="13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0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39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2" i="18"/>
  <c r="E208" i="13" s="1"/>
  <c r="U111" i="18"/>
  <c r="E238" i="13" s="1"/>
  <c r="P21" i="16"/>
  <c r="T110" i="9"/>
  <c r="U108" i="9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E234" i="13" s="1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E126" i="13" s="1"/>
  <c r="F3" i="14" s="1"/>
  <c r="F6" i="14" s="1"/>
  <c r="F15" i="14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247" i="13" s="1"/>
  <c r="J3" i="14" s="1"/>
  <c r="J6" i="14" s="1"/>
  <c r="J15" i="14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32" i="13" l="1"/>
  <c r="C3" i="14" s="1"/>
  <c r="C6" i="14" s="1"/>
  <c r="C15" i="14" s="1"/>
  <c r="AA81" i="7"/>
</calcChain>
</file>

<file path=xl/sharedStrings.xml><?xml version="1.0" encoding="utf-8"?>
<sst xmlns="http://schemas.openxmlformats.org/spreadsheetml/2006/main" count="10176" uniqueCount="837">
  <si>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</si>
  <si>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</si>
  <si>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</si>
  <si>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</si>
  <si>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</si>
  <si>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</si>
  <si>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</si>
  <si>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</si>
  <si>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</si>
  <si>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</si>
  <si>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</si>
  <si>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</si>
  <si>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</si>
  <si>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</si>
  <si>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</si>
  <si>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</si>
  <si>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</si>
  <si>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</si>
  <si>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</si>
  <si>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</si>
  <si>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</si>
  <si>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</si>
  <si>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</si>
  <si>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</si>
  <si>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</si>
  <si>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</si>
  <si>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</si>
  <si>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</si>
  <si>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</si>
  <si>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</si>
  <si>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</si>
  <si>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</si>
  <si>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</si>
  <si>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</si>
  <si>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</si>
  <si>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</si>
  <si>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</si>
  <si>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</si>
  <si>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</si>
  <si>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</si>
  <si>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</si>
  <si>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</si>
  <si>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</si>
  <si>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</si>
  <si>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</si>
  <si>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</si>
  <si>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</si>
  <si>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</si>
  <si>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</si>
  <si>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</si>
  <si>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</si>
  <si>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</si>
  <si>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</si>
  <si>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</si>
  <si>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</si>
  <si>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</si>
  <si>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</si>
  <si>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</si>
  <si>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</si>
  <si>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</si>
  <si>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</si>
  <si>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</si>
  <si>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</si>
  <si>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</si>
  <si>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</si>
  <si>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</si>
  <si>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</si>
  <si>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</si>
  <si>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</si>
  <si>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</si>
  <si>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</si>
  <si>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</si>
  <si>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</si>
  <si>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</si>
  <si>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</si>
  <si>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</si>
  <si>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</si>
  <si>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</si>
  <si>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</si>
  <si>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</si>
  <si>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</si>
  <si>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</si>
  <si>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</si>
  <si>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</si>
  <si>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</si>
  <si>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</si>
  <si>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</si>
  <si>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</si>
  <si>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</si>
  <si>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</si>
  <si>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</si>
  <si>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</si>
  <si>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</si>
  <si>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</si>
  <si>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</si>
  <si>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</si>
  <si>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</si>
  <si>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</si>
  <si>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</si>
  <si>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</si>
  <si>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</si>
  <si>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</si>
  <si>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</si>
  <si>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</si>
  <si>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</si>
  <si>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</si>
  <si>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</si>
  <si>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</si>
  <si>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</si>
  <si>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</si>
  <si>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</si>
  <si>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</si>
  <si>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</si>
  <si>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</si>
  <si>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</si>
  <si>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</si>
  <si>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</si>
  <si>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</si>
  <si>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</si>
  <si>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</si>
  <si>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</si>
  <si>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</si>
  <si>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</si>
  <si>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</si>
  <si>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</si>
  <si>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</si>
  <si>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</si>
  <si>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</si>
  <si>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</si>
  <si>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</si>
  <si>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</si>
  <si>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</si>
  <si>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</si>
  <si>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</si>
  <si>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</si>
  <si>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</si>
  <si>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</si>
  <si>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</si>
  <si>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</si>
  <si>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</si>
  <si>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</si>
  <si>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</si>
  <si>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</si>
  <si>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</si>
  <si>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</si>
  <si>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</si>
  <si>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</si>
  <si>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</si>
  <si>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</si>
  <si>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</si>
  <si>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</si>
  <si>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</si>
  <si>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</si>
  <si>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</si>
  <si>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</si>
  <si>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</si>
  <si>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</si>
  <si>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</si>
  <si>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</si>
  <si>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</si>
  <si>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</si>
  <si>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</si>
  <si>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</si>
  <si>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</si>
  <si>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</si>
  <si>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</si>
  <si>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</si>
  <si>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</si>
  <si>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</si>
  <si>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</si>
  <si>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</si>
  <si>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</si>
  <si>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</si>
  <si>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</si>
  <si>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</si>
  <si>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</si>
  <si>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</si>
  <si>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</si>
  <si>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</si>
  <si>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</si>
  <si>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</si>
  <si>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</si>
  <si>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</si>
  <si>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</si>
  <si>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</si>
  <si>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</si>
  <si>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</si>
  <si>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</si>
  <si>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</si>
  <si>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</si>
  <si>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</si>
  <si>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</si>
  <si>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</si>
  <si>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</si>
  <si>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</si>
  <si>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</si>
  <si>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</si>
  <si>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</si>
  <si>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</si>
  <si>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</si>
  <si>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</si>
  <si>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</si>
  <si>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</si>
  <si>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</si>
  <si>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</si>
  <si>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</si>
  <si>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</si>
  <si>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</si>
  <si>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</si>
  <si>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</si>
  <si>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</si>
  <si>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</si>
  <si>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</si>
  <si>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</si>
  <si>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</si>
  <si>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</si>
  <si>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</si>
  <si>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</si>
  <si>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</si>
  <si>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</si>
  <si>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</si>
  <si>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</si>
  <si>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</si>
  <si>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</si>
  <si>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</si>
  <si>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</si>
  <si>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</si>
  <si>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</si>
  <si>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</si>
  <si>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</si>
  <si>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</si>
  <si>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</si>
  <si>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</si>
  <si>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</si>
  <si>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</si>
  <si>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</si>
  <si>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</si>
  <si>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</si>
  <si>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</si>
  <si>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</si>
  <si>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</si>
  <si>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</si>
  <si>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</si>
  <si>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</si>
  <si>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</si>
  <si>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</si>
  <si>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</si>
  <si>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</si>
  <si>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</si>
  <si>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</si>
  <si>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</si>
  <si>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</si>
  <si>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</si>
  <si>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</si>
  <si>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</si>
  <si>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</si>
  <si>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</si>
  <si>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</si>
  <si>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</si>
  <si>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</si>
  <si>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</si>
  <si>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</si>
  <si>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</si>
  <si>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</si>
  <si>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</si>
  <si>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</si>
  <si>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</si>
  <si>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</si>
  <si>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</si>
  <si>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</si>
  <si>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</si>
  <si>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</si>
  <si>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</si>
  <si>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</si>
  <si>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</si>
  <si>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</si>
  <si>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</si>
  <si>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</si>
  <si>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</si>
  <si>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</si>
  <si>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</si>
  <si>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</si>
  <si>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</si>
  <si>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</si>
  <si>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</si>
  <si>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</si>
  <si>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</si>
  <si>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</si>
  <si>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</si>
  <si>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</si>
  <si>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</si>
  <si>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</si>
  <si>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</si>
  <si>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</si>
  <si>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</si>
  <si>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</si>
  <si>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</si>
  <si>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</si>
  <si>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</si>
  <si>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</si>
  <si>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</si>
  <si>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</si>
  <si>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</si>
  <si>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</si>
  <si>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</si>
  <si>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</si>
  <si>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</si>
  <si>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</si>
  <si>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</si>
  <si>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</si>
  <si>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</si>
  <si>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</si>
  <si>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</si>
  <si>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</si>
  <si>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</si>
  <si>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</si>
  <si>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</si>
  <si>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</si>
  <si>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</si>
  <si>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</si>
  <si>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</si>
  <si>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</si>
  <si>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</si>
  <si>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</si>
  <si>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</si>
  <si>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</si>
  <si>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</si>
  <si>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</si>
  <si>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</si>
  <si>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</si>
  <si>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</si>
  <si>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</si>
  <si>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</si>
  <si>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</si>
  <si>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</si>
  <si>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</si>
  <si>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</si>
  <si>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</si>
  <si>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</si>
  <si>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</si>
  <si>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</si>
  <si>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</si>
  <si>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</si>
  <si>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</si>
  <si>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</si>
  <si>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</si>
  <si>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</si>
  <si>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</si>
  <si>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</si>
  <si>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</si>
  <si>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</si>
  <si>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</si>
  <si>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</si>
  <si>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</si>
  <si>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</si>
  <si>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</si>
  <si>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</si>
  <si>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</si>
  <si>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</si>
  <si>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</si>
  <si>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</si>
  <si>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</si>
  <si>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</si>
  <si>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</si>
  <si>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</si>
  <si>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</si>
  <si>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</si>
  <si>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</si>
  <si>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</si>
  <si>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</si>
  <si>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</si>
  <si>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</si>
  <si>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</si>
  <si>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</si>
  <si>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</si>
  <si>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</si>
  <si>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</si>
  <si>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</si>
  <si>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</si>
  <si>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</si>
  <si>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</si>
  <si>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</si>
  <si>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</si>
  <si>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</si>
  <si>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</si>
  <si>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</si>
  <si>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</si>
  <si>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</si>
  <si>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</si>
  <si>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</si>
  <si>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</si>
  <si>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</si>
  <si>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</si>
  <si>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</si>
  <si>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</si>
  <si>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</si>
  <si>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</si>
  <si>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</si>
  <si>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</si>
  <si>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</si>
  <si>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</si>
  <si>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</si>
  <si>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</si>
  <si>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</si>
  <si>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</si>
  <si>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</si>
  <si>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</si>
  <si>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</si>
  <si>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</si>
  <si>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</si>
  <si>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</si>
  <si>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</si>
  <si>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</si>
  <si>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</si>
  <si>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</si>
  <si>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</si>
  <si>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</si>
  <si>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</si>
  <si>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</si>
  <si>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</si>
  <si>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</si>
  <si>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</si>
  <si>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</si>
  <si>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</si>
  <si>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</si>
  <si>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</si>
  <si>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</si>
  <si>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</si>
  <si>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</si>
  <si>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</si>
  <si>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</si>
  <si>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</si>
  <si>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</si>
  <si>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</si>
  <si>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</si>
  <si>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</si>
  <si>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</si>
  <si>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</si>
  <si>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</si>
  <si>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</si>
  <si>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</si>
  <si>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</si>
  <si>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</si>
  <si>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</si>
  <si>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</si>
  <si>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</si>
  <si>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</si>
  <si>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</si>
  <si>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</si>
  <si>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</si>
  <si>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</si>
  <si>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</si>
  <si>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</si>
  <si>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</si>
  <si>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</si>
  <si>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</si>
  <si>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</si>
  <si>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</si>
  <si>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</si>
  <si>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</si>
  <si>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</si>
  <si>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</si>
  <si>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</si>
  <si>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</si>
  <si>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</si>
  <si>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</si>
  <si>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</si>
  <si>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</si>
  <si>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</si>
  <si>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</si>
  <si>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</si>
  <si>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</si>
  <si>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</si>
  <si>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</si>
  <si>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</si>
  <si>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</si>
  <si>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</si>
  <si>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</si>
  <si>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</si>
  <si>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</si>
  <si>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</si>
  <si>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</si>
  <si>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</si>
  <si>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</si>
  <si>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</si>
  <si>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</si>
  <si>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</si>
  <si>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</si>
  <si>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</si>
  <si>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</si>
  <si>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</si>
  <si>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</si>
  <si>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</si>
  <si>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</si>
  <si>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</si>
  <si>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</si>
  <si>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</si>
  <si>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</si>
  <si>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</si>
  <si>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</si>
  <si>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</si>
  <si>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</si>
  <si>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</si>
  <si>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</si>
  <si>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</si>
  <si>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</si>
  <si>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</si>
  <si>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</si>
  <si>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</si>
  <si>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</si>
  <si>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</si>
  <si>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</si>
  <si>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</si>
  <si>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</si>
  <si>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</si>
  <si>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</si>
  <si>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</si>
  <si>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</si>
  <si>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</si>
  <si>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</si>
  <si>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</si>
  <si>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</si>
  <si>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</si>
  <si>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</si>
  <si>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</si>
  <si>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</si>
  <si>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</si>
  <si>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</si>
  <si>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</si>
  <si>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</si>
  <si>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</si>
  <si>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</si>
  <si>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</si>
  <si>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</si>
  <si>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</si>
  <si>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</si>
  <si>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</si>
  <si>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</si>
  <si>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</si>
  <si>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</si>
  <si>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</si>
  <si>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</si>
  <si>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</si>
  <si>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</si>
  <si>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</si>
  <si>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</si>
  <si>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</si>
  <si>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</si>
  <si>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</si>
  <si>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</si>
  <si>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</si>
  <si>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</si>
  <si>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</si>
  <si>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</si>
  <si>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</si>
  <si>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</si>
  <si>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</si>
  <si>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</si>
  <si>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</si>
  <si>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</si>
  <si>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</si>
  <si>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</si>
  <si>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</si>
  <si>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</si>
  <si>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</si>
  <si>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</si>
  <si>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</si>
  <si>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</si>
  <si>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</si>
  <si>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</si>
  <si>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</si>
  <si>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</si>
  <si>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</si>
  <si>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</si>
  <si>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</si>
  <si>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</si>
  <si>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</si>
  <si>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</si>
  <si>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</si>
  <si>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</si>
  <si>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</si>
  <si>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</si>
  <si>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</si>
  <si>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</si>
  <si>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</si>
  <si>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</si>
  <si>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</si>
  <si>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</si>
  <si>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</si>
  <si>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</si>
  <si>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</si>
  <si>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</si>
  <si>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</si>
  <si>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</si>
  <si>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</si>
  <si>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</si>
  <si>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</si>
  <si>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</si>
  <si>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</si>
  <si>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</si>
  <si>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</si>
  <si>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</si>
  <si>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</si>
  <si>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</si>
  <si>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</si>
  <si>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</si>
  <si>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</si>
  <si>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</si>
  <si>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</si>
  <si>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</si>
  <si>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</si>
  <si>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</si>
  <si>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</si>
  <si>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</si>
  <si>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</si>
  <si>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</si>
  <si>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</si>
  <si>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</si>
  <si>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</si>
  <si>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</si>
  <si>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</si>
  <si>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</si>
  <si>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</si>
  <si>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</si>
  <si>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</si>
  <si>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</si>
  <si>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</si>
  <si>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</si>
  <si>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</si>
  <si>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</si>
  <si>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</si>
  <si>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</si>
  <si>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</si>
  <si>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</si>
  <si>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</si>
  <si>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</si>
  <si>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</si>
  <si>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</si>
  <si>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</si>
  <si>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</si>
  <si>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</si>
  <si>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</si>
  <si>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</si>
  <si>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</si>
  <si>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</si>
  <si>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</si>
  <si>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</si>
  <si>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</si>
  <si>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</si>
  <si>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</si>
  <si>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</si>
  <si>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</si>
  <si>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</si>
  <si>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</si>
  <si>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</si>
  <si>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</si>
  <si>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</si>
  <si>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</si>
  <si>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</si>
  <si>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</si>
  <si>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</si>
  <si>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</si>
  <si>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</si>
  <si>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</si>
  <si>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</si>
  <si>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</si>
  <si>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</si>
  <si>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</si>
  <si>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</si>
  <si>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</si>
  <si>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</si>
  <si>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</si>
  <si>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</si>
  <si>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</si>
  <si>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</si>
  <si>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</si>
  <si>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</si>
  <si>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</si>
  <si>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</si>
  <si>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</si>
  <si>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</si>
  <si>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</si>
  <si>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</si>
  <si>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</si>
  <si>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</si>
  <si>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</si>
  <si>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</si>
  <si>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</si>
  <si>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</si>
  <si>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</si>
  <si>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</si>
  <si>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</si>
  <si>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</si>
  <si>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</si>
  <si>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</si>
  <si>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</si>
  <si>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</si>
  <si>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</si>
  <si>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</si>
  <si>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</si>
  <si>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</si>
  <si>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</si>
  <si>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</si>
  <si>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</si>
  <si>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</si>
  <si>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</si>
  <si>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</si>
  <si>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</si>
  <si>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</si>
  <si>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</si>
  <si>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</si>
  <si>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</si>
  <si>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</si>
  <si>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</si>
  <si>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</si>
  <si>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</si>
  <si>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</si>
  <si>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</si>
  <si>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</si>
  <si>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</si>
  <si>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</si>
  <si>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</si>
  <si>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</si>
  <si>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</si>
  <si>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</si>
  <si>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</si>
  <si>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</si>
  <si>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</si>
  <si>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</si>
  <si>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</si>
  <si>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</si>
  <si>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</si>
  <si>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</si>
  <si>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</si>
  <si>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</si>
  <si>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</si>
  <si>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</si>
  <si>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</si>
  <si>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</si>
  <si>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</si>
  <si>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</si>
  <si>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</si>
  <si>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</si>
  <si>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</si>
  <si>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</si>
  <si>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</si>
  <si>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</si>
  <si>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</si>
  <si>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</si>
  <si>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</si>
  <si>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</si>
  <si>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</si>
  <si>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</si>
  <si>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</si>
  <si>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</si>
  <si>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</si>
  <si>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</si>
  <si>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</si>
  <si>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</si>
  <si>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</si>
  <si>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</si>
  <si>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</si>
  <si>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</si>
  <si>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</si>
  <si>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</si>
  <si>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</si>
  <si>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</si>
  <si>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</si>
  <si>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</si>
  <si>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</si>
  <si>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</si>
  <si>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</si>
  <si>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</si>
  <si>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</si>
  <si>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</si>
  <si>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</si>
  <si>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</si>
  <si>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</si>
  <si>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</si>
  <si>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</si>
  <si>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</si>
  <si>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</si>
  <si>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</si>
  <si>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</si>
  <si>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</si>
  <si>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</si>
  <si>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</si>
  <si>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</si>
  <si>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</si>
  <si>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</si>
  <si>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</si>
  <si>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</si>
  <si>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</si>
  <si>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</si>
  <si>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</si>
  <si>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</si>
  <si>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</si>
  <si>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</si>
  <si>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</si>
  <si>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</si>
  <si>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</si>
  <si>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</si>
  <si>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 xml:space="preserve">CRISTIn BRIL </t>
  </si>
  <si>
    <t>ABE 6950</t>
  </si>
  <si>
    <t>Jaime Paredez</t>
  </si>
  <si>
    <t>Jefferson Paul</t>
  </si>
  <si>
    <t>DIFARE</t>
  </si>
  <si>
    <t>GIR 087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</si>
  <si>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</si>
  <si>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</si>
  <si>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</si>
  <si>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</si>
  <si>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</si>
  <si>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</si>
  <si>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CPNSTRUCION DE COMPAÑÍA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</si>
  <si>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</si>
  <si>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</si>
  <si>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</si>
  <si>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</si>
  <si>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</si>
  <si>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</si>
  <si>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</si>
  <si>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</si>
  <si>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PLASTICOS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</si>
  <si>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</si>
  <si>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</si>
  <si>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</si>
  <si>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</si>
  <si>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</si>
  <si>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</si>
  <si>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</si>
  <si>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</si>
  <si>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</si>
  <si>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</si>
  <si>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</si>
  <si>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</si>
  <si>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>pppppppppppppppp´´´´´´´´´´´´´´´´´´´´´´´´´´´´´´´´´´´´´´´´´´´´´´´´´´´''''''''''''''''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</si>
</sst>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</fonts>
  <fills count="4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165" fontId="0" fillId="0" borderId="5" xfId="0" applyNumberFormat="1" applyBorder="1"/>
    <xf numFmtId="0" fontId="24" fillId="0" borderId="1" xfId="0" applyFont="1" applyBorder="1"/>
    <xf numFmtId="0" fontId="22" fillId="14" borderId="1" xfId="0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J190" zoomScale="130" zoomScaleNormal="130" workbookViewId="0">
      <selection activeCell="R200" sqref="R200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68" t="s">
        <v>24</v>
      </c>
      <c r="E1" s="268"/>
      <c r="F1" s="268"/>
      <c r="G1" s="268"/>
      <c r="H1" s="2"/>
      <c r="I1" s="2"/>
      <c r="M1" s="1"/>
      <c r="N1" s="2"/>
      <c r="O1" s="2"/>
      <c r="P1" s="268" t="s">
        <v>87</v>
      </c>
      <c r="Q1" s="268"/>
      <c r="R1" s="268"/>
      <c r="S1" s="268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69" t="s">
        <v>18</v>
      </c>
      <c r="G55" s="269"/>
      <c r="H55" s="269"/>
      <c r="I55" s="269"/>
      <c r="J55" s="266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67"/>
      <c r="K56" s="8"/>
      <c r="M56" s="8"/>
      <c r="N56" s="8"/>
      <c r="O56" s="8"/>
      <c r="P56" s="8"/>
      <c r="Q56" s="8"/>
      <c r="R56" s="269" t="s">
        <v>18</v>
      </c>
      <c r="S56" s="269"/>
      <c r="T56" s="269"/>
      <c r="U56" s="269"/>
      <c r="V56" s="266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67"/>
      <c r="W57" s="8"/>
    </row>
    <row r="63" spans="1:23" ht="28.5" x14ac:dyDescent="0.45">
      <c r="A63" s="1"/>
      <c r="B63" s="2"/>
      <c r="C63" s="2"/>
      <c r="D63" s="268" t="s">
        <v>88</v>
      </c>
      <c r="E63" s="268"/>
      <c r="F63" s="268"/>
      <c r="G63" s="268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68" t="s">
        <v>89</v>
      </c>
      <c r="Q64" s="268"/>
      <c r="R64" s="268"/>
      <c r="S64" s="268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69" t="s">
        <v>18</v>
      </c>
      <c r="G117" s="269"/>
      <c r="H117" s="269"/>
      <c r="I117" s="269"/>
      <c r="J117" s="266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67"/>
      <c r="K118" s="8"/>
      <c r="M118" s="8"/>
      <c r="N118" s="8"/>
      <c r="O118" s="8"/>
      <c r="P118" s="8"/>
      <c r="Q118" s="8"/>
      <c r="R118" s="269" t="s">
        <v>18</v>
      </c>
      <c r="S118" s="269"/>
      <c r="T118" s="269"/>
      <c r="U118" s="269"/>
      <c r="V118" s="266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67"/>
      <c r="W119" s="8"/>
    </row>
    <row r="122" spans="1:36" ht="28.5" x14ac:dyDescent="0.45">
      <c r="A122" s="1"/>
      <c r="B122" s="2"/>
      <c r="C122" s="2"/>
      <c r="D122" s="268" t="s">
        <v>90</v>
      </c>
      <c r="E122" s="268"/>
      <c r="F122" s="268"/>
      <c r="G122" s="268"/>
      <c r="H122" s="2"/>
      <c r="I122" s="2"/>
      <c r="M122" s="1"/>
      <c r="N122" s="2"/>
      <c r="O122" s="2"/>
      <c r="P122" s="268" t="s">
        <v>91</v>
      </c>
      <c r="Q122" s="268"/>
      <c r="R122" s="268"/>
      <c r="S122" s="268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69" t="s">
        <v>18</v>
      </c>
      <c r="G175" s="269"/>
      <c r="H175" s="269"/>
      <c r="I175" s="269"/>
      <c r="J175" s="266">
        <f>I173-K172</f>
        <v>464.51000000000022</v>
      </c>
      <c r="K175" s="8"/>
      <c r="M175" s="8"/>
      <c r="N175" s="8"/>
      <c r="O175" s="8"/>
      <c r="P175" s="8"/>
      <c r="Q175" s="8"/>
      <c r="R175" s="269" t="s">
        <v>18</v>
      </c>
      <c r="S175" s="269"/>
      <c r="T175" s="269"/>
      <c r="U175" s="269"/>
      <c r="V175" s="266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67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67"/>
      <c r="W176" s="8"/>
    </row>
    <row r="180" spans="1:23" ht="28.5" x14ac:dyDescent="0.45">
      <c r="A180" s="1"/>
      <c r="B180" s="2"/>
      <c r="C180" s="2"/>
      <c r="D180" s="268" t="s">
        <v>92</v>
      </c>
      <c r="E180" s="268"/>
      <c r="F180" s="268"/>
      <c r="G180" s="268"/>
      <c r="H180" s="2"/>
      <c r="I180" s="2"/>
      <c r="M180" s="1"/>
      <c r="N180" s="2"/>
      <c r="O180" s="2"/>
      <c r="P180" s="268" t="s">
        <v>93</v>
      </c>
      <c r="Q180" s="268"/>
      <c r="R180" s="268"/>
      <c r="S180" s="268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>
        <v>5321</v>
      </c>
      <c r="S194" s="9">
        <v>180</v>
      </c>
      <c r="T194" s="8">
        <v>10</v>
      </c>
      <c r="U194" s="10" t="s">
        <v>750</v>
      </c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>
        <v>5324</v>
      </c>
      <c r="S195" s="9">
        <v>180</v>
      </c>
      <c r="T195" s="8">
        <v>10</v>
      </c>
      <c r="U195" s="10" t="s">
        <v>750</v>
      </c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>
        <v>5326</v>
      </c>
      <c r="S196" s="9">
        <v>180</v>
      </c>
      <c r="T196" s="8">
        <v>10</v>
      </c>
      <c r="U196" s="10" t="s">
        <v>818</v>
      </c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8" t="s">
        <v>824</v>
      </c>
      <c r="S197" s="9">
        <v>198</v>
      </c>
      <c r="T197" s="8"/>
      <c r="U197" s="10"/>
      <c r="V197" s="8"/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8">
        <v>5345</v>
      </c>
      <c r="S198" s="9">
        <v>198</v>
      </c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4095</v>
      </c>
      <c r="T231" s="14"/>
      <c r="U231" s="15">
        <f>SUM(U182:U230)</f>
        <v>0</v>
      </c>
      <c r="V231" s="16"/>
      <c r="W231" s="13">
        <f>SUM(W182:W230)</f>
        <v>3390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4095</v>
      </c>
      <c r="T232" s="16" t="s">
        <v>16</v>
      </c>
      <c r="U232" s="13">
        <f>S233-U231</f>
        <v>4054.05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4054.05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69" t="s">
        <v>18</v>
      </c>
      <c r="G234" s="269"/>
      <c r="H234" s="269"/>
      <c r="I234" s="269"/>
      <c r="J234" s="266">
        <f>I232-K231</f>
        <v>183.42999999999984</v>
      </c>
      <c r="K234" s="8"/>
      <c r="M234" s="8"/>
      <c r="N234" s="8"/>
      <c r="O234" s="8"/>
      <c r="P234" s="8"/>
      <c r="Q234" s="8"/>
      <c r="R234" s="269" t="s">
        <v>18</v>
      </c>
      <c r="S234" s="269"/>
      <c r="T234" s="269"/>
      <c r="U234" s="269"/>
      <c r="V234" s="266">
        <f>U232-W231</f>
        <v>664.05000000000018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67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67"/>
      <c r="W235" s="8"/>
    </row>
    <row r="241" spans="1:23" ht="28.5" x14ac:dyDescent="0.45">
      <c r="A241" s="1"/>
      <c r="B241" s="2"/>
      <c r="C241" s="2"/>
      <c r="D241" s="268" t="s">
        <v>94</v>
      </c>
      <c r="E241" s="268"/>
      <c r="F241" s="268"/>
      <c r="G241" s="268"/>
      <c r="H241" s="2"/>
      <c r="I241" s="2"/>
      <c r="M241" s="1"/>
      <c r="N241" s="2"/>
      <c r="O241" s="2"/>
      <c r="P241" s="268" t="s">
        <v>95</v>
      </c>
      <c r="Q241" s="268"/>
      <c r="R241" s="268"/>
      <c r="S241" s="268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69" t="s">
        <v>18</v>
      </c>
      <c r="G295" s="269"/>
      <c r="H295" s="269"/>
      <c r="I295" s="269"/>
      <c r="J295" s="266">
        <f>I293-K292</f>
        <v>0</v>
      </c>
      <c r="K295" s="8"/>
      <c r="M295" s="8"/>
      <c r="N295" s="8"/>
      <c r="O295" s="8"/>
      <c r="P295" s="8"/>
      <c r="Q295" s="8"/>
      <c r="R295" s="269" t="s">
        <v>18</v>
      </c>
      <c r="S295" s="269"/>
      <c r="T295" s="269"/>
      <c r="U295" s="269"/>
      <c r="V295" s="266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67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67"/>
      <c r="W296" s="8"/>
    </row>
    <row r="301" spans="1:23" ht="28.5" x14ac:dyDescent="0.45">
      <c r="A301" s="1"/>
      <c r="B301" s="2"/>
      <c r="C301" s="2"/>
      <c r="D301" s="268" t="s">
        <v>96</v>
      </c>
      <c r="E301" s="268"/>
      <c r="F301" s="268"/>
      <c r="G301" s="268"/>
      <c r="H301" s="2"/>
      <c r="I301" s="2"/>
      <c r="M301" s="1"/>
      <c r="N301" s="2"/>
      <c r="O301" s="2"/>
      <c r="P301" s="268" t="s">
        <v>30</v>
      </c>
      <c r="Q301" s="268"/>
      <c r="R301" s="268"/>
      <c r="S301" s="268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69" t="s">
        <v>18</v>
      </c>
      <c r="G355" s="269"/>
      <c r="H355" s="269"/>
      <c r="I355" s="269"/>
      <c r="J355" s="266">
        <f>I353-K352</f>
        <v>0</v>
      </c>
      <c r="K355" s="8"/>
      <c r="M355" s="8"/>
      <c r="N355" s="8"/>
      <c r="O355" s="8"/>
      <c r="P355" s="8"/>
      <c r="Q355" s="8"/>
      <c r="R355" s="269" t="s">
        <v>18</v>
      </c>
      <c r="S355" s="269"/>
      <c r="T355" s="269"/>
      <c r="U355" s="269"/>
      <c r="V355" s="266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67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67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H65" workbookViewId="0">
      <selection activeCell="N75" sqref="N7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84" t="s">
        <v>24</v>
      </c>
      <c r="E1" s="284"/>
      <c r="F1" s="284"/>
      <c r="G1" s="284"/>
      <c r="O1" s="284" t="s">
        <v>87</v>
      </c>
      <c r="P1" s="284"/>
      <c r="Q1" s="284"/>
      <c r="R1" s="284"/>
    </row>
    <row r="2" spans="1:21" x14ac:dyDescent="0.25">
      <c r="D2" s="268"/>
      <c r="E2" s="268"/>
      <c r="F2" s="268"/>
      <c r="G2" s="268"/>
      <c r="O2" s="268"/>
      <c r="P2" s="268"/>
      <c r="Q2" s="268"/>
      <c r="R2" s="268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79" t="s">
        <v>18</v>
      </c>
      <c r="G19" s="280"/>
      <c r="H19" s="281"/>
      <c r="I19" s="42">
        <f>G18-I17</f>
        <v>0</v>
      </c>
      <c r="L19" s="8"/>
      <c r="M19" s="8"/>
      <c r="N19" s="8"/>
      <c r="O19" s="8"/>
      <c r="P19" s="8"/>
      <c r="Q19" s="279" t="s">
        <v>18</v>
      </c>
      <c r="R19" s="280"/>
      <c r="S19" s="281"/>
      <c r="T19" s="42">
        <f>T18-U17</f>
        <v>15.5</v>
      </c>
    </row>
    <row r="23" spans="1:21" x14ac:dyDescent="0.25">
      <c r="D23" s="284" t="s">
        <v>88</v>
      </c>
      <c r="E23" s="284"/>
      <c r="F23" s="284"/>
      <c r="G23" s="284"/>
      <c r="O23" s="284" t="s">
        <v>89</v>
      </c>
      <c r="P23" s="284"/>
      <c r="Q23" s="284"/>
      <c r="R23" s="284"/>
    </row>
    <row r="24" spans="1:21" x14ac:dyDescent="0.25">
      <c r="D24" s="268"/>
      <c r="E24" s="268"/>
      <c r="F24" s="268"/>
      <c r="G24" s="268"/>
      <c r="O24" s="268"/>
      <c r="P24" s="268"/>
      <c r="Q24" s="268"/>
      <c r="R24" s="268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79" t="s">
        <v>18</v>
      </c>
      <c r="G41" s="280"/>
      <c r="H41" s="281"/>
      <c r="I41" s="42">
        <f>I40-J39</f>
        <v>15.5</v>
      </c>
      <c r="L41" s="8"/>
      <c r="M41" s="8"/>
      <c r="N41" s="8"/>
      <c r="O41" s="8"/>
      <c r="P41" s="8"/>
      <c r="Q41" s="279" t="s">
        <v>18</v>
      </c>
      <c r="R41" s="280"/>
      <c r="S41" s="281"/>
      <c r="T41" s="42">
        <f>R40-T39</f>
        <v>0</v>
      </c>
    </row>
    <row r="45" spans="1:21" x14ac:dyDescent="0.25">
      <c r="D45" s="284" t="s">
        <v>90</v>
      </c>
      <c r="E45" s="284"/>
      <c r="F45" s="284"/>
      <c r="G45" s="284"/>
      <c r="O45" s="284" t="s">
        <v>91</v>
      </c>
      <c r="P45" s="284"/>
      <c r="Q45" s="284"/>
      <c r="R45" s="284"/>
    </row>
    <row r="46" spans="1:21" x14ac:dyDescent="0.25">
      <c r="D46" s="268"/>
      <c r="E46" s="268"/>
      <c r="F46" s="268"/>
      <c r="G46" s="268"/>
      <c r="O46" s="268"/>
      <c r="P46" s="268"/>
      <c r="Q46" s="268"/>
      <c r="R46" s="26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79" t="s">
        <v>18</v>
      </c>
      <c r="G63" s="280"/>
      <c r="H63" s="281"/>
      <c r="I63" s="42">
        <f>G62-J61</f>
        <v>8.5999999999999943</v>
      </c>
      <c r="L63" s="8"/>
      <c r="M63" s="8"/>
      <c r="N63" s="8"/>
      <c r="O63" s="8"/>
      <c r="P63" s="8"/>
      <c r="Q63" s="279" t="s">
        <v>18</v>
      </c>
      <c r="R63" s="280"/>
      <c r="S63" s="281"/>
      <c r="T63" s="42">
        <f>R62-T61</f>
        <v>0</v>
      </c>
    </row>
    <row r="69" spans="1:21" x14ac:dyDescent="0.25">
      <c r="D69" s="284" t="s">
        <v>92</v>
      </c>
      <c r="E69" s="284"/>
      <c r="F69" s="284"/>
      <c r="G69" s="284"/>
      <c r="O69" s="284" t="s">
        <v>93</v>
      </c>
      <c r="P69" s="284"/>
      <c r="Q69" s="284"/>
      <c r="R69" s="284"/>
    </row>
    <row r="70" spans="1:21" x14ac:dyDescent="0.25">
      <c r="D70" s="268"/>
      <c r="E70" s="268"/>
      <c r="F70" s="268"/>
      <c r="G70" s="268"/>
      <c r="O70" s="268"/>
      <c r="P70" s="268"/>
      <c r="Q70" s="268"/>
      <c r="R70" s="268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825</v>
      </c>
      <c r="R72" s="10">
        <v>250</v>
      </c>
      <c r="S72" s="10"/>
      <c r="T72" s="10"/>
      <c r="U72" s="10">
        <v>220</v>
      </c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826</v>
      </c>
      <c r="R73" s="10">
        <v>250</v>
      </c>
      <c r="S73" s="10"/>
      <c r="T73" s="10"/>
      <c r="U73" s="10">
        <v>220</v>
      </c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500</v>
      </c>
      <c r="S85" s="13">
        <f>SUM(S72:S84)</f>
        <v>0</v>
      </c>
      <c r="T85" s="13">
        <f>SUM(T72:T84)</f>
        <v>0</v>
      </c>
      <c r="U85" s="13">
        <f>R86-S85</f>
        <v>495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495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79" t="s">
        <v>18</v>
      </c>
      <c r="G87" s="280"/>
      <c r="H87" s="281"/>
      <c r="I87" s="42">
        <f>G86-I85</f>
        <v>0</v>
      </c>
      <c r="L87" s="8"/>
      <c r="M87" s="8"/>
      <c r="N87" s="8"/>
      <c r="O87" s="8"/>
      <c r="P87" s="8"/>
      <c r="Q87" s="279" t="s">
        <v>18</v>
      </c>
      <c r="R87" s="280"/>
      <c r="S87" s="281"/>
      <c r="T87" s="42">
        <f>R86-T85</f>
        <v>495</v>
      </c>
    </row>
    <row r="92" spans="1:21" x14ac:dyDescent="0.25">
      <c r="D92" s="284" t="s">
        <v>94</v>
      </c>
      <c r="E92" s="284"/>
      <c r="F92" s="284"/>
      <c r="G92" s="284"/>
      <c r="O92" s="284" t="s">
        <v>99</v>
      </c>
      <c r="P92" s="284"/>
      <c r="Q92" s="284"/>
      <c r="R92" s="284"/>
    </row>
    <row r="93" spans="1:21" x14ac:dyDescent="0.25">
      <c r="D93" s="268"/>
      <c r="E93" s="268"/>
      <c r="F93" s="268"/>
      <c r="G93" s="268"/>
      <c r="O93" s="268"/>
      <c r="P93" s="268"/>
      <c r="Q93" s="268"/>
      <c r="R93" s="268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79" t="s">
        <v>18</v>
      </c>
      <c r="G110" s="280"/>
      <c r="H110" s="281"/>
      <c r="I110" s="42">
        <f>G109-I108</f>
        <v>0</v>
      </c>
      <c r="L110" s="8"/>
      <c r="M110" s="8"/>
      <c r="N110" s="8"/>
      <c r="O110" s="8"/>
      <c r="P110" s="8"/>
      <c r="Q110" s="279" t="s">
        <v>18</v>
      </c>
      <c r="R110" s="280"/>
      <c r="S110" s="281"/>
      <c r="T110" s="42">
        <f>R109-T108</f>
        <v>0</v>
      </c>
    </row>
    <row r="115" spans="1:21" x14ac:dyDescent="0.25">
      <c r="D115" s="284" t="s">
        <v>96</v>
      </c>
      <c r="E115" s="284"/>
      <c r="F115" s="284"/>
      <c r="G115" s="284"/>
      <c r="O115" s="284" t="s">
        <v>0</v>
      </c>
      <c r="P115" s="284"/>
      <c r="Q115" s="284"/>
      <c r="R115" s="284"/>
    </row>
    <row r="116" spans="1:21" x14ac:dyDescent="0.25">
      <c r="D116" s="268"/>
      <c r="E116" s="268"/>
      <c r="F116" s="268"/>
      <c r="G116" s="268"/>
      <c r="O116" s="268"/>
      <c r="P116" s="268"/>
      <c r="Q116" s="268"/>
      <c r="R116" s="26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79" t="s">
        <v>18</v>
      </c>
      <c r="G133" s="280"/>
      <c r="H133" s="281"/>
      <c r="I133" s="42">
        <f>G132-I131</f>
        <v>0</v>
      </c>
      <c r="L133" s="8"/>
      <c r="M133" s="8"/>
      <c r="N133" s="8"/>
      <c r="O133" s="8"/>
      <c r="P133" s="8"/>
      <c r="Q133" s="279" t="s">
        <v>18</v>
      </c>
      <c r="R133" s="280"/>
      <c r="S133" s="281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P98" zoomScaleNormal="100" workbookViewId="0">
      <selection activeCell="V110" sqref="V110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78" t="s">
        <v>24</v>
      </c>
      <c r="C1" s="278"/>
      <c r="D1" s="278"/>
      <c r="E1" s="278"/>
      <c r="F1" s="278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78" t="s">
        <v>87</v>
      </c>
      <c r="R2" s="278"/>
      <c r="S2" s="278"/>
      <c r="T2" s="278"/>
      <c r="U2" s="278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79" t="s">
        <v>18</v>
      </c>
      <c r="H25" s="280"/>
      <c r="I25" s="280"/>
      <c r="J25" s="281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79" t="s">
        <v>18</v>
      </c>
      <c r="W26" s="280"/>
      <c r="X26" s="280"/>
      <c r="Y26" s="281"/>
      <c r="Z26" s="55"/>
      <c r="AA26" s="42">
        <f>W25-Z24</f>
        <v>23.314499999999953</v>
      </c>
      <c r="AB26" s="61"/>
      <c r="AC26" s="17"/>
    </row>
    <row r="30" spans="1:42" ht="26.25" x14ac:dyDescent="0.4">
      <c r="B30" s="278" t="s">
        <v>88</v>
      </c>
      <c r="C30" s="278"/>
      <c r="D30" s="278"/>
      <c r="E30" s="278"/>
      <c r="F30" s="278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78" t="s">
        <v>89</v>
      </c>
      <c r="R31" s="278"/>
      <c r="S31" s="278"/>
      <c r="T31" s="278"/>
      <c r="U31" s="278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79" t="s">
        <v>18</v>
      </c>
      <c r="H54" s="280"/>
      <c r="I54" s="280"/>
      <c r="J54" s="281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79" t="s">
        <v>18</v>
      </c>
      <c r="W55" s="280"/>
      <c r="X55" s="280"/>
      <c r="Y55" s="281"/>
      <c r="Z55" s="55"/>
      <c r="AA55" s="42">
        <f>W54-Z53</f>
        <v>38.263499999999112</v>
      </c>
      <c r="AB55" s="61"/>
      <c r="AC55" s="17"/>
    </row>
    <row r="60" spans="1:42" ht="26.25" x14ac:dyDescent="0.4">
      <c r="B60" s="278" t="s">
        <v>97</v>
      </c>
      <c r="C60" s="278"/>
      <c r="D60" s="278"/>
      <c r="E60" s="278"/>
      <c r="F60" s="278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78" t="s">
        <v>91</v>
      </c>
      <c r="R61" s="278"/>
      <c r="S61" s="278"/>
      <c r="T61" s="278"/>
      <c r="U61" s="278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79" t="s">
        <v>18</v>
      </c>
      <c r="H84" s="280"/>
      <c r="I84" s="280"/>
      <c r="J84" s="281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79" t="s">
        <v>18</v>
      </c>
      <c r="W85" s="280"/>
      <c r="X85" s="280"/>
      <c r="Y85" s="281"/>
      <c r="Z85" s="55"/>
      <c r="AA85" s="42">
        <f>W84-Z83</f>
        <v>19.007999999999811</v>
      </c>
      <c r="AB85" s="61"/>
      <c r="AC85" s="17"/>
    </row>
    <row r="91" spans="1:29" ht="26.25" x14ac:dyDescent="0.4">
      <c r="B91" s="278" t="s">
        <v>92</v>
      </c>
      <c r="C91" s="278"/>
      <c r="D91" s="278"/>
      <c r="E91" s="278"/>
      <c r="F91" s="278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78" t="s">
        <v>93</v>
      </c>
      <c r="R92" s="278"/>
      <c r="S92" s="278"/>
      <c r="T92" s="278"/>
      <c r="U92" s="278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61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806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820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821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834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/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261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/>
      <c r="Z109" s="45">
        <f t="shared" si="39"/>
        <v>232.84799999999998</v>
      </c>
      <c r="AA109" s="46"/>
      <c r="AB109" s="59">
        <f t="shared" si="40"/>
        <v>235.22399999999999</v>
      </c>
      <c r="AC109" s="10">
        <f>AB109*0.99</f>
        <v>232.87175999999999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3875.85</v>
      </c>
      <c r="X114" s="13"/>
      <c r="Y114" s="13" t="s">
        <v>82</v>
      </c>
      <c r="Z114" s="13">
        <f>SUM(Z94:Z113)</f>
        <v>3798.3330000000001</v>
      </c>
      <c r="AA114" s="13"/>
      <c r="AB114" s="13"/>
      <c r="AC114" s="13">
        <f>SUM(AC94:AC113)</f>
        <v>3194.8205849999999</v>
      </c>
    </row>
    <row r="115" spans="1:29" ht="15.75" x14ac:dyDescent="0.25">
      <c r="A115" s="37"/>
      <c r="B115" s="38"/>
      <c r="C115" s="38"/>
      <c r="D115" s="38"/>
      <c r="E115" s="38"/>
      <c r="F115" s="38"/>
      <c r="G115" s="279" t="s">
        <v>18</v>
      </c>
      <c r="H115" s="280"/>
      <c r="I115" s="280"/>
      <c r="J115" s="281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3837.0915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79" t="s">
        <v>18</v>
      </c>
      <c r="W116" s="280"/>
      <c r="X116" s="280"/>
      <c r="Y116" s="281"/>
      <c r="Z116" s="55"/>
      <c r="AA116" s="42">
        <f>W115-Z114</f>
        <v>38.758499999999913</v>
      </c>
      <c r="AB116" s="61"/>
      <c r="AC116" s="17"/>
    </row>
    <row r="123" spans="1:29" ht="26.25" x14ac:dyDescent="0.4">
      <c r="B123" s="278" t="s">
        <v>94</v>
      </c>
      <c r="C123" s="278"/>
      <c r="D123" s="278"/>
      <c r="E123" s="278"/>
      <c r="F123" s="278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78" t="s">
        <v>99</v>
      </c>
      <c r="R124" s="278"/>
      <c r="S124" s="278"/>
      <c r="T124" s="278"/>
      <c r="U124" s="278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79" t="s">
        <v>18</v>
      </c>
      <c r="H147" s="280"/>
      <c r="I147" s="280"/>
      <c r="J147" s="281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79" t="s">
        <v>18</v>
      </c>
      <c r="W148" s="280"/>
      <c r="X148" s="280"/>
      <c r="Y148" s="281"/>
      <c r="Z148" s="55"/>
      <c r="AA148" s="42">
        <f>W147-Z146</f>
        <v>0</v>
      </c>
      <c r="AB148" s="61"/>
      <c r="AC148" s="17"/>
    </row>
    <row r="153" spans="1:29" ht="26.25" x14ac:dyDescent="0.4">
      <c r="B153" s="278" t="s">
        <v>96</v>
      </c>
      <c r="C153" s="278"/>
      <c r="D153" s="278"/>
      <c r="E153" s="278"/>
      <c r="F153" s="278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78" t="s">
        <v>0</v>
      </c>
      <c r="R154" s="278"/>
      <c r="S154" s="278"/>
      <c r="T154" s="278"/>
      <c r="U154" s="278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79" t="s">
        <v>18</v>
      </c>
      <c r="H177" s="280"/>
      <c r="I177" s="280"/>
      <c r="J177" s="281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79" t="s">
        <v>18</v>
      </c>
      <c r="W178" s="280"/>
      <c r="X178" s="280"/>
      <c r="Y178" s="281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abSelected="1" topLeftCell="J101" zoomScale="130" zoomScaleNormal="130" workbookViewId="0">
      <selection activeCell="P110" sqref="P110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85" t="s">
        <v>24</v>
      </c>
      <c r="D1" s="285"/>
      <c r="E1" s="285"/>
      <c r="M1" s="285" t="s">
        <v>87</v>
      </c>
      <c r="N1" s="285"/>
      <c r="O1" s="285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71" t="s">
        <v>18</v>
      </c>
      <c r="G28" s="272"/>
      <c r="H28" s="273"/>
      <c r="I28" s="42">
        <f>G27-I26</f>
        <v>97.199999999999818</v>
      </c>
      <c r="P28" s="271" t="s">
        <v>18</v>
      </c>
      <c r="Q28" s="272"/>
      <c r="R28" s="273"/>
      <c r="S28" s="42">
        <f>Q27-S26</f>
        <v>299</v>
      </c>
    </row>
    <row r="34" spans="1:28" ht="26.25" x14ac:dyDescent="0.4">
      <c r="C34" s="285" t="s">
        <v>88</v>
      </c>
      <c r="D34" s="285"/>
      <c r="E34" s="285"/>
      <c r="M34" s="285" t="s">
        <v>89</v>
      </c>
      <c r="N34" s="285"/>
      <c r="O34" s="285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71" t="s">
        <v>18</v>
      </c>
      <c r="G66" s="272"/>
      <c r="H66" s="273"/>
      <c r="I66" s="42">
        <f>G65-I64</f>
        <v>341</v>
      </c>
      <c r="P66" s="271" t="s">
        <v>18</v>
      </c>
      <c r="Q66" s="272"/>
      <c r="R66" s="273"/>
      <c r="S66" s="42">
        <f>Q65-S64</f>
        <v>176.10000000000036</v>
      </c>
    </row>
    <row r="70" spans="1:31" ht="26.25" x14ac:dyDescent="0.4">
      <c r="C70" s="285" t="s">
        <v>90</v>
      </c>
      <c r="D70" s="285"/>
      <c r="E70" s="285"/>
      <c r="M70" s="285" t="s">
        <v>91</v>
      </c>
      <c r="N70" s="285"/>
      <c r="O70" s="285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71" t="s">
        <v>18</v>
      </c>
      <c r="Q97" s="272"/>
      <c r="R97" s="273"/>
      <c r="S97" s="42">
        <f>Q96-S95</f>
        <v>204.5</v>
      </c>
    </row>
    <row r="98" spans="1:19" ht="15.75" x14ac:dyDescent="0.25">
      <c r="F98" s="271" t="s">
        <v>18</v>
      </c>
      <c r="G98" s="272"/>
      <c r="H98" s="273"/>
      <c r="I98" s="42">
        <f>G97-I96</f>
        <v>440.60000000000036</v>
      </c>
    </row>
    <row r="102" spans="1:19" ht="26.25" x14ac:dyDescent="0.4">
      <c r="M102" s="285" t="s">
        <v>93</v>
      </c>
      <c r="N102" s="285"/>
      <c r="O102" s="285"/>
    </row>
    <row r="103" spans="1:19" ht="26.25" x14ac:dyDescent="0.4">
      <c r="C103" s="285" t="s">
        <v>92</v>
      </c>
      <c r="D103" s="285"/>
      <c r="E103" s="285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807</v>
      </c>
      <c r="N106" s="38" t="s">
        <v>332</v>
      </c>
      <c r="O106" s="38" t="s">
        <v>162</v>
      </c>
      <c r="P106" s="38">
        <v>8015</v>
      </c>
      <c r="Q106" s="48">
        <v>300</v>
      </c>
      <c r="R106" s="48"/>
      <c r="S106" s="49">
        <v>285</v>
      </c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48"/>
      <c r="S107" s="49">
        <v>285</v>
      </c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45154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48"/>
      <c r="S108" s="49">
        <v>285</v>
      </c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822</v>
      </c>
      <c r="M109" s="38" t="s">
        <v>136</v>
      </c>
      <c r="N109" s="38" t="s">
        <v>823</v>
      </c>
      <c r="O109" s="38" t="s">
        <v>162</v>
      </c>
      <c r="P109" s="38">
        <v>8025</v>
      </c>
      <c r="Q109" s="48">
        <v>300</v>
      </c>
      <c r="R109" s="48"/>
      <c r="S109" s="49">
        <v>285</v>
      </c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822</v>
      </c>
      <c r="M110" s="38" t="s">
        <v>136</v>
      </c>
      <c r="N110" s="38" t="s">
        <v>823</v>
      </c>
      <c r="O110" s="38" t="s">
        <v>162</v>
      </c>
      <c r="P110" s="38">
        <v>8056</v>
      </c>
      <c r="Q110" s="48">
        <v>300</v>
      </c>
      <c r="R110" s="48"/>
      <c r="S110" s="49">
        <v>285</v>
      </c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2100</v>
      </c>
      <c r="R136" s="13">
        <f>SUM(R120:R135)</f>
        <v>0</v>
      </c>
      <c r="S136" s="13">
        <f>SUM(S104:S135)</f>
        <v>1995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2079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71" t="s">
        <v>18</v>
      </c>
      <c r="Q138" s="272"/>
      <c r="R138" s="273"/>
      <c r="S138" s="42">
        <f>Q137-S136</f>
        <v>84</v>
      </c>
    </row>
    <row r="139" spans="1:19" ht="15.75" x14ac:dyDescent="0.25">
      <c r="F139" s="271" t="s">
        <v>18</v>
      </c>
      <c r="G139" s="272"/>
      <c r="H139" s="273"/>
      <c r="I139" s="42">
        <f>G138-I137</f>
        <v>400.60000000000036</v>
      </c>
    </row>
    <row r="143" spans="1:19" ht="26.25" x14ac:dyDescent="0.4">
      <c r="M143" s="285" t="s">
        <v>99</v>
      </c>
      <c r="N143" s="285"/>
      <c r="O143" s="285"/>
    </row>
    <row r="144" spans="1:19" ht="26.25" x14ac:dyDescent="0.4">
      <c r="C144" s="285" t="s">
        <v>94</v>
      </c>
      <c r="D144" s="285"/>
      <c r="E144" s="285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71" t="s">
        <v>18</v>
      </c>
      <c r="Q170" s="272"/>
      <c r="R170" s="273"/>
      <c r="S170" s="42">
        <f>Q169-S168</f>
        <v>0</v>
      </c>
    </row>
    <row r="171" spans="1:19" ht="15.75" x14ac:dyDescent="0.25">
      <c r="F171" s="271" t="s">
        <v>18</v>
      </c>
      <c r="G171" s="272"/>
      <c r="H171" s="273"/>
      <c r="I171" s="42">
        <f>G170-I169</f>
        <v>0</v>
      </c>
    </row>
    <row r="176" spans="1:19" ht="26.25" x14ac:dyDescent="0.4">
      <c r="M176" s="285" t="s">
        <v>0</v>
      </c>
      <c r="N176" s="285"/>
      <c r="O176" s="285"/>
    </row>
    <row r="177" spans="1:19" ht="26.25" x14ac:dyDescent="0.4">
      <c r="C177" s="285" t="s">
        <v>96</v>
      </c>
      <c r="D177" s="285"/>
      <c r="E177" s="285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71" t="s">
        <v>18</v>
      </c>
      <c r="Q203" s="272"/>
      <c r="R203" s="273"/>
      <c r="S203" s="42">
        <f>Q202-S201</f>
        <v>0</v>
      </c>
    </row>
    <row r="204" spans="1:19" ht="15.75" x14ac:dyDescent="0.25">
      <c r="F204" s="271" t="s">
        <v>18</v>
      </c>
      <c r="G204" s="272"/>
      <c r="H204" s="273"/>
      <c r="I204" s="42">
        <f>G203-I202</f>
        <v>0</v>
      </c>
    </row>
  </sheetData>
  <mergeCells count="24">
    <mergeCell ref="F171:H171"/>
    <mergeCell ref="P170:R170"/>
    <mergeCell ref="C177:E177"/>
    <mergeCell ref="M176:O176"/>
    <mergeCell ref="F204:H204"/>
    <mergeCell ref="P203:R203"/>
    <mergeCell ref="C103:E103"/>
    <mergeCell ref="M102:O102"/>
    <mergeCell ref="F139:H139"/>
    <mergeCell ref="P138:R138"/>
    <mergeCell ref="C144:E144"/>
    <mergeCell ref="M143:O143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78" zoomScale="112" zoomScaleNormal="112" workbookViewId="0">
      <selection activeCell="H95" sqref="H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86" t="s">
        <v>24</v>
      </c>
      <c r="D1" s="286"/>
      <c r="E1" s="286"/>
      <c r="F1" s="286"/>
      <c r="N1" s="286" t="s">
        <v>87</v>
      </c>
      <c r="O1" s="286"/>
      <c r="P1" s="286"/>
      <c r="Q1" s="28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71" t="s">
        <v>18</v>
      </c>
      <c r="G26" s="272"/>
      <c r="H26" s="273"/>
      <c r="I26" s="51"/>
      <c r="J26" s="42">
        <f>G25-J24</f>
        <v>37.899999999999977</v>
      </c>
      <c r="Q26" s="271" t="s">
        <v>18</v>
      </c>
      <c r="R26" s="272"/>
      <c r="S26" s="273"/>
      <c r="T26" s="51"/>
      <c r="U26" s="42">
        <f>R25-U24</f>
        <v>77.200000000000045</v>
      </c>
    </row>
    <row r="30" spans="1:21" ht="23.25" x14ac:dyDescent="0.35">
      <c r="C30" s="286" t="s">
        <v>101</v>
      </c>
      <c r="D30" s="286"/>
      <c r="E30" s="286"/>
      <c r="F30" s="286"/>
      <c r="N30" s="286" t="s">
        <v>89</v>
      </c>
      <c r="O30" s="286"/>
      <c r="P30" s="286"/>
      <c r="Q30" s="28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71" t="s">
        <v>18</v>
      </c>
      <c r="G55" s="272"/>
      <c r="H55" s="273"/>
      <c r="I55" s="51"/>
      <c r="J55" s="42">
        <f>G54-J53</f>
        <v>79.799999999999955</v>
      </c>
      <c r="Q55" s="271" t="s">
        <v>18</v>
      </c>
      <c r="R55" s="272"/>
      <c r="S55" s="273"/>
      <c r="T55" s="51"/>
      <c r="U55" s="42">
        <f>R54-U53</f>
        <v>43.5</v>
      </c>
    </row>
    <row r="59" spans="1:21" ht="23.25" x14ac:dyDescent="0.35">
      <c r="C59" s="286" t="s">
        <v>97</v>
      </c>
      <c r="D59" s="286"/>
      <c r="E59" s="286"/>
      <c r="F59" s="286"/>
      <c r="N59" s="286" t="s">
        <v>91</v>
      </c>
      <c r="O59" s="286"/>
      <c r="P59" s="286"/>
      <c r="Q59" s="28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71" t="s">
        <v>18</v>
      </c>
      <c r="G84" s="272"/>
      <c r="H84" s="273"/>
      <c r="I84" s="51"/>
      <c r="J84" s="42">
        <f>G83-J82</f>
        <v>79.799999999999955</v>
      </c>
      <c r="Q84" s="271" t="s">
        <v>18</v>
      </c>
      <c r="R84" s="272"/>
      <c r="S84" s="273"/>
      <c r="T84" s="51"/>
      <c r="U84" s="42">
        <f>R83-U82</f>
        <v>54.599999999999909</v>
      </c>
    </row>
    <row r="87" spans="1:21" ht="23.25" x14ac:dyDescent="0.35">
      <c r="C87" s="286" t="s">
        <v>92</v>
      </c>
      <c r="D87" s="286"/>
      <c r="E87" s="286"/>
      <c r="F87" s="286"/>
      <c r="N87" s="286" t="s">
        <v>93</v>
      </c>
      <c r="O87" s="286"/>
      <c r="P87" s="286"/>
      <c r="Q87" s="28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1" t="s">
        <v>18</v>
      </c>
      <c r="G112" s="272"/>
      <c r="H112" s="273"/>
      <c r="I112" s="51"/>
      <c r="J112" s="42">
        <f>G111-J110</f>
        <v>63</v>
      </c>
      <c r="Q112" s="271" t="s">
        <v>18</v>
      </c>
      <c r="R112" s="272"/>
      <c r="S112" s="273"/>
      <c r="T112" s="51"/>
      <c r="U112" s="42">
        <f>R111-U110</f>
        <v>0</v>
      </c>
    </row>
    <row r="115" spans="1:21" ht="23.25" x14ac:dyDescent="0.35">
      <c r="C115" s="286" t="s">
        <v>94</v>
      </c>
      <c r="D115" s="286"/>
      <c r="E115" s="286"/>
      <c r="F115" s="286"/>
      <c r="N115" s="286" t="s">
        <v>99</v>
      </c>
      <c r="O115" s="286"/>
      <c r="P115" s="286"/>
      <c r="Q115" s="28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1" t="s">
        <v>18</v>
      </c>
      <c r="G140" s="272"/>
      <c r="H140" s="273"/>
      <c r="I140" s="51"/>
      <c r="J140" s="42">
        <f>G139-J138</f>
        <v>0</v>
      </c>
      <c r="Q140" s="271" t="s">
        <v>18</v>
      </c>
      <c r="R140" s="272"/>
      <c r="S140" s="273"/>
      <c r="T140" s="51"/>
      <c r="U140" s="42">
        <f>R139-U138</f>
        <v>0</v>
      </c>
    </row>
    <row r="143" spans="1:21" ht="23.25" x14ac:dyDescent="0.35">
      <c r="C143" s="286" t="s">
        <v>96</v>
      </c>
      <c r="D143" s="286"/>
      <c r="E143" s="286"/>
      <c r="F143" s="286"/>
      <c r="N143" s="286" t="s">
        <v>0</v>
      </c>
      <c r="O143" s="286"/>
      <c r="P143" s="286"/>
      <c r="Q143" s="28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1" t="s">
        <v>18</v>
      </c>
      <c r="G168" s="272"/>
      <c r="H168" s="273"/>
      <c r="I168" s="51"/>
      <c r="J168" s="42">
        <f>G167-J166</f>
        <v>0</v>
      </c>
      <c r="Q168" s="271" t="s">
        <v>18</v>
      </c>
      <c r="R168" s="272"/>
      <c r="S168" s="27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L98" zoomScale="130" zoomScaleNormal="130" workbookViewId="0">
      <selection activeCell="T107" sqref="T107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86" t="s">
        <v>24</v>
      </c>
      <c r="D1" s="286"/>
      <c r="E1" s="286"/>
      <c r="F1" s="286"/>
      <c r="N1" s="286" t="s">
        <v>87</v>
      </c>
      <c r="O1" s="286"/>
      <c r="P1" s="286"/>
      <c r="Q1" s="28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71" t="s">
        <v>18</v>
      </c>
      <c r="G26" s="272"/>
      <c r="H26" s="273"/>
      <c r="I26" s="51"/>
      <c r="J26" s="42">
        <f>G25-J24</f>
        <v>143.5</v>
      </c>
      <c r="Q26" s="271" t="s">
        <v>18</v>
      </c>
      <c r="R26" s="272"/>
      <c r="S26" s="273"/>
      <c r="T26" s="51"/>
      <c r="U26" s="42">
        <f>R25-U24</f>
        <v>8</v>
      </c>
    </row>
    <row r="30" spans="1:21" ht="23.25" x14ac:dyDescent="0.35">
      <c r="C30" s="286" t="s">
        <v>101</v>
      </c>
      <c r="D30" s="286"/>
      <c r="E30" s="286"/>
      <c r="F30" s="286"/>
      <c r="N30" s="286" t="s">
        <v>89</v>
      </c>
      <c r="O30" s="286"/>
      <c r="P30" s="286"/>
      <c r="Q30" s="28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71" t="s">
        <v>18</v>
      </c>
      <c r="G55" s="272"/>
      <c r="H55" s="273"/>
      <c r="I55" s="51"/>
      <c r="J55" s="42">
        <f>G54-J53</f>
        <v>84.800000000000182</v>
      </c>
      <c r="Q55" s="271" t="s">
        <v>18</v>
      </c>
      <c r="R55" s="272"/>
      <c r="S55" s="273"/>
      <c r="T55" s="51"/>
      <c r="U55" s="42">
        <f>R54-U53</f>
        <v>148.69999999999982</v>
      </c>
    </row>
    <row r="59" spans="1:21" ht="23.25" x14ac:dyDescent="0.35">
      <c r="C59" s="286" t="s">
        <v>97</v>
      </c>
      <c r="D59" s="286"/>
      <c r="E59" s="286"/>
      <c r="F59" s="286"/>
      <c r="N59" s="286" t="s">
        <v>91</v>
      </c>
      <c r="O59" s="286"/>
      <c r="P59" s="286"/>
      <c r="Q59" s="28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71" t="s">
        <v>18</v>
      </c>
      <c r="R83" s="272"/>
      <c r="S83" s="273"/>
      <c r="T83" s="51"/>
      <c r="U83" s="42">
        <f>R82-U81</f>
        <v>234.90000000000009</v>
      </c>
    </row>
    <row r="84" spans="1:21" ht="15.75" x14ac:dyDescent="0.25">
      <c r="F84" s="271" t="s">
        <v>18</v>
      </c>
      <c r="G84" s="272"/>
      <c r="H84" s="273"/>
      <c r="I84" s="51"/>
      <c r="J84" s="42">
        <f>G83-J82</f>
        <v>140.5</v>
      </c>
    </row>
    <row r="86" spans="1:21" ht="23.25" x14ac:dyDescent="0.35">
      <c r="N86" s="286" t="s">
        <v>93</v>
      </c>
      <c r="O86" s="286"/>
      <c r="P86" s="286"/>
      <c r="Q86" s="286"/>
    </row>
    <row r="87" spans="1:21" ht="23.25" x14ac:dyDescent="0.35">
      <c r="C87" s="286" t="s">
        <v>92</v>
      </c>
      <c r="D87" s="286"/>
      <c r="E87" s="286"/>
      <c r="F87" s="286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"/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808</v>
      </c>
      <c r="P99" s="8" t="s">
        <v>809</v>
      </c>
      <c r="Q99" s="8"/>
      <c r="R99" s="49">
        <v>230</v>
      </c>
      <c r="S99" s="8"/>
      <c r="T99" s="49" t="s">
        <v>810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808</v>
      </c>
      <c r="P100" s="8" t="s">
        <v>809</v>
      </c>
      <c r="Q100" s="8"/>
      <c r="R100" s="49">
        <v>230</v>
      </c>
      <c r="S100" s="49"/>
      <c r="T100" s="49" t="s">
        <v>810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811</v>
      </c>
      <c r="P101" s="8" t="s">
        <v>217</v>
      </c>
      <c r="Q101" s="8"/>
      <c r="R101" s="49">
        <v>114</v>
      </c>
      <c r="S101" s="49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811</v>
      </c>
      <c r="P102" s="8" t="s">
        <v>217</v>
      </c>
      <c r="Q102" s="8"/>
      <c r="R102" s="49">
        <v>114</v>
      </c>
      <c r="S102" s="49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827</v>
      </c>
      <c r="P103" s="8" t="s">
        <v>828</v>
      </c>
      <c r="Q103" s="8"/>
      <c r="R103" s="49">
        <v>280</v>
      </c>
      <c r="S103" s="8">
        <v>666</v>
      </c>
      <c r="T103" s="49" t="s">
        <v>829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831</v>
      </c>
      <c r="P104" s="8" t="s">
        <v>217</v>
      </c>
      <c r="Q104" s="8"/>
      <c r="R104" s="49">
        <v>120</v>
      </c>
      <c r="S104" s="49"/>
      <c r="T104" s="49" t="s">
        <v>832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4408</v>
      </c>
      <c r="S109" s="13">
        <f>SUM(S102:S108)</f>
        <v>666</v>
      </c>
      <c r="T109" s="13"/>
      <c r="U109" s="13">
        <f>SUM(U88:U108)</f>
        <v>4080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4363.92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71" t="s">
        <v>18</v>
      </c>
      <c r="R111" s="272"/>
      <c r="S111" s="273"/>
      <c r="T111" s="51"/>
      <c r="U111" s="42">
        <f>R110-U109</f>
        <v>283.92000000000007</v>
      </c>
    </row>
    <row r="112" spans="1:21" ht="15.75" x14ac:dyDescent="0.25">
      <c r="F112" s="271" t="s">
        <v>18</v>
      </c>
      <c r="G112" s="272"/>
      <c r="H112" s="273"/>
      <c r="I112" s="51"/>
      <c r="J112" s="42">
        <f>G111-J110</f>
        <v>169.34999999999991</v>
      </c>
    </row>
    <row r="114" spans="1:21" ht="23.25" x14ac:dyDescent="0.35">
      <c r="N114" s="286" t="s">
        <v>99</v>
      </c>
      <c r="O114" s="286"/>
      <c r="P114" s="286"/>
      <c r="Q114" s="286"/>
    </row>
    <row r="115" spans="1:21" ht="23.25" x14ac:dyDescent="0.35">
      <c r="C115" s="286" t="s">
        <v>94</v>
      </c>
      <c r="D115" s="286"/>
      <c r="E115" s="286"/>
      <c r="F115" s="286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71" t="s">
        <v>18</v>
      </c>
      <c r="R139" s="272"/>
      <c r="S139" s="273"/>
      <c r="T139" s="51"/>
      <c r="U139" s="42">
        <f>R138-U137</f>
        <v>0</v>
      </c>
    </row>
    <row r="140" spans="1:21" ht="15.75" x14ac:dyDescent="0.25">
      <c r="F140" s="271" t="s">
        <v>18</v>
      </c>
      <c r="G140" s="272"/>
      <c r="H140" s="273"/>
      <c r="I140" s="51"/>
      <c r="J140" s="42">
        <f>G139-J138</f>
        <v>0</v>
      </c>
    </row>
    <row r="142" spans="1:21" ht="23.25" x14ac:dyDescent="0.35">
      <c r="N142" s="286" t="s">
        <v>0</v>
      </c>
      <c r="O142" s="286"/>
      <c r="P142" s="286"/>
      <c r="Q142" s="286"/>
    </row>
    <row r="143" spans="1:21" ht="23.25" x14ac:dyDescent="0.35">
      <c r="C143" s="286" t="s">
        <v>96</v>
      </c>
      <c r="D143" s="286"/>
      <c r="E143" s="286"/>
      <c r="F143" s="286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71" t="s">
        <v>18</v>
      </c>
      <c r="R167" s="272"/>
      <c r="S167" s="273"/>
      <c r="T167" s="51"/>
      <c r="U167" s="42">
        <f>R166-U165</f>
        <v>0</v>
      </c>
    </row>
    <row r="168" spans="1:21" ht="15.75" x14ac:dyDescent="0.25">
      <c r="F168" s="271" t="s">
        <v>18</v>
      </c>
      <c r="G168" s="272"/>
      <c r="H168" s="273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H85" workbookViewId="0">
      <selection activeCell="L91" sqref="L91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25" x14ac:dyDescent="0.35">
      <c r="C1" s="286" t="s">
        <v>24</v>
      </c>
      <c r="D1" s="286"/>
      <c r="E1" s="286"/>
      <c r="F1" s="286"/>
      <c r="N1" s="286" t="s">
        <v>87</v>
      </c>
      <c r="O1" s="286"/>
      <c r="P1" s="286"/>
      <c r="Q1" s="28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71" t="s">
        <v>18</v>
      </c>
      <c r="G26" s="272"/>
      <c r="H26" s="273"/>
      <c r="I26" s="51"/>
      <c r="J26" s="42">
        <f>G25-J24</f>
        <v>18</v>
      </c>
      <c r="Q26" s="271" t="s">
        <v>18</v>
      </c>
      <c r="R26" s="272"/>
      <c r="S26" s="273"/>
      <c r="T26" s="51"/>
      <c r="U26" s="42">
        <f>R25-U24</f>
        <v>31</v>
      </c>
    </row>
    <row r="30" spans="1:32" ht="26.25" x14ac:dyDescent="0.4">
      <c r="C30" s="286" t="s">
        <v>101</v>
      </c>
      <c r="D30" s="286"/>
      <c r="E30" s="286"/>
      <c r="F30" s="286"/>
      <c r="H30" s="170" t="s">
        <v>567</v>
      </c>
      <c r="I30" s="170">
        <v>544</v>
      </c>
      <c r="N30" s="286" t="s">
        <v>89</v>
      </c>
      <c r="O30" s="286"/>
      <c r="P30" s="286"/>
      <c r="Q30" s="286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71" t="s">
        <v>18</v>
      </c>
      <c r="G55" s="272"/>
      <c r="H55" s="273"/>
      <c r="I55" s="51"/>
      <c r="J55" s="42">
        <f>G54-J53</f>
        <v>28.5</v>
      </c>
      <c r="Q55" s="271" t="s">
        <v>18</v>
      </c>
      <c r="R55" s="272"/>
      <c r="S55" s="273"/>
      <c r="T55" s="51"/>
      <c r="U55" s="42">
        <f>R54-U53</f>
        <v>80</v>
      </c>
    </row>
    <row r="59" spans="1:21" ht="23.25" x14ac:dyDescent="0.35">
      <c r="C59" s="286" t="s">
        <v>97</v>
      </c>
      <c r="D59" s="286"/>
      <c r="E59" s="286"/>
      <c r="F59" s="286"/>
      <c r="N59" s="286" t="s">
        <v>91</v>
      </c>
      <c r="O59" s="286"/>
      <c r="P59" s="286"/>
      <c r="Q59" s="28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71" t="s">
        <v>18</v>
      </c>
      <c r="G84" s="272"/>
      <c r="H84" s="273"/>
      <c r="I84" s="51"/>
      <c r="J84" s="42">
        <f>G83-J82</f>
        <v>56.5</v>
      </c>
      <c r="Q84" s="271" t="s">
        <v>18</v>
      </c>
      <c r="R84" s="272"/>
      <c r="S84" s="273"/>
      <c r="T84" s="51"/>
      <c r="U84" s="42">
        <f>R83-U82</f>
        <v>0</v>
      </c>
    </row>
    <row r="87" spans="1:21" ht="23.25" x14ac:dyDescent="0.35">
      <c r="C87" s="286" t="s">
        <v>92</v>
      </c>
      <c r="D87" s="286"/>
      <c r="E87" s="286"/>
      <c r="F87" s="286"/>
      <c r="N87" s="286" t="s">
        <v>93</v>
      </c>
      <c r="O87" s="286"/>
      <c r="P87" s="286"/>
      <c r="Q87" s="28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812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778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550</v>
      </c>
      <c r="S110" s="13">
        <f>SUM(S103:S109)</f>
        <v>0</v>
      </c>
      <c r="T110" s="13"/>
      <c r="U110" s="13">
        <f>SUM(U89:U109)</f>
        <v>505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544.5</v>
      </c>
      <c r="S111" s="10"/>
      <c r="T111" s="10"/>
      <c r="U111" s="10"/>
    </row>
    <row r="112" spans="1:21" ht="15.75" x14ac:dyDescent="0.25">
      <c r="F112" s="271" t="s">
        <v>18</v>
      </c>
      <c r="G112" s="272"/>
      <c r="H112" s="273"/>
      <c r="I112" s="51"/>
      <c r="J112" s="42">
        <f>G111-J110</f>
        <v>0</v>
      </c>
      <c r="Q112" s="271" t="s">
        <v>18</v>
      </c>
      <c r="R112" s="272"/>
      <c r="S112" s="273"/>
      <c r="T112" s="51"/>
      <c r="U112" s="42">
        <f>R111-U110</f>
        <v>39.5</v>
      </c>
    </row>
    <row r="115" spans="1:21" ht="23.25" x14ac:dyDescent="0.35">
      <c r="C115" s="286" t="s">
        <v>94</v>
      </c>
      <c r="D115" s="286"/>
      <c r="E115" s="286"/>
      <c r="F115" s="286"/>
      <c r="N115" s="286" t="s">
        <v>99</v>
      </c>
      <c r="O115" s="286"/>
      <c r="P115" s="286"/>
      <c r="Q115" s="28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1" t="s">
        <v>18</v>
      </c>
      <c r="G140" s="272"/>
      <c r="H140" s="273"/>
      <c r="I140" s="51"/>
      <c r="J140" s="42">
        <f>G139-J138</f>
        <v>0</v>
      </c>
      <c r="Q140" s="271" t="s">
        <v>18</v>
      </c>
      <c r="R140" s="272"/>
      <c r="S140" s="273"/>
      <c r="T140" s="51"/>
      <c r="U140" s="42">
        <f>R139-U138</f>
        <v>0</v>
      </c>
    </row>
    <row r="143" spans="1:21" ht="23.25" x14ac:dyDescent="0.35">
      <c r="C143" s="286" t="s">
        <v>96</v>
      </c>
      <c r="D143" s="286"/>
      <c r="E143" s="286"/>
      <c r="F143" s="286"/>
      <c r="N143" s="286" t="s">
        <v>0</v>
      </c>
      <c r="O143" s="286"/>
      <c r="P143" s="286"/>
      <c r="Q143" s="28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1" t="s">
        <v>18</v>
      </c>
      <c r="G168" s="272"/>
      <c r="H168" s="273"/>
      <c r="I168" s="51"/>
      <c r="J168" s="42">
        <f>G167-J166</f>
        <v>0</v>
      </c>
      <c r="Q168" s="271" t="s">
        <v>18</v>
      </c>
      <c r="R168" s="272"/>
      <c r="S168" s="27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59"/>
  <sheetViews>
    <sheetView topLeftCell="E87" workbookViewId="0">
      <selection activeCell="N100" sqref="N100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89" t="s">
        <v>24</v>
      </c>
      <c r="D1" s="289"/>
      <c r="E1" s="289"/>
      <c r="F1" s="54"/>
      <c r="L1" s="289" t="s">
        <v>87</v>
      </c>
      <c r="M1" s="289"/>
      <c r="N1" s="289"/>
      <c r="O1" s="54"/>
    </row>
    <row r="2" spans="2:17" ht="27" x14ac:dyDescent="0.35">
      <c r="C2" s="289"/>
      <c r="D2" s="289"/>
      <c r="E2" s="289"/>
      <c r="F2" s="54"/>
      <c r="L2" s="289"/>
      <c r="M2" s="289"/>
      <c r="N2" s="28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90" t="s">
        <v>40</v>
      </c>
      <c r="D21" s="291"/>
      <c r="E21" s="291"/>
      <c r="F21" s="292"/>
      <c r="G21" s="287">
        <f>SUM(G5:G20)</f>
        <v>0</v>
      </c>
      <c r="H21" s="8"/>
      <c r="K21" s="8"/>
      <c r="L21" s="290" t="s">
        <v>40</v>
      </c>
      <c r="M21" s="291"/>
      <c r="N21" s="291"/>
      <c r="O21" s="292"/>
      <c r="P21" s="287">
        <f>SUM(P5:P20)</f>
        <v>0</v>
      </c>
      <c r="Q21" s="8"/>
    </row>
    <row r="22" spans="2:17" ht="15" customHeight="1" x14ac:dyDescent="0.25">
      <c r="B22" s="8"/>
      <c r="C22" s="293"/>
      <c r="D22" s="294"/>
      <c r="E22" s="294"/>
      <c r="F22" s="295"/>
      <c r="G22" s="288"/>
      <c r="H22" s="8"/>
      <c r="K22" s="8"/>
      <c r="L22" s="293"/>
      <c r="M22" s="294"/>
      <c r="N22" s="294"/>
      <c r="O22" s="295"/>
      <c r="P22" s="288"/>
      <c r="Q22" s="8"/>
    </row>
    <row r="28" spans="2:17" ht="27" x14ac:dyDescent="0.35">
      <c r="C28" s="289" t="s">
        <v>88</v>
      </c>
      <c r="D28" s="289"/>
      <c r="E28" s="289"/>
      <c r="F28" s="54"/>
      <c r="L28" s="289" t="s">
        <v>89</v>
      </c>
      <c r="M28" s="289"/>
      <c r="N28" s="289"/>
      <c r="O28" s="54"/>
    </row>
    <row r="29" spans="2:17" ht="27" x14ac:dyDescent="0.35">
      <c r="C29" s="289"/>
      <c r="D29" s="289"/>
      <c r="E29" s="289"/>
      <c r="F29" s="54"/>
      <c r="L29" s="289"/>
      <c r="M29" s="289"/>
      <c r="N29" s="28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90" t="s">
        <v>40</v>
      </c>
      <c r="D48" s="291"/>
      <c r="E48" s="291"/>
      <c r="F48" s="292"/>
      <c r="G48" s="287">
        <f>SUM(G32:G47)</f>
        <v>0</v>
      </c>
      <c r="H48" s="8"/>
      <c r="K48" s="8"/>
      <c r="L48" s="290" t="s">
        <v>40</v>
      </c>
      <c r="M48" s="291"/>
      <c r="N48" s="291"/>
      <c r="O48" s="292"/>
      <c r="P48" s="287">
        <f>SUM(P32:P47)</f>
        <v>0</v>
      </c>
      <c r="Q48" s="8"/>
    </row>
    <row r="49" spans="2:17" x14ac:dyDescent="0.25">
      <c r="B49" s="8"/>
      <c r="C49" s="293"/>
      <c r="D49" s="294"/>
      <c r="E49" s="294"/>
      <c r="F49" s="295"/>
      <c r="G49" s="288"/>
      <c r="H49" s="8"/>
      <c r="K49" s="8"/>
      <c r="L49" s="293"/>
      <c r="M49" s="294"/>
      <c r="N49" s="294"/>
      <c r="O49" s="295"/>
      <c r="P49" s="288"/>
      <c r="Q49" s="8"/>
    </row>
    <row r="55" spans="2:17" ht="27" x14ac:dyDescent="0.35">
      <c r="C55" s="289" t="s">
        <v>97</v>
      </c>
      <c r="D55" s="289"/>
      <c r="E55" s="289"/>
      <c r="F55" s="54"/>
      <c r="L55" s="289" t="s">
        <v>91</v>
      </c>
      <c r="M55" s="289"/>
      <c r="N55" s="289"/>
      <c r="O55" s="54"/>
    </row>
    <row r="56" spans="2:17" ht="27" x14ac:dyDescent="0.35">
      <c r="C56" s="289"/>
      <c r="D56" s="289"/>
      <c r="E56" s="289"/>
      <c r="F56" s="54"/>
      <c r="L56" s="289"/>
      <c r="M56" s="289"/>
      <c r="N56" s="28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90" t="s">
        <v>40</v>
      </c>
      <c r="D75" s="291"/>
      <c r="E75" s="291"/>
      <c r="F75" s="292"/>
      <c r="G75" s="287">
        <f>SUM(G59:G74)</f>
        <v>0</v>
      </c>
      <c r="H75" s="8"/>
      <c r="K75" s="8"/>
      <c r="L75" s="290" t="s">
        <v>40</v>
      </c>
      <c r="M75" s="291"/>
      <c r="N75" s="291"/>
      <c r="O75" s="292"/>
      <c r="P75" s="287">
        <f>SUM(P59:P74)</f>
        <v>0</v>
      </c>
      <c r="Q75" s="8"/>
    </row>
    <row r="76" spans="2:17" x14ac:dyDescent="0.25">
      <c r="B76" s="8"/>
      <c r="C76" s="293"/>
      <c r="D76" s="294"/>
      <c r="E76" s="294"/>
      <c r="F76" s="295"/>
      <c r="G76" s="288"/>
      <c r="H76" s="8"/>
      <c r="K76" s="8"/>
      <c r="L76" s="293"/>
      <c r="M76" s="294"/>
      <c r="N76" s="294"/>
      <c r="O76" s="295"/>
      <c r="P76" s="288"/>
      <c r="Q76" s="8"/>
    </row>
    <row r="82" spans="2:17" ht="27" x14ac:dyDescent="0.35">
      <c r="C82" s="289" t="s">
        <v>92</v>
      </c>
      <c r="D82" s="289"/>
      <c r="E82" s="289"/>
      <c r="F82" s="54"/>
      <c r="L82" s="289" t="s">
        <v>93</v>
      </c>
      <c r="M82" s="289"/>
      <c r="N82" s="289"/>
      <c r="O82" s="54"/>
    </row>
    <row r="83" spans="2:17" ht="27" x14ac:dyDescent="0.35">
      <c r="C83" s="289"/>
      <c r="D83" s="289"/>
      <c r="E83" s="289"/>
      <c r="F83" s="54"/>
      <c r="L83" s="289"/>
      <c r="M83" s="289"/>
      <c r="N83" s="28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1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835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>
        <f t="shared" si="0"/>
        <v>0</v>
      </c>
      <c r="Q101" s="8"/>
    </row>
    <row r="102" spans="2:17" x14ac:dyDescent="0.25">
      <c r="B102" s="8"/>
      <c r="C102" s="290" t="s">
        <v>40</v>
      </c>
      <c r="D102" s="291"/>
      <c r="E102" s="291"/>
      <c r="F102" s="292"/>
      <c r="G102" s="287">
        <f>SUM(G86:G101)</f>
        <v>0</v>
      </c>
      <c r="H102" s="8"/>
      <c r="K102" s="8"/>
      <c r="L102" s="290" t="s">
        <v>40</v>
      </c>
      <c r="M102" s="291"/>
      <c r="N102" s="291"/>
      <c r="O102" s="292"/>
      <c r="P102" s="287">
        <f>SUM(P86:P101)</f>
        <v>3390</v>
      </c>
      <c r="Q102" s="8"/>
    </row>
    <row r="103" spans="2:17" x14ac:dyDescent="0.25">
      <c r="B103" s="8"/>
      <c r="C103" s="293"/>
      <c r="D103" s="294"/>
      <c r="E103" s="294"/>
      <c r="F103" s="295"/>
      <c r="G103" s="288"/>
      <c r="H103" s="8"/>
      <c r="K103" s="8"/>
      <c r="L103" s="293"/>
      <c r="M103" s="294"/>
      <c r="N103" s="294"/>
      <c r="O103" s="295"/>
      <c r="P103" s="288"/>
      <c r="Q103" s="8"/>
    </row>
    <row r="110" spans="2:17" ht="27" x14ac:dyDescent="0.35">
      <c r="C110" s="289" t="s">
        <v>94</v>
      </c>
      <c r="D110" s="289"/>
      <c r="E110" s="289"/>
      <c r="F110" s="54"/>
      <c r="L110" s="289" t="s">
        <v>99</v>
      </c>
      <c r="M110" s="289"/>
      <c r="N110" s="289"/>
      <c r="O110" s="54"/>
    </row>
    <row r="111" spans="2:17" ht="27" x14ac:dyDescent="0.35">
      <c r="C111" s="289"/>
      <c r="D111" s="289"/>
      <c r="E111" s="289"/>
      <c r="F111" s="54"/>
      <c r="L111" s="289"/>
      <c r="M111" s="289"/>
      <c r="N111" s="28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2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2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2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2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2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2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2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2"/>
        <v>0</v>
      </c>
      <c r="P122" s="10">
        <f>N122*M122+L122</f>
        <v>0</v>
      </c>
      <c r="Q122" s="8"/>
    </row>
    <row r="123" spans="2:17" x14ac:dyDescent="0.25">
      <c r="B123" s="8" t="s">
        <v>770</v>
      </c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90" t="s">
        <v>40</v>
      </c>
      <c r="D130" s="291"/>
      <c r="E130" s="291"/>
      <c r="F130" s="292"/>
      <c r="G130" s="287">
        <f>SUM(G114:G129)</f>
        <v>0</v>
      </c>
      <c r="H130" s="8"/>
      <c r="K130" s="8"/>
      <c r="L130" s="290" t="s">
        <v>40</v>
      </c>
      <c r="M130" s="291"/>
      <c r="N130" s="291"/>
      <c r="O130" s="292"/>
      <c r="P130" s="287">
        <f>SUM(P114:P129)</f>
        <v>0</v>
      </c>
      <c r="Q130" s="8"/>
    </row>
    <row r="131" spans="2:17" x14ac:dyDescent="0.25">
      <c r="B131" s="8"/>
      <c r="C131" s="293"/>
      <c r="D131" s="294"/>
      <c r="E131" s="294"/>
      <c r="F131" s="295"/>
      <c r="G131" s="288"/>
      <c r="H131" s="8"/>
      <c r="K131" s="8"/>
      <c r="L131" s="293"/>
      <c r="M131" s="294"/>
      <c r="N131" s="294"/>
      <c r="O131" s="295"/>
      <c r="P131" s="288"/>
      <c r="Q131" s="8"/>
    </row>
    <row r="138" spans="2:17" ht="27" x14ac:dyDescent="0.35">
      <c r="C138" s="289" t="s">
        <v>96</v>
      </c>
      <c r="D138" s="289"/>
      <c r="E138" s="289"/>
      <c r="F138" s="54"/>
      <c r="L138" s="289" t="s">
        <v>0</v>
      </c>
      <c r="M138" s="289"/>
      <c r="N138" s="289"/>
      <c r="O138" s="54"/>
    </row>
    <row r="139" spans="2:17" ht="27" x14ac:dyDescent="0.35">
      <c r="C139" s="289"/>
      <c r="D139" s="289"/>
      <c r="E139" s="289"/>
      <c r="F139" s="54"/>
      <c r="L139" s="289"/>
      <c r="M139" s="289"/>
      <c r="N139" s="28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3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4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3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4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3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4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3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4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3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4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3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4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3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4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3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4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90" t="s">
        <v>40</v>
      </c>
      <c r="D158" s="291"/>
      <c r="E158" s="291"/>
      <c r="F158" s="292"/>
      <c r="G158" s="287">
        <f>SUM(G142:G157)</f>
        <v>0</v>
      </c>
      <c r="H158" s="8"/>
      <c r="K158" s="8"/>
      <c r="L158" s="290" t="s">
        <v>40</v>
      </c>
      <c r="M158" s="291"/>
      <c r="N158" s="291"/>
      <c r="O158" s="292"/>
      <c r="P158" s="287">
        <f>SUM(P142:P157)</f>
        <v>0</v>
      </c>
      <c r="Q158" s="8"/>
    </row>
    <row r="159" spans="2:17" x14ac:dyDescent="0.25">
      <c r="B159" s="8"/>
      <c r="C159" s="293"/>
      <c r="D159" s="294"/>
      <c r="E159" s="294"/>
      <c r="F159" s="295"/>
      <c r="G159" s="288"/>
      <c r="H159" s="8"/>
      <c r="K159" s="8"/>
      <c r="L159" s="293"/>
      <c r="M159" s="294"/>
      <c r="N159" s="294"/>
      <c r="O159" s="295"/>
      <c r="P159" s="288"/>
      <c r="Q159" s="8"/>
    </row>
  </sheetData>
  <mergeCells count="36">
    <mergeCell ref="P158:P159"/>
    <mergeCell ref="C110:E111"/>
    <mergeCell ref="L110:N111"/>
    <mergeCell ref="C130:F131"/>
    <mergeCell ref="G130:G131"/>
    <mergeCell ref="L130:O131"/>
    <mergeCell ref="P130:P131"/>
    <mergeCell ref="C138:E139"/>
    <mergeCell ref="L138:N139"/>
    <mergeCell ref="C158:F159"/>
    <mergeCell ref="G158:G159"/>
    <mergeCell ref="L158:O159"/>
    <mergeCell ref="P102:P103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I126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86" t="s">
        <v>0</v>
      </c>
      <c r="D1" s="286"/>
      <c r="E1" s="286"/>
      <c r="F1" s="286"/>
      <c r="N1" s="286" t="s">
        <v>87</v>
      </c>
      <c r="O1" s="286"/>
      <c r="P1" s="286"/>
      <c r="Q1" s="28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71" t="s">
        <v>18</v>
      </c>
      <c r="G26" s="272"/>
      <c r="H26" s="273"/>
      <c r="I26" s="51"/>
      <c r="J26" s="42">
        <f>G25-J24</f>
        <v>58.549999999999955</v>
      </c>
      <c r="Q26" s="271" t="s">
        <v>18</v>
      </c>
      <c r="R26" s="272"/>
      <c r="S26" s="273"/>
      <c r="T26" s="51"/>
      <c r="U26" s="42">
        <f>T24-U24</f>
        <v>115</v>
      </c>
    </row>
    <row r="30" spans="1:21" ht="23.25" x14ac:dyDescent="0.35">
      <c r="C30" s="286" t="s">
        <v>101</v>
      </c>
      <c r="D30" s="286"/>
      <c r="E30" s="286"/>
      <c r="F30" s="286"/>
      <c r="N30" s="286" t="s">
        <v>89</v>
      </c>
      <c r="O30" s="286"/>
      <c r="P30" s="286"/>
      <c r="Q30" s="28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71" t="s">
        <v>18</v>
      </c>
      <c r="G55" s="272"/>
      <c r="H55" s="273"/>
      <c r="I55" s="51"/>
      <c r="J55" s="42">
        <f>G54-J53</f>
        <v>0</v>
      </c>
      <c r="Q55" s="271" t="s">
        <v>18</v>
      </c>
      <c r="R55" s="272"/>
      <c r="S55" s="273"/>
      <c r="T55" s="51"/>
      <c r="U55" s="42">
        <f>R54-U53</f>
        <v>0</v>
      </c>
    </row>
    <row r="59" spans="1:21" ht="23.25" x14ac:dyDescent="0.35">
      <c r="C59" s="286" t="s">
        <v>97</v>
      </c>
      <c r="D59" s="286"/>
      <c r="E59" s="286"/>
      <c r="F59" s="286"/>
      <c r="N59" s="286" t="s">
        <v>91</v>
      </c>
      <c r="O59" s="286"/>
      <c r="P59" s="286"/>
      <c r="Q59" s="28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71" t="s">
        <v>18</v>
      </c>
      <c r="G84" s="272"/>
      <c r="H84" s="273"/>
      <c r="I84" s="51"/>
      <c r="J84" s="42">
        <f>G83-J82</f>
        <v>0</v>
      </c>
      <c r="Q84" s="271" t="s">
        <v>18</v>
      </c>
      <c r="R84" s="272"/>
      <c r="S84" s="273"/>
      <c r="T84" s="51"/>
      <c r="U84" s="42">
        <f>R83-U82</f>
        <v>0</v>
      </c>
    </row>
    <row r="87" spans="1:21" ht="23.25" x14ac:dyDescent="0.35">
      <c r="C87" s="286" t="s">
        <v>92</v>
      </c>
      <c r="D87" s="286"/>
      <c r="E87" s="286"/>
      <c r="F87" s="286"/>
      <c r="N87" s="286" t="s">
        <v>93</v>
      </c>
      <c r="O87" s="286"/>
      <c r="P87" s="286"/>
      <c r="Q87" s="28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1" t="s">
        <v>18</v>
      </c>
      <c r="G112" s="272"/>
      <c r="H112" s="273"/>
      <c r="I112" s="51"/>
      <c r="J112" s="42">
        <f>G111-J110</f>
        <v>0</v>
      </c>
      <c r="Q112" s="271" t="s">
        <v>18</v>
      </c>
      <c r="R112" s="272"/>
      <c r="S112" s="273"/>
      <c r="T112" s="51"/>
      <c r="U112" s="42">
        <f>R111-U110</f>
        <v>0</v>
      </c>
    </row>
    <row r="115" spans="1:21" ht="23.25" x14ac:dyDescent="0.35">
      <c r="C115" s="286" t="s">
        <v>94</v>
      </c>
      <c r="D115" s="286"/>
      <c r="E115" s="286"/>
      <c r="F115" s="286"/>
      <c r="N115" s="286" t="s">
        <v>99</v>
      </c>
      <c r="O115" s="286"/>
      <c r="P115" s="286"/>
      <c r="Q115" s="28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1" t="s">
        <v>18</v>
      </c>
      <c r="G140" s="272"/>
      <c r="H140" s="273"/>
      <c r="I140" s="51"/>
      <c r="J140" s="42">
        <f>G139-J138</f>
        <v>0</v>
      </c>
      <c r="Q140" s="271" t="s">
        <v>18</v>
      </c>
      <c r="R140" s="272"/>
      <c r="S140" s="273"/>
      <c r="T140" s="51"/>
      <c r="U140" s="42">
        <f>R139-U138</f>
        <v>0</v>
      </c>
    </row>
    <row r="143" spans="1:21" ht="23.25" x14ac:dyDescent="0.35">
      <c r="C143" s="286" t="s">
        <v>96</v>
      </c>
      <c r="D143" s="286"/>
      <c r="E143" s="286"/>
      <c r="F143" s="286"/>
      <c r="N143" s="286" t="s">
        <v>0</v>
      </c>
      <c r="O143" s="286"/>
      <c r="P143" s="286"/>
      <c r="Q143" s="28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1" t="s">
        <v>18</v>
      </c>
      <c r="G168" s="272"/>
      <c r="H168" s="273"/>
      <c r="I168" s="51"/>
      <c r="J168" s="42">
        <f>G167-J166</f>
        <v>0</v>
      </c>
      <c r="Q168" s="271" t="s">
        <v>18</v>
      </c>
      <c r="R168" s="272"/>
      <c r="S168" s="27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89" t="s">
        <v>24</v>
      </c>
      <c r="D1" s="289"/>
      <c r="E1" s="289"/>
      <c r="F1" s="54"/>
      <c r="L1" s="289" t="s">
        <v>87</v>
      </c>
      <c r="M1" s="289"/>
      <c r="N1" s="289"/>
      <c r="O1" s="54"/>
    </row>
    <row r="2" spans="2:17" ht="27" x14ac:dyDescent="0.35">
      <c r="C2" s="289"/>
      <c r="D2" s="289"/>
      <c r="E2" s="289"/>
      <c r="F2" s="54"/>
      <c r="L2" s="289"/>
      <c r="M2" s="289"/>
      <c r="N2" s="28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90" t="s">
        <v>40</v>
      </c>
      <c r="D21" s="291"/>
      <c r="E21" s="291"/>
      <c r="F21" s="292"/>
      <c r="G21" s="287">
        <f>SUM(G5:G20)</f>
        <v>560</v>
      </c>
      <c r="H21" s="8"/>
      <c r="K21" s="8"/>
      <c r="L21" s="290" t="s">
        <v>40</v>
      </c>
      <c r="M21" s="291"/>
      <c r="N21" s="291"/>
      <c r="O21" s="292"/>
      <c r="P21" s="287">
        <f>SUM(P5:P20)</f>
        <v>510</v>
      </c>
      <c r="Q21" s="8"/>
    </row>
    <row r="22" spans="2:17" ht="15" customHeight="1" x14ac:dyDescent="0.25">
      <c r="B22" s="8"/>
      <c r="C22" s="293"/>
      <c r="D22" s="294"/>
      <c r="E22" s="294"/>
      <c r="F22" s="295"/>
      <c r="G22" s="288"/>
      <c r="H22" s="8"/>
      <c r="K22" s="8"/>
      <c r="L22" s="293"/>
      <c r="M22" s="294"/>
      <c r="N22" s="294"/>
      <c r="O22" s="295"/>
      <c r="P22" s="288"/>
      <c r="Q22" s="8"/>
    </row>
    <row r="28" spans="2:17" ht="27" x14ac:dyDescent="0.35">
      <c r="C28" s="289" t="s">
        <v>88</v>
      </c>
      <c r="D28" s="289"/>
      <c r="E28" s="289"/>
      <c r="F28" s="54"/>
      <c r="L28" s="289" t="s">
        <v>89</v>
      </c>
      <c r="M28" s="289"/>
      <c r="N28" s="289"/>
      <c r="O28" s="54"/>
    </row>
    <row r="29" spans="2:17" ht="27" x14ac:dyDescent="0.35">
      <c r="C29" s="289"/>
      <c r="D29" s="289"/>
      <c r="E29" s="289"/>
      <c r="F29" s="54"/>
      <c r="L29" s="289"/>
      <c r="M29" s="289"/>
      <c r="N29" s="28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90" t="s">
        <v>40</v>
      </c>
      <c r="D48" s="291"/>
      <c r="E48" s="291"/>
      <c r="F48" s="292"/>
      <c r="G48" s="287">
        <f>SUM(G32:G47)</f>
        <v>540</v>
      </c>
      <c r="H48" s="8"/>
      <c r="K48" s="8"/>
      <c r="L48" s="290" t="s">
        <v>40</v>
      </c>
      <c r="M48" s="291"/>
      <c r="N48" s="291"/>
      <c r="O48" s="292"/>
      <c r="P48" s="287">
        <f>SUM(P32:P47)</f>
        <v>570</v>
      </c>
      <c r="Q48" s="8"/>
    </row>
    <row r="49" spans="2:17" x14ac:dyDescent="0.25">
      <c r="B49" s="8"/>
      <c r="C49" s="293"/>
      <c r="D49" s="294"/>
      <c r="E49" s="294"/>
      <c r="F49" s="295"/>
      <c r="G49" s="288"/>
      <c r="H49" s="8"/>
      <c r="K49" s="8"/>
      <c r="L49" s="293"/>
      <c r="M49" s="294"/>
      <c r="N49" s="294"/>
      <c r="O49" s="295"/>
      <c r="P49" s="288"/>
      <c r="Q49" s="8"/>
    </row>
    <row r="55" spans="2:17" ht="27" x14ac:dyDescent="0.35">
      <c r="C55" s="289" t="s">
        <v>97</v>
      </c>
      <c r="D55" s="289"/>
      <c r="E55" s="289"/>
      <c r="F55" s="54"/>
      <c r="L55" s="289" t="s">
        <v>91</v>
      </c>
      <c r="M55" s="289"/>
      <c r="N55" s="289"/>
      <c r="O55" s="54"/>
    </row>
    <row r="56" spans="2:17" ht="27" x14ac:dyDescent="0.35">
      <c r="C56" s="289"/>
      <c r="D56" s="289"/>
      <c r="E56" s="289"/>
      <c r="F56" s="54"/>
      <c r="L56" s="289"/>
      <c r="M56" s="289"/>
      <c r="N56" s="28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90" t="s">
        <v>40</v>
      </c>
      <c r="D75" s="291"/>
      <c r="E75" s="291"/>
      <c r="F75" s="292"/>
      <c r="G75" s="287">
        <f>SUM(G59:G74)</f>
        <v>500</v>
      </c>
      <c r="H75" s="8"/>
      <c r="K75" s="8"/>
      <c r="L75" s="290" t="s">
        <v>40</v>
      </c>
      <c r="M75" s="291"/>
      <c r="N75" s="291"/>
      <c r="O75" s="292"/>
      <c r="P75" s="287">
        <f>SUM(P59:P74)</f>
        <v>520</v>
      </c>
      <c r="Q75" s="8"/>
    </row>
    <row r="76" spans="2:17" x14ac:dyDescent="0.25">
      <c r="B76" s="8"/>
      <c r="C76" s="293"/>
      <c r="D76" s="294"/>
      <c r="E76" s="294"/>
      <c r="F76" s="295"/>
      <c r="G76" s="288"/>
      <c r="H76" s="8"/>
      <c r="K76" s="8"/>
      <c r="L76" s="293"/>
      <c r="M76" s="294"/>
      <c r="N76" s="294"/>
      <c r="O76" s="295"/>
      <c r="P76" s="288"/>
      <c r="Q76" s="8"/>
    </row>
    <row r="82" spans="2:17" ht="27" x14ac:dyDescent="0.35">
      <c r="C82" s="289" t="s">
        <v>92</v>
      </c>
      <c r="D82" s="289"/>
      <c r="E82" s="289"/>
      <c r="F82" s="54"/>
      <c r="L82" s="289" t="s">
        <v>93</v>
      </c>
      <c r="M82" s="289"/>
      <c r="N82" s="289"/>
      <c r="O82" s="54"/>
    </row>
    <row r="83" spans="2:17" ht="27" x14ac:dyDescent="0.35">
      <c r="C83" s="289"/>
      <c r="D83" s="289"/>
      <c r="E83" s="289"/>
      <c r="F83" s="54"/>
      <c r="L83" s="289"/>
      <c r="M83" s="289"/>
      <c r="N83" s="28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90" t="s">
        <v>40</v>
      </c>
      <c r="D102" s="291"/>
      <c r="E102" s="291"/>
      <c r="F102" s="292"/>
      <c r="G102" s="287">
        <f>SUM(G86:G101)</f>
        <v>490</v>
      </c>
      <c r="H102" s="8"/>
      <c r="K102" s="8"/>
      <c r="L102" s="290" t="s">
        <v>40</v>
      </c>
      <c r="M102" s="291"/>
      <c r="N102" s="291"/>
      <c r="O102" s="292"/>
      <c r="P102" s="287">
        <f>SUM(P86:P101)</f>
        <v>460</v>
      </c>
      <c r="Q102" s="8"/>
    </row>
    <row r="103" spans="2:17" x14ac:dyDescent="0.25">
      <c r="B103" s="8"/>
      <c r="C103" s="293"/>
      <c r="D103" s="294"/>
      <c r="E103" s="294"/>
      <c r="F103" s="295"/>
      <c r="G103" s="288"/>
      <c r="H103" s="8"/>
      <c r="K103" s="8"/>
      <c r="L103" s="293"/>
      <c r="M103" s="294"/>
      <c r="N103" s="294"/>
      <c r="O103" s="295"/>
      <c r="P103" s="288"/>
      <c r="Q103" s="8"/>
    </row>
    <row r="110" spans="2:17" ht="27" x14ac:dyDescent="0.35">
      <c r="C110" s="289" t="s">
        <v>94</v>
      </c>
      <c r="D110" s="289"/>
      <c r="E110" s="289"/>
      <c r="F110" s="54"/>
      <c r="L110" s="289" t="s">
        <v>99</v>
      </c>
      <c r="M110" s="289"/>
      <c r="N110" s="289"/>
      <c r="O110" s="54"/>
    </row>
    <row r="111" spans="2:17" ht="27" x14ac:dyDescent="0.35">
      <c r="C111" s="289"/>
      <c r="D111" s="289"/>
      <c r="E111" s="289"/>
      <c r="F111" s="54"/>
      <c r="L111" s="289"/>
      <c r="M111" s="289"/>
      <c r="N111" s="28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90" t="s">
        <v>40</v>
      </c>
      <c r="D130" s="291"/>
      <c r="E130" s="291"/>
      <c r="F130" s="292"/>
      <c r="G130" s="287">
        <f>SUM(G114:G129)</f>
        <v>0</v>
      </c>
      <c r="H130" s="8"/>
      <c r="K130" s="8"/>
      <c r="L130" s="290" t="s">
        <v>40</v>
      </c>
      <c r="M130" s="291"/>
      <c r="N130" s="291"/>
      <c r="O130" s="292"/>
      <c r="P130" s="287">
        <f>SUM(P114:P129)</f>
        <v>0</v>
      </c>
      <c r="Q130" s="8"/>
    </row>
    <row r="131" spans="2:17" x14ac:dyDescent="0.25">
      <c r="B131" s="8"/>
      <c r="C131" s="293"/>
      <c r="D131" s="294"/>
      <c r="E131" s="294"/>
      <c r="F131" s="295"/>
      <c r="G131" s="288"/>
      <c r="H131" s="8"/>
      <c r="K131" s="8"/>
      <c r="L131" s="293"/>
      <c r="M131" s="294"/>
      <c r="N131" s="294"/>
      <c r="O131" s="295"/>
      <c r="P131" s="288"/>
      <c r="Q131" s="8"/>
    </row>
    <row r="138" spans="2:17" ht="27" x14ac:dyDescent="0.35">
      <c r="C138" s="289" t="s">
        <v>96</v>
      </c>
      <c r="D138" s="289"/>
      <c r="E138" s="289"/>
      <c r="F138" s="54"/>
      <c r="L138" s="289" t="s">
        <v>0</v>
      </c>
      <c r="M138" s="289"/>
      <c r="N138" s="289"/>
      <c r="O138" s="54"/>
    </row>
    <row r="139" spans="2:17" ht="27" x14ac:dyDescent="0.35">
      <c r="C139" s="289"/>
      <c r="D139" s="289"/>
      <c r="E139" s="289"/>
      <c r="F139" s="54"/>
      <c r="L139" s="289"/>
      <c r="M139" s="289"/>
      <c r="N139" s="28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90" t="s">
        <v>40</v>
      </c>
      <c r="D158" s="291"/>
      <c r="E158" s="291"/>
      <c r="F158" s="292"/>
      <c r="G158" s="287">
        <f>SUM(G142:G157)</f>
        <v>0</v>
      </c>
      <c r="H158" s="8"/>
      <c r="K158" s="8"/>
      <c r="L158" s="290" t="s">
        <v>40</v>
      </c>
      <c r="M158" s="291"/>
      <c r="N158" s="291"/>
      <c r="O158" s="292"/>
      <c r="P158" s="287">
        <f>SUM(P142:P157)</f>
        <v>0</v>
      </c>
      <c r="Q158" s="8"/>
    </row>
    <row r="159" spans="2:17" x14ac:dyDescent="0.25">
      <c r="B159" s="8"/>
      <c r="C159" s="293"/>
      <c r="D159" s="294"/>
      <c r="E159" s="294"/>
      <c r="F159" s="295"/>
      <c r="G159" s="288"/>
      <c r="H159" s="8"/>
      <c r="K159" s="8"/>
      <c r="L159" s="293"/>
      <c r="M159" s="294"/>
      <c r="N159" s="294"/>
      <c r="O159" s="295"/>
      <c r="P159" s="288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9" t="s">
        <v>24</v>
      </c>
      <c r="B1" s="289"/>
      <c r="C1" s="289"/>
      <c r="E1" s="289" t="s">
        <v>87</v>
      </c>
      <c r="F1" s="289"/>
      <c r="G1" s="289"/>
      <c r="I1" s="289" t="s">
        <v>88</v>
      </c>
      <c r="J1" s="289"/>
      <c r="K1" s="289"/>
      <c r="M1" s="289" t="s">
        <v>103</v>
      </c>
      <c r="N1" s="289"/>
      <c r="O1" s="289"/>
    </row>
    <row r="2" spans="1:15" ht="15" customHeight="1" x14ac:dyDescent="0.25">
      <c r="A2" s="289"/>
      <c r="B2" s="289"/>
      <c r="C2" s="289"/>
      <c r="E2" s="289"/>
      <c r="F2" s="289"/>
      <c r="G2" s="289"/>
      <c r="I2" s="289"/>
      <c r="J2" s="289"/>
      <c r="K2" s="289"/>
      <c r="M2" s="289"/>
      <c r="N2" s="289"/>
      <c r="O2" s="28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89" t="s">
        <v>97</v>
      </c>
      <c r="B22" s="289"/>
      <c r="C22" s="289"/>
      <c r="E22" s="289" t="s">
        <v>91</v>
      </c>
      <c r="F22" s="289"/>
      <c r="G22" s="289"/>
      <c r="I22" s="289" t="s">
        <v>92</v>
      </c>
      <c r="J22" s="289"/>
      <c r="K22" s="289"/>
      <c r="M22" s="289" t="s">
        <v>93</v>
      </c>
      <c r="N22" s="289"/>
      <c r="O22" s="289"/>
    </row>
    <row r="23" spans="1:15" x14ac:dyDescent="0.25">
      <c r="A23" s="289"/>
      <c r="B23" s="289"/>
      <c r="C23" s="289"/>
      <c r="E23" s="289"/>
      <c r="F23" s="289"/>
      <c r="G23" s="289"/>
      <c r="I23" s="289"/>
      <c r="J23" s="289"/>
      <c r="K23" s="289"/>
      <c r="M23" s="289"/>
      <c r="N23" s="289"/>
      <c r="O23" s="28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289" t="s">
        <v>94</v>
      </c>
      <c r="B43" s="289"/>
      <c r="C43" s="289"/>
      <c r="E43" s="289" t="s">
        <v>99</v>
      </c>
      <c r="F43" s="289"/>
      <c r="G43" s="289"/>
      <c r="I43" s="289" t="s">
        <v>96</v>
      </c>
      <c r="J43" s="289"/>
      <c r="K43" s="289"/>
      <c r="M43" s="289" t="s">
        <v>0</v>
      </c>
      <c r="N43" s="289"/>
      <c r="O43" s="289"/>
    </row>
    <row r="44" spans="1:15" x14ac:dyDescent="0.25">
      <c r="A44" s="289"/>
      <c r="B44" s="289"/>
      <c r="C44" s="289"/>
      <c r="E44" s="289"/>
      <c r="F44" s="289"/>
      <c r="G44" s="289"/>
      <c r="I44" s="289"/>
      <c r="J44" s="289"/>
      <c r="K44" s="289"/>
      <c r="M44" s="289"/>
      <c r="N44" s="289"/>
      <c r="O44" s="28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opLeftCell="K187" zoomScale="115" zoomScaleNormal="115" workbookViewId="0">
      <selection activeCell="Q201" sqref="Q201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2.425781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74" t="s">
        <v>24</v>
      </c>
      <c r="C1" s="275"/>
      <c r="D1" s="275"/>
      <c r="E1" s="275"/>
      <c r="F1" s="276"/>
      <c r="G1" s="8"/>
      <c r="H1" s="8"/>
      <c r="I1" s="8"/>
      <c r="J1" s="22"/>
      <c r="M1" s="7"/>
      <c r="N1" s="274" t="s">
        <v>87</v>
      </c>
      <c r="O1" s="275"/>
      <c r="P1" s="275"/>
      <c r="Q1" s="275"/>
      <c r="R1" s="276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71" t="s">
        <v>18</v>
      </c>
      <c r="F53" s="272"/>
      <c r="G53" s="272"/>
      <c r="H53" s="273"/>
      <c r="I53" s="18">
        <f>F52-I51</f>
        <v>429.39999999999964</v>
      </c>
      <c r="Q53" s="271" t="s">
        <v>18</v>
      </c>
      <c r="R53" s="272"/>
      <c r="S53" s="272"/>
      <c r="T53" s="273"/>
      <c r="U53" s="18">
        <f>R52-U51</f>
        <v>508.6230000000005</v>
      </c>
      <c r="V53" s="255"/>
    </row>
    <row r="59" spans="1:23" ht="31.5" x14ac:dyDescent="0.5">
      <c r="A59" s="7"/>
      <c r="B59" s="274" t="s">
        <v>88</v>
      </c>
      <c r="C59" s="275"/>
      <c r="D59" s="275"/>
      <c r="E59" s="275"/>
      <c r="F59" s="276"/>
      <c r="G59" s="8"/>
      <c r="H59" s="8"/>
      <c r="I59" s="8"/>
      <c r="J59" s="22"/>
      <c r="M59" s="7"/>
      <c r="N59" s="274" t="s">
        <v>89</v>
      </c>
      <c r="O59" s="275"/>
      <c r="P59" s="275"/>
      <c r="Q59" s="275"/>
      <c r="R59" s="276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71" t="s">
        <v>18</v>
      </c>
      <c r="R110" s="272"/>
      <c r="S110" s="272"/>
      <c r="T110" s="273"/>
      <c r="U110" s="18">
        <f>R109-U108</f>
        <v>419.80000000000018</v>
      </c>
      <c r="V110" s="255"/>
    </row>
    <row r="111" spans="1:23" x14ac:dyDescent="0.25">
      <c r="E111" s="271" t="s">
        <v>18</v>
      </c>
      <c r="F111" s="272"/>
      <c r="G111" s="272"/>
      <c r="H111" s="273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70"/>
      <c r="R113" s="270"/>
      <c r="S113" s="270"/>
      <c r="T113" s="270"/>
      <c r="U113" s="159"/>
      <c r="V113" s="159"/>
    </row>
    <row r="117" spans="1:23" ht="31.5" x14ac:dyDescent="0.5">
      <c r="A117" s="7"/>
      <c r="B117" s="274" t="s">
        <v>97</v>
      </c>
      <c r="C117" s="275"/>
      <c r="D117" s="275"/>
      <c r="E117" s="275"/>
      <c r="F117" s="276"/>
      <c r="G117" s="8"/>
      <c r="H117" s="8"/>
      <c r="I117" s="8"/>
      <c r="J117" s="22"/>
      <c r="M117" s="7"/>
      <c r="N117" s="274" t="s">
        <v>91</v>
      </c>
      <c r="O117" s="275"/>
      <c r="P117" s="275"/>
      <c r="Q117" s="275"/>
      <c r="R117" s="276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71" t="s">
        <v>18</v>
      </c>
      <c r="F168" s="272"/>
      <c r="G168" s="272"/>
      <c r="H168" s="273"/>
      <c r="I168" s="18">
        <f>F167-I166</f>
        <v>461.29999999999927</v>
      </c>
      <c r="Q168" s="271" t="s">
        <v>18</v>
      </c>
      <c r="R168" s="272"/>
      <c r="S168" s="272"/>
      <c r="T168" s="273"/>
      <c r="U168" s="18">
        <f>R167-U166</f>
        <v>537.30000000000018</v>
      </c>
      <c r="V168" s="255"/>
    </row>
    <row r="175" spans="1:23" ht="31.5" x14ac:dyDescent="0.5">
      <c r="A175" s="7"/>
      <c r="B175" s="274" t="s">
        <v>98</v>
      </c>
      <c r="C175" s="275"/>
      <c r="D175" s="275"/>
      <c r="E175" s="275"/>
      <c r="F175" s="276"/>
      <c r="G175" s="8"/>
      <c r="H175" s="8"/>
      <c r="I175" s="8"/>
      <c r="J175" s="22"/>
      <c r="M175" s="7"/>
      <c r="N175" s="274" t="s">
        <v>93</v>
      </c>
      <c r="O175" s="275"/>
      <c r="P175" s="275"/>
      <c r="Q175" s="275"/>
      <c r="R175" s="276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803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804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480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8"/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>
        <v>45161</v>
      </c>
      <c r="N196" s="8" t="s">
        <v>830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8"/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8"/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8"/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8"/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8"/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14"/>
      <c r="W201" s="8"/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14"/>
      <c r="W202" s="8"/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8320</v>
      </c>
      <c r="S226" s="14"/>
      <c r="T226" s="14"/>
      <c r="U226" s="16">
        <f>SUM(U177:U225)</f>
        <v>7740</v>
      </c>
      <c r="V226" s="79"/>
    </row>
    <row r="227" spans="1:23" x14ac:dyDescent="0.25">
      <c r="E227" s="271" t="s">
        <v>18</v>
      </c>
      <c r="F227" s="272"/>
      <c r="G227" s="272"/>
      <c r="H227" s="273"/>
      <c r="I227" s="18">
        <f>F226-I225</f>
        <v>686.39999999999964</v>
      </c>
      <c r="M227" s="1"/>
      <c r="Q227" s="12" t="s">
        <v>17</v>
      </c>
      <c r="R227" s="13">
        <f>R226*0.99</f>
        <v>8236.7999999999993</v>
      </c>
    </row>
    <row r="228" spans="1:23" x14ac:dyDescent="0.25">
      <c r="Q228" s="271" t="s">
        <v>18</v>
      </c>
      <c r="R228" s="272"/>
      <c r="S228" s="272"/>
      <c r="T228" s="273"/>
      <c r="U228" s="18">
        <f>R227-U226</f>
        <v>496.79999999999927</v>
      </c>
      <c r="V228" s="255"/>
    </row>
    <row r="234" spans="1:23" ht="31.5" x14ac:dyDescent="0.5">
      <c r="A234" s="7"/>
      <c r="B234" s="274" t="s">
        <v>94</v>
      </c>
      <c r="C234" s="275"/>
      <c r="D234" s="275"/>
      <c r="E234" s="275"/>
      <c r="F234" s="276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74" t="s">
        <v>99</v>
      </c>
      <c r="O235" s="275"/>
      <c r="P235" s="275"/>
      <c r="Q235" s="275"/>
      <c r="R235" s="276"/>
      <c r="S235" s="8"/>
      <c r="T235" s="8"/>
      <c r="U235" s="8"/>
      <c r="V235" s="8"/>
      <c r="W235" s="22"/>
    </row>
    <row r="236" spans="1:23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71" t="s">
        <v>18</v>
      </c>
      <c r="F286" s="272"/>
      <c r="G286" s="272"/>
      <c r="H286" s="273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3" x14ac:dyDescent="0.25">
      <c r="Q287" s="271" t="s">
        <v>18</v>
      </c>
      <c r="R287" s="272"/>
      <c r="S287" s="272"/>
      <c r="T287" s="273"/>
      <c r="U287" s="18">
        <f>R286-U285</f>
        <v>0</v>
      </c>
      <c r="V287" s="255"/>
    </row>
    <row r="293" spans="1:23" ht="31.5" x14ac:dyDescent="0.5">
      <c r="A293" s="7"/>
      <c r="B293" s="274" t="s">
        <v>96</v>
      </c>
      <c r="C293" s="275"/>
      <c r="D293" s="275"/>
      <c r="E293" s="275"/>
      <c r="F293" s="276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74" t="s">
        <v>0</v>
      </c>
      <c r="O294" s="275"/>
      <c r="P294" s="275"/>
      <c r="Q294" s="275"/>
      <c r="R294" s="276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71" t="s">
        <v>18</v>
      </c>
      <c r="F345" s="272"/>
      <c r="G345" s="272"/>
      <c r="H345" s="273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71" t="s">
        <v>18</v>
      </c>
      <c r="R346" s="272"/>
      <c r="S346" s="272"/>
      <c r="T346" s="273"/>
      <c r="U346" s="18">
        <f>R345-U344</f>
        <v>0</v>
      </c>
      <c r="V346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18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9" t="s">
        <v>0</v>
      </c>
      <c r="B1" s="289"/>
      <c r="C1" s="289"/>
      <c r="E1" s="289" t="s">
        <v>24</v>
      </c>
      <c r="F1" s="289"/>
      <c r="G1" s="289"/>
      <c r="I1" s="289" t="s">
        <v>87</v>
      </c>
      <c r="J1" s="289"/>
      <c r="K1" s="289"/>
      <c r="M1" s="289" t="s">
        <v>88</v>
      </c>
      <c r="N1" s="289"/>
      <c r="O1" s="289"/>
    </row>
    <row r="2" spans="1:15" ht="15" customHeight="1" x14ac:dyDescent="0.25">
      <c r="A2" s="289"/>
      <c r="B2" s="289"/>
      <c r="C2" s="289"/>
      <c r="E2" s="289"/>
      <c r="F2" s="289"/>
      <c r="G2" s="289"/>
      <c r="I2" s="289"/>
      <c r="J2" s="289"/>
      <c r="K2" s="289"/>
      <c r="M2" s="289"/>
      <c r="N2" s="289"/>
      <c r="O2" s="28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89" t="s">
        <v>498</v>
      </c>
      <c r="B22" s="289"/>
      <c r="C22" s="289"/>
      <c r="E22" s="289" t="s">
        <v>591</v>
      </c>
      <c r="F22" s="289"/>
      <c r="G22" s="289"/>
      <c r="I22" s="289" t="s">
        <v>91</v>
      </c>
      <c r="J22" s="289"/>
      <c r="K22" s="289"/>
      <c r="M22" s="289" t="s">
        <v>92</v>
      </c>
      <c r="N22" s="289"/>
      <c r="O22" s="289"/>
    </row>
    <row r="23" spans="1:15" x14ac:dyDescent="0.25">
      <c r="A23" s="289"/>
      <c r="B23" s="289"/>
      <c r="C23" s="289"/>
      <c r="E23" s="289"/>
      <c r="F23" s="289"/>
      <c r="G23" s="289"/>
      <c r="I23" s="289"/>
      <c r="J23" s="289"/>
      <c r="K23" s="289"/>
      <c r="M23" s="289"/>
      <c r="N23" s="289"/>
      <c r="O23" s="28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89" t="s">
        <v>94</v>
      </c>
      <c r="B43" s="289"/>
      <c r="C43" s="289"/>
      <c r="E43" s="289" t="s">
        <v>99</v>
      </c>
      <c r="F43" s="289"/>
      <c r="G43" s="289"/>
      <c r="I43" s="289" t="s">
        <v>96</v>
      </c>
      <c r="J43" s="289"/>
      <c r="K43" s="289"/>
      <c r="M43" s="289" t="s">
        <v>0</v>
      </c>
      <c r="N43" s="289"/>
      <c r="O43" s="289"/>
    </row>
    <row r="44" spans="1:15" x14ac:dyDescent="0.25">
      <c r="A44" s="289"/>
      <c r="B44" s="289"/>
      <c r="C44" s="289"/>
      <c r="E44" s="289"/>
      <c r="F44" s="289"/>
      <c r="G44" s="289"/>
      <c r="I44" s="289"/>
      <c r="J44" s="289"/>
      <c r="K44" s="289"/>
      <c r="M44" s="289"/>
      <c r="N44" s="289"/>
      <c r="O44" s="28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9" t="s">
        <v>24</v>
      </c>
      <c r="B1" s="289"/>
      <c r="C1" s="289"/>
      <c r="E1" s="289" t="s">
        <v>87</v>
      </c>
      <c r="F1" s="289"/>
      <c r="G1" s="289"/>
      <c r="I1" s="289" t="s">
        <v>88</v>
      </c>
      <c r="J1" s="289"/>
      <c r="K1" s="289"/>
      <c r="M1" s="289" t="s">
        <v>89</v>
      </c>
      <c r="N1" s="289"/>
      <c r="O1" s="289"/>
    </row>
    <row r="2" spans="1:15" ht="15" customHeight="1" x14ac:dyDescent="0.25">
      <c r="A2" s="289"/>
      <c r="B2" s="289"/>
      <c r="C2" s="289"/>
      <c r="E2" s="289"/>
      <c r="F2" s="289"/>
      <c r="G2" s="289"/>
      <c r="I2" s="289"/>
      <c r="J2" s="289"/>
      <c r="K2" s="289"/>
      <c r="M2" s="289"/>
      <c r="N2" s="289"/>
      <c r="O2" s="28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89" t="s">
        <v>97</v>
      </c>
      <c r="B22" s="289"/>
      <c r="C22" s="289"/>
      <c r="E22" s="289" t="s">
        <v>91</v>
      </c>
      <c r="F22" s="289"/>
      <c r="G22" s="289"/>
      <c r="I22" s="289" t="s">
        <v>92</v>
      </c>
      <c r="J22" s="289"/>
      <c r="K22" s="289"/>
      <c r="M22" s="289" t="s">
        <v>93</v>
      </c>
      <c r="N22" s="289"/>
      <c r="O22" s="289"/>
    </row>
    <row r="23" spans="1:15" x14ac:dyDescent="0.25">
      <c r="A23" s="289"/>
      <c r="B23" s="289"/>
      <c r="C23" s="289"/>
      <c r="E23" s="289"/>
      <c r="F23" s="289"/>
      <c r="G23" s="289"/>
      <c r="I23" s="289"/>
      <c r="J23" s="289"/>
      <c r="K23" s="289"/>
      <c r="M23" s="289"/>
      <c r="N23" s="289"/>
      <c r="O23" s="28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89" t="s">
        <v>94</v>
      </c>
      <c r="B43" s="289"/>
      <c r="C43" s="289"/>
      <c r="E43" s="289" t="s">
        <v>99</v>
      </c>
      <c r="F43" s="289"/>
      <c r="G43" s="289"/>
      <c r="I43" s="289" t="s">
        <v>96</v>
      </c>
      <c r="J43" s="289"/>
      <c r="K43" s="289"/>
      <c r="M43" s="289" t="s">
        <v>0</v>
      </c>
      <c r="N43" s="289"/>
      <c r="O43" s="289"/>
    </row>
    <row r="44" spans="1:15" x14ac:dyDescent="0.25">
      <c r="A44" s="289"/>
      <c r="B44" s="289"/>
      <c r="C44" s="289"/>
      <c r="E44" s="289"/>
      <c r="F44" s="289"/>
      <c r="G44" s="289"/>
      <c r="I44" s="289"/>
      <c r="J44" s="289"/>
      <c r="K44" s="289"/>
      <c r="M44" s="289"/>
      <c r="N44" s="289"/>
      <c r="O44" s="28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1"/>
  <sheetViews>
    <sheetView topLeftCell="C23" workbookViewId="0">
      <selection activeCell="M27" sqref="M2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89" t="s">
        <v>346</v>
      </c>
      <c r="B1" s="289"/>
      <c r="C1" s="289"/>
      <c r="E1" s="289" t="s">
        <v>347</v>
      </c>
      <c r="F1" s="289"/>
      <c r="G1" s="289"/>
      <c r="I1" s="289" t="s">
        <v>348</v>
      </c>
      <c r="J1" s="289"/>
      <c r="K1" s="289"/>
      <c r="M1" s="289" t="s">
        <v>101</v>
      </c>
      <c r="N1" s="289"/>
      <c r="O1" s="289"/>
    </row>
    <row r="2" spans="1:15" ht="15" customHeight="1" x14ac:dyDescent="0.25">
      <c r="A2" s="289"/>
      <c r="B2" s="289"/>
      <c r="C2" s="289"/>
      <c r="E2" s="289"/>
      <c r="F2" s="289"/>
      <c r="G2" s="289"/>
      <c r="I2" s="289"/>
      <c r="J2" s="289"/>
      <c r="K2" s="289"/>
      <c r="M2" s="289"/>
      <c r="N2" s="289"/>
      <c r="O2" s="28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89" t="s">
        <v>89</v>
      </c>
      <c r="B25" s="289"/>
      <c r="C25" s="289"/>
      <c r="E25" s="289" t="s">
        <v>90</v>
      </c>
      <c r="F25" s="289"/>
      <c r="G25" s="289"/>
      <c r="I25" s="289" t="s">
        <v>630</v>
      </c>
      <c r="J25" s="289"/>
      <c r="K25" s="289"/>
      <c r="O25" s="137"/>
    </row>
    <row r="26" spans="1:15" ht="15" customHeight="1" x14ac:dyDescent="0.35">
      <c r="A26" s="289"/>
      <c r="B26" s="289"/>
      <c r="C26" s="289"/>
      <c r="E26" s="289"/>
      <c r="F26" s="289"/>
      <c r="G26" s="289"/>
      <c r="I26" s="289"/>
      <c r="J26" s="289"/>
      <c r="K26" s="289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289" t="s">
        <v>94</v>
      </c>
      <c r="B54" s="289"/>
      <c r="C54" s="289"/>
      <c r="E54" s="289" t="s">
        <v>99</v>
      </c>
      <c r="F54" s="289"/>
      <c r="G54" s="289"/>
      <c r="I54" s="289" t="s">
        <v>96</v>
      </c>
      <c r="J54" s="289"/>
      <c r="K54" s="289"/>
      <c r="M54" s="137" t="s">
        <v>0</v>
      </c>
      <c r="N54" s="137"/>
      <c r="O54" s="137"/>
    </row>
    <row r="55" spans="1:15" ht="15" customHeight="1" x14ac:dyDescent="0.35">
      <c r="A55" s="289"/>
      <c r="B55" s="289"/>
      <c r="C55" s="289"/>
      <c r="E55" s="289"/>
      <c r="F55" s="289"/>
      <c r="G55" s="289"/>
      <c r="I55" s="289"/>
      <c r="J55" s="289"/>
      <c r="K55" s="289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R62"/>
  <sheetViews>
    <sheetView topLeftCell="G25" workbookViewId="0">
      <selection activeCell="R35" sqref="R35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6" max="16" width="24.42578125" customWidth="1"/>
  </cols>
  <sheetData>
    <row r="1" spans="1:18" x14ac:dyDescent="0.25">
      <c r="A1" s="289" t="s">
        <v>24</v>
      </c>
      <c r="B1" s="289"/>
      <c r="C1" s="289"/>
      <c r="F1" s="289" t="s">
        <v>87</v>
      </c>
      <c r="G1" s="289"/>
      <c r="H1" s="289"/>
      <c r="K1" s="289" t="s">
        <v>88</v>
      </c>
      <c r="L1" s="289"/>
      <c r="M1" s="289"/>
      <c r="P1" s="289" t="s">
        <v>103</v>
      </c>
      <c r="Q1" s="289"/>
      <c r="R1" s="289"/>
    </row>
    <row r="2" spans="1:18" x14ac:dyDescent="0.25">
      <c r="A2" s="289"/>
      <c r="B2" s="289"/>
      <c r="C2" s="289"/>
      <c r="F2" s="289"/>
      <c r="G2" s="289"/>
      <c r="H2" s="289"/>
      <c r="K2" s="289"/>
      <c r="L2" s="289"/>
      <c r="M2" s="289"/>
      <c r="P2" s="289"/>
      <c r="Q2" s="289"/>
      <c r="R2" s="289"/>
    </row>
    <row r="3" spans="1:18" ht="27" x14ac:dyDescent="0.35">
      <c r="B3" s="63"/>
      <c r="G3" s="63"/>
      <c r="L3" s="63"/>
      <c r="Q3" s="63"/>
    </row>
    <row r="4" spans="1:18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P4" s="5" t="s">
        <v>186</v>
      </c>
      <c r="Q4" s="35" t="s">
        <v>157</v>
      </c>
      <c r="R4" s="35"/>
    </row>
    <row r="5" spans="1:18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P5" s="28"/>
      <c r="Q5" s="74"/>
      <c r="R5" s="8"/>
    </row>
    <row r="6" spans="1:18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P6" s="8" t="s">
        <v>366</v>
      </c>
      <c r="Q6" s="74">
        <v>100</v>
      </c>
      <c r="R6" s="8"/>
    </row>
    <row r="7" spans="1:18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P7" s="8" t="s">
        <v>367</v>
      </c>
      <c r="Q7" s="75">
        <v>100</v>
      </c>
      <c r="R7" s="8"/>
    </row>
    <row r="8" spans="1:18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P8" s="8" t="s">
        <v>368</v>
      </c>
      <c r="Q8" s="74">
        <v>59.25</v>
      </c>
      <c r="R8" s="8"/>
    </row>
    <row r="9" spans="1:18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P9" s="8" t="s">
        <v>369</v>
      </c>
      <c r="Q9" s="75">
        <v>95.69</v>
      </c>
      <c r="R9" s="8"/>
    </row>
    <row r="10" spans="1:18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P10" s="8" t="s">
        <v>370</v>
      </c>
      <c r="Q10" s="74">
        <v>59.25</v>
      </c>
      <c r="R10" s="8"/>
    </row>
    <row r="11" spans="1:18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P11" s="8" t="s">
        <v>462</v>
      </c>
      <c r="Q11" s="75">
        <v>20</v>
      </c>
      <c r="R11" s="8"/>
    </row>
    <row r="12" spans="1:18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P12" s="8" t="s">
        <v>463</v>
      </c>
      <c r="Q12" s="74">
        <v>20</v>
      </c>
      <c r="R12" s="8"/>
    </row>
    <row r="13" spans="1:18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P13" s="8" t="s">
        <v>479</v>
      </c>
      <c r="Q13" s="75">
        <v>15</v>
      </c>
      <c r="R13" s="8"/>
    </row>
    <row r="14" spans="1:18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P14" s="8"/>
      <c r="Q14" s="8"/>
      <c r="R14" s="8"/>
    </row>
    <row r="15" spans="1:18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P15" s="8"/>
      <c r="Q15" s="10"/>
      <c r="R15" s="8"/>
    </row>
    <row r="16" spans="1:18" x14ac:dyDescent="0.25">
      <c r="A16" s="8"/>
      <c r="B16" s="10"/>
      <c r="C16" s="8"/>
      <c r="F16" s="8"/>
      <c r="G16" s="10"/>
      <c r="H16" s="8"/>
      <c r="K16" s="8"/>
      <c r="L16" s="10"/>
      <c r="M16" s="8"/>
      <c r="P16" s="8"/>
      <c r="Q16" s="10"/>
      <c r="R16" s="8"/>
    </row>
    <row r="17" spans="1:18" x14ac:dyDescent="0.25">
      <c r="A17" s="8"/>
      <c r="B17" s="10"/>
      <c r="C17" s="8"/>
      <c r="F17" s="8"/>
      <c r="G17" s="10"/>
      <c r="H17" s="8"/>
      <c r="K17" s="8"/>
      <c r="L17" s="10"/>
      <c r="M17" s="8"/>
      <c r="P17" s="8"/>
      <c r="Q17" s="10"/>
      <c r="R17" s="8"/>
    </row>
    <row r="18" spans="1:18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P18" s="8" t="s">
        <v>40</v>
      </c>
      <c r="Q18" s="10">
        <f>SUM(Q5:Q17)</f>
        <v>469.19</v>
      </c>
      <c r="R18" s="8"/>
    </row>
    <row r="22" spans="1:18" ht="15" customHeight="1" x14ac:dyDescent="0.25">
      <c r="A22" s="289" t="s">
        <v>97</v>
      </c>
      <c r="B22" s="289"/>
      <c r="C22" s="289"/>
      <c r="F22" s="289" t="s">
        <v>91</v>
      </c>
      <c r="G22" s="289"/>
      <c r="H22" s="289"/>
      <c r="K22" s="289" t="s">
        <v>92</v>
      </c>
      <c r="L22" s="289"/>
      <c r="M22" s="289"/>
      <c r="P22" s="289" t="s">
        <v>93</v>
      </c>
      <c r="Q22" s="289"/>
      <c r="R22" s="289"/>
    </row>
    <row r="23" spans="1:18" ht="15" customHeight="1" x14ac:dyDescent="0.25">
      <c r="A23" s="289"/>
      <c r="B23" s="289"/>
      <c r="C23" s="289"/>
      <c r="F23" s="289"/>
      <c r="G23" s="289"/>
      <c r="H23" s="289"/>
      <c r="K23" s="289"/>
      <c r="L23" s="289"/>
      <c r="M23" s="289"/>
      <c r="P23" s="289"/>
      <c r="Q23" s="289"/>
      <c r="R23" s="289"/>
    </row>
    <row r="24" spans="1:18" ht="27" x14ac:dyDescent="0.35">
      <c r="B24" s="63"/>
      <c r="G24" s="63"/>
      <c r="L24" s="63"/>
      <c r="Q24" s="63"/>
    </row>
    <row r="25" spans="1:18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35" t="s">
        <v>1</v>
      </c>
      <c r="P25" s="5" t="s">
        <v>186</v>
      </c>
      <c r="Q25" s="35" t="s">
        <v>157</v>
      </c>
      <c r="R25" s="35"/>
    </row>
    <row r="26" spans="1:18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28" t="s">
        <v>779</v>
      </c>
      <c r="Q26" s="74">
        <v>95.53</v>
      </c>
      <c r="R26" s="8"/>
    </row>
    <row r="27" spans="1:18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8" t="s">
        <v>780</v>
      </c>
      <c r="Q27" s="74">
        <v>59.09</v>
      </c>
      <c r="R27" s="8"/>
    </row>
    <row r="28" spans="1:18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8" t="s">
        <v>781</v>
      </c>
      <c r="Q28" s="75">
        <v>59.09</v>
      </c>
      <c r="R28" s="8"/>
    </row>
    <row r="29" spans="1:18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8" t="s">
        <v>782</v>
      </c>
      <c r="Q29" s="74">
        <v>59.09</v>
      </c>
      <c r="R29" s="8"/>
    </row>
    <row r="30" spans="1:18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28">
        <v>45149</v>
      </c>
      <c r="P30" s="8" t="s">
        <v>813</v>
      </c>
      <c r="Q30" s="75">
        <v>439.95</v>
      </c>
      <c r="R30" s="8"/>
    </row>
    <row r="31" spans="1:18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28">
        <v>45146</v>
      </c>
      <c r="P31" s="8" t="s">
        <v>814</v>
      </c>
      <c r="Q31" s="74">
        <v>319.74</v>
      </c>
      <c r="R31" s="8"/>
    </row>
    <row r="32" spans="1:18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28">
        <v>45149</v>
      </c>
      <c r="P32" s="8" t="s">
        <v>815</v>
      </c>
      <c r="Q32" s="75">
        <v>1140</v>
      </c>
      <c r="R32" s="8"/>
    </row>
    <row r="33" spans="1:18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28">
        <v>45155</v>
      </c>
      <c r="P33" s="8" t="s">
        <v>816</v>
      </c>
      <c r="Q33" s="74">
        <v>160</v>
      </c>
      <c r="R33" s="8"/>
    </row>
    <row r="34" spans="1:18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28">
        <v>45155</v>
      </c>
      <c r="P34" s="8" t="s">
        <v>817</v>
      </c>
      <c r="Q34" s="74">
        <v>73.599999999999994</v>
      </c>
      <c r="R34" s="8"/>
    </row>
    <row r="35" spans="1:18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28">
        <v>45156</v>
      </c>
      <c r="P35" s="8" t="s">
        <v>819</v>
      </c>
      <c r="Q35" s="75">
        <v>217</v>
      </c>
      <c r="R35" s="8"/>
    </row>
    <row r="36" spans="1:18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8"/>
      <c r="Q36" s="75"/>
      <c r="R36" s="8"/>
    </row>
    <row r="37" spans="1:18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8"/>
      <c r="Q37" s="75"/>
      <c r="R37" s="8"/>
    </row>
    <row r="38" spans="1:18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8"/>
      <c r="Q38" s="75"/>
      <c r="R38" s="8"/>
    </row>
    <row r="39" spans="1:18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8"/>
      <c r="Q39" s="10"/>
      <c r="R39" s="8"/>
    </row>
    <row r="40" spans="1:18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8"/>
      <c r="Q40" s="10"/>
      <c r="R40" s="8"/>
    </row>
    <row r="41" spans="1:18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8"/>
      <c r="Q41" s="10"/>
      <c r="R41" s="8"/>
    </row>
    <row r="42" spans="1:18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/>
      <c r="P42" s="8" t="s">
        <v>40</v>
      </c>
      <c r="Q42" s="10">
        <f>SUM(Q26:Q41)</f>
        <v>2623.0899999999997</v>
      </c>
      <c r="R42" s="8"/>
    </row>
    <row r="45" spans="1:18" x14ac:dyDescent="0.25">
      <c r="A45" s="289" t="s">
        <v>94</v>
      </c>
      <c r="B45" s="289"/>
      <c r="C45" s="289"/>
      <c r="F45" s="289" t="s">
        <v>99</v>
      </c>
      <c r="G45" s="289"/>
      <c r="H45" s="289"/>
      <c r="K45" s="289" t="s">
        <v>96</v>
      </c>
      <c r="L45" s="289"/>
      <c r="M45" s="289"/>
      <c r="P45" s="289" t="s">
        <v>0</v>
      </c>
      <c r="Q45" s="289"/>
      <c r="R45" s="289"/>
    </row>
    <row r="46" spans="1:18" x14ac:dyDescent="0.25">
      <c r="A46" s="289"/>
      <c r="B46" s="289"/>
      <c r="C46" s="289"/>
      <c r="F46" s="289"/>
      <c r="G46" s="289"/>
      <c r="H46" s="289"/>
      <c r="K46" s="289"/>
      <c r="L46" s="289"/>
      <c r="M46" s="289"/>
      <c r="P46" s="289"/>
      <c r="Q46" s="289"/>
      <c r="R46" s="289"/>
    </row>
    <row r="47" spans="1:18" ht="27" x14ac:dyDescent="0.35">
      <c r="B47" s="63"/>
      <c r="G47" s="63"/>
      <c r="L47" s="63"/>
      <c r="Q47" s="63"/>
    </row>
    <row r="48" spans="1:18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P48" s="5" t="s">
        <v>186</v>
      </c>
      <c r="Q48" s="35" t="s">
        <v>157</v>
      </c>
      <c r="R48" s="35"/>
    </row>
    <row r="49" spans="1:18" x14ac:dyDescent="0.25">
      <c r="A49" s="8"/>
      <c r="B49" s="74"/>
      <c r="C49" s="8"/>
      <c r="F49" s="8"/>
      <c r="G49" s="74"/>
      <c r="H49" s="8"/>
      <c r="K49" s="8"/>
      <c r="L49" s="74"/>
      <c r="M49" s="8"/>
      <c r="P49" s="8" t="s">
        <v>12</v>
      </c>
      <c r="Q49" s="74">
        <v>89.5</v>
      </c>
      <c r="R49" s="8"/>
    </row>
    <row r="50" spans="1:18" x14ac:dyDescent="0.25">
      <c r="A50" s="8"/>
      <c r="B50" s="74"/>
      <c r="C50" s="8"/>
      <c r="F50" s="8"/>
      <c r="G50" s="74"/>
      <c r="H50" s="8"/>
      <c r="K50" s="8"/>
      <c r="L50" s="74"/>
      <c r="M50" s="8"/>
      <c r="P50" s="8" t="s">
        <v>69</v>
      </c>
      <c r="Q50" s="74">
        <v>89.5</v>
      </c>
      <c r="R50" s="8"/>
    </row>
    <row r="51" spans="1:18" x14ac:dyDescent="0.25">
      <c r="A51" s="8"/>
      <c r="B51" s="75"/>
      <c r="C51" s="8"/>
      <c r="F51" s="8"/>
      <c r="G51" s="75"/>
      <c r="H51" s="8"/>
      <c r="K51" s="8"/>
      <c r="L51" s="75"/>
      <c r="M51" s="8"/>
      <c r="P51" s="8" t="s">
        <v>22</v>
      </c>
      <c r="Q51" s="75">
        <v>106.15</v>
      </c>
      <c r="R51" s="8"/>
    </row>
    <row r="52" spans="1:18" x14ac:dyDescent="0.25">
      <c r="A52" s="8"/>
      <c r="B52" s="74"/>
      <c r="C52" s="8"/>
      <c r="F52" s="8"/>
      <c r="G52" s="74"/>
      <c r="H52" s="8"/>
      <c r="K52" s="8"/>
      <c r="L52" s="74"/>
      <c r="M52" s="8"/>
      <c r="P52" s="8" t="s">
        <v>13</v>
      </c>
      <c r="Q52" s="74">
        <v>119.5</v>
      </c>
      <c r="R52" s="8"/>
    </row>
    <row r="53" spans="1:18" x14ac:dyDescent="0.25">
      <c r="A53" s="8"/>
      <c r="B53" s="75"/>
      <c r="C53" s="8"/>
      <c r="F53" s="8"/>
      <c r="G53" s="75"/>
      <c r="H53" s="8"/>
      <c r="K53" s="8"/>
      <c r="L53" s="75"/>
      <c r="M53" s="8"/>
      <c r="P53" s="8" t="s">
        <v>70</v>
      </c>
      <c r="Q53" s="75">
        <v>95</v>
      </c>
      <c r="R53" s="8"/>
    </row>
    <row r="54" spans="1:18" x14ac:dyDescent="0.25">
      <c r="A54" s="8"/>
      <c r="B54" s="74"/>
      <c r="C54" s="8"/>
      <c r="F54" s="8"/>
      <c r="G54" s="74"/>
      <c r="H54" s="8"/>
      <c r="K54" s="8"/>
      <c r="L54" s="74"/>
      <c r="M54" s="8"/>
      <c r="P54" s="8" t="s">
        <v>23</v>
      </c>
      <c r="Q54" s="74">
        <v>89.5</v>
      </c>
      <c r="R54" s="8"/>
    </row>
    <row r="55" spans="1:18" x14ac:dyDescent="0.25">
      <c r="A55" s="8"/>
      <c r="B55" s="75"/>
      <c r="C55" s="8"/>
      <c r="F55" s="8"/>
      <c r="G55" s="75"/>
      <c r="H55" s="8"/>
      <c r="K55" s="8"/>
      <c r="L55" s="75"/>
      <c r="M55" s="8"/>
      <c r="P55" s="8" t="s">
        <v>34</v>
      </c>
      <c r="Q55" s="75">
        <v>55.15</v>
      </c>
      <c r="R55" s="8"/>
    </row>
    <row r="56" spans="1:18" x14ac:dyDescent="0.25">
      <c r="A56" s="8"/>
      <c r="B56" s="74"/>
      <c r="C56" s="8"/>
      <c r="F56" s="8"/>
      <c r="G56" s="74"/>
      <c r="H56" s="8"/>
      <c r="K56" s="8"/>
      <c r="L56" s="74"/>
      <c r="M56" s="8"/>
      <c r="P56" s="8" t="s">
        <v>71</v>
      </c>
      <c r="Q56" s="74"/>
      <c r="R56" s="8"/>
    </row>
    <row r="57" spans="1:18" x14ac:dyDescent="0.25">
      <c r="A57" s="8"/>
      <c r="B57" s="74"/>
      <c r="C57" s="8"/>
      <c r="F57" s="8"/>
      <c r="G57" s="74"/>
      <c r="H57" s="8"/>
      <c r="K57" s="8"/>
      <c r="L57" s="74"/>
      <c r="M57" s="8"/>
      <c r="P57" s="8" t="s">
        <v>176</v>
      </c>
      <c r="Q57" s="74">
        <v>89.5</v>
      </c>
      <c r="R57" s="8"/>
    </row>
    <row r="58" spans="1:18" x14ac:dyDescent="0.25">
      <c r="A58" s="8"/>
      <c r="B58" s="75"/>
      <c r="C58" s="8"/>
      <c r="F58" s="8"/>
      <c r="G58" s="75"/>
      <c r="H58" s="8"/>
      <c r="K58" s="8"/>
      <c r="L58" s="75"/>
      <c r="M58" s="8"/>
      <c r="P58" s="8" t="s">
        <v>177</v>
      </c>
      <c r="Q58" s="75">
        <v>55.15</v>
      </c>
      <c r="R58" s="8"/>
    </row>
    <row r="59" spans="1:18" x14ac:dyDescent="0.25">
      <c r="A59" s="8"/>
      <c r="B59" s="10"/>
      <c r="C59" s="8"/>
      <c r="F59" s="8"/>
      <c r="G59" s="10"/>
      <c r="H59" s="8"/>
      <c r="K59" s="8"/>
      <c r="L59" s="10"/>
      <c r="M59" s="8"/>
      <c r="P59" s="8"/>
      <c r="Q59" s="10"/>
      <c r="R59" s="8"/>
    </row>
    <row r="60" spans="1:18" x14ac:dyDescent="0.25">
      <c r="A60" s="8"/>
      <c r="B60" s="10"/>
      <c r="C60" s="8"/>
      <c r="F60" s="8"/>
      <c r="G60" s="10"/>
      <c r="H60" s="8"/>
      <c r="K60" s="8"/>
      <c r="L60" s="10"/>
      <c r="M60" s="8"/>
      <c r="P60" s="8"/>
      <c r="Q60" s="10"/>
      <c r="R60" s="8"/>
    </row>
    <row r="61" spans="1:18" x14ac:dyDescent="0.25">
      <c r="A61" s="8"/>
      <c r="B61" s="10"/>
      <c r="C61" s="8"/>
      <c r="F61" s="8"/>
      <c r="G61" s="10"/>
      <c r="H61" s="8"/>
      <c r="K61" s="8"/>
      <c r="L61" s="10"/>
      <c r="M61" s="8"/>
      <c r="P61" s="8"/>
      <c r="Q61" s="10"/>
      <c r="R61" s="8"/>
    </row>
    <row r="62" spans="1:18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P62" s="8" t="s">
        <v>40</v>
      </c>
      <c r="Q62" s="10">
        <f>SUM(Q49:Q61)</f>
        <v>788.94999999999993</v>
      </c>
      <c r="R62" s="8"/>
    </row>
  </sheetData>
  <mergeCells count="12">
    <mergeCell ref="A45:C46"/>
    <mergeCell ref="F45:H46"/>
    <mergeCell ref="K45:M46"/>
    <mergeCell ref="P45:R46"/>
    <mergeCell ref="A1:C2"/>
    <mergeCell ref="F1:H2"/>
    <mergeCell ref="K1:M2"/>
    <mergeCell ref="P1:R2"/>
    <mergeCell ref="A22:C23"/>
    <mergeCell ref="F22:H23"/>
    <mergeCell ref="K22:M23"/>
    <mergeCell ref="P22:R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53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89"/>
      <c r="D1" s="289"/>
      <c r="E1" s="54"/>
    </row>
    <row r="2" spans="2:13" ht="27" x14ac:dyDescent="0.35">
      <c r="C2" s="289"/>
      <c r="D2" s="289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79" t="s">
        <v>40</v>
      </c>
      <c r="C14" s="280"/>
      <c r="D14" s="281"/>
      <c r="E14" s="13">
        <f>SUM(E5:E13)</f>
        <v>300</v>
      </c>
      <c r="F14" s="8"/>
      <c r="I14" s="279" t="s">
        <v>40</v>
      </c>
      <c r="J14" s="280"/>
      <c r="K14" s="281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79" t="s">
        <v>40</v>
      </c>
      <c r="C31" s="280"/>
      <c r="D31" s="281"/>
      <c r="E31" s="13">
        <f>SUM(E22:E30)</f>
        <v>60</v>
      </c>
      <c r="F31" s="8"/>
      <c r="I31" s="279" t="s">
        <v>40</v>
      </c>
      <c r="J31" s="280"/>
      <c r="K31" s="281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79" t="s">
        <v>40</v>
      </c>
      <c r="C48" s="280"/>
      <c r="D48" s="281"/>
      <c r="E48" s="13">
        <f>SUM(E39:E47)</f>
        <v>165</v>
      </c>
      <c r="F48" s="8"/>
      <c r="I48" s="279" t="s">
        <v>40</v>
      </c>
      <c r="J48" s="280"/>
      <c r="K48" s="281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:L63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2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2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2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2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2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2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79" t="s">
        <v>40</v>
      </c>
      <c r="C65" s="280"/>
      <c r="D65" s="281"/>
      <c r="E65" s="13">
        <f>SUM(E56:E64)</f>
        <v>300</v>
      </c>
      <c r="F65" s="8"/>
      <c r="I65" s="279" t="s">
        <v>40</v>
      </c>
      <c r="J65" s="280"/>
      <c r="K65" s="281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79" t="s">
        <v>40</v>
      </c>
      <c r="C83" s="280"/>
      <c r="D83" s="281"/>
      <c r="E83" s="13">
        <f>SUM(E74:E82)</f>
        <v>0</v>
      </c>
      <c r="F83" s="8"/>
      <c r="I83" s="279" t="s">
        <v>40</v>
      </c>
      <c r="J83" s="280"/>
      <c r="K83" s="281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79" t="s">
        <v>40</v>
      </c>
      <c r="C101" s="280"/>
      <c r="D101" s="281"/>
      <c r="E101" s="13">
        <f>SUM(E92:E100)</f>
        <v>0</v>
      </c>
      <c r="F101" s="8"/>
      <c r="I101" s="279" t="s">
        <v>40</v>
      </c>
      <c r="J101" s="280"/>
      <c r="K101" s="281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A52" workbookViewId="0">
      <selection activeCell="Q27" sqref="Q27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89" t="s">
        <v>24</v>
      </c>
      <c r="B1" s="289"/>
      <c r="C1" s="289"/>
      <c r="F1" s="289" t="s">
        <v>87</v>
      </c>
      <c r="G1" s="289"/>
      <c r="H1" s="289"/>
      <c r="K1" s="289" t="s">
        <v>88</v>
      </c>
      <c r="L1" s="289"/>
      <c r="M1" s="289"/>
      <c r="O1" s="289" t="s">
        <v>103</v>
      </c>
      <c r="P1" s="289"/>
      <c r="Q1" s="289"/>
    </row>
    <row r="2" spans="1:17" x14ac:dyDescent="0.25">
      <c r="A2" s="289"/>
      <c r="B2" s="289"/>
      <c r="C2" s="289"/>
      <c r="F2" s="289"/>
      <c r="G2" s="289"/>
      <c r="H2" s="289"/>
      <c r="K2" s="289"/>
      <c r="L2" s="289"/>
      <c r="M2" s="289"/>
      <c r="O2" s="289"/>
      <c r="P2" s="289"/>
      <c r="Q2" s="289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89" t="s">
        <v>97</v>
      </c>
      <c r="B22" s="289"/>
      <c r="C22" s="289"/>
      <c r="F22" s="289" t="s">
        <v>91</v>
      </c>
      <c r="G22" s="289"/>
      <c r="H22" s="289"/>
      <c r="K22" s="289" t="s">
        <v>92</v>
      </c>
      <c r="L22" s="289"/>
      <c r="M22" s="289"/>
      <c r="O22" s="289" t="s">
        <v>93</v>
      </c>
      <c r="P22" s="289"/>
      <c r="Q22" s="289"/>
    </row>
    <row r="23" spans="1:17" ht="15" customHeight="1" x14ac:dyDescent="0.25">
      <c r="A23" s="289"/>
      <c r="B23" s="289"/>
      <c r="C23" s="289"/>
      <c r="F23" s="289"/>
      <c r="G23" s="289"/>
      <c r="H23" s="289"/>
      <c r="K23" s="289"/>
      <c r="L23" s="289"/>
      <c r="M23" s="289"/>
      <c r="O23" s="289"/>
      <c r="P23" s="289"/>
      <c r="Q23" s="289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802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375</v>
      </c>
      <c r="Q39" s="8"/>
    </row>
    <row r="42" spans="1:17" x14ac:dyDescent="0.25">
      <c r="A42" s="289" t="s">
        <v>94</v>
      </c>
      <c r="B42" s="289"/>
      <c r="C42" s="289"/>
      <c r="F42" s="289" t="s">
        <v>99</v>
      </c>
      <c r="G42" s="289"/>
      <c r="H42" s="289"/>
      <c r="K42" s="289" t="s">
        <v>96</v>
      </c>
      <c r="L42" s="289"/>
      <c r="M42" s="289"/>
      <c r="O42" s="289" t="s">
        <v>0</v>
      </c>
      <c r="P42" s="289"/>
      <c r="Q42" s="289"/>
    </row>
    <row r="43" spans="1:17" x14ac:dyDescent="0.25">
      <c r="A43" s="289"/>
      <c r="B43" s="289"/>
      <c r="C43" s="289"/>
      <c r="F43" s="289"/>
      <c r="G43" s="289"/>
      <c r="H43" s="289"/>
      <c r="K43" s="289"/>
      <c r="L43" s="289"/>
      <c r="M43" s="289"/>
      <c r="O43" s="289"/>
      <c r="P43" s="289"/>
      <c r="Q43" s="28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41" zoomScale="96" zoomScaleNormal="96" workbookViewId="0">
      <selection activeCell="J232" sqref="J23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96" t="s">
        <v>46</v>
      </c>
      <c r="J2" s="296"/>
      <c r="K2" s="296"/>
    </row>
    <row r="3" spans="4:12" x14ac:dyDescent="0.25">
      <c r="D3" s="297" t="s">
        <v>24</v>
      </c>
      <c r="E3" s="297"/>
      <c r="H3" s="298" t="s">
        <v>24</v>
      </c>
      <c r="I3" s="298"/>
      <c r="J3" s="298"/>
      <c r="K3" s="298"/>
      <c r="L3" s="298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299" t="s">
        <v>67</v>
      </c>
      <c r="E32" s="301">
        <f>SUM(E5:E31)</f>
        <v>4529.1264000000001</v>
      </c>
      <c r="H32" s="8"/>
      <c r="I32" s="8"/>
      <c r="J32" s="309">
        <f>SUM(J5:J31)</f>
        <v>3313.67</v>
      </c>
      <c r="K32" s="8"/>
      <c r="L32" s="8"/>
    </row>
    <row r="33" spans="4:12" x14ac:dyDescent="0.25">
      <c r="D33" s="300"/>
      <c r="E33" s="302"/>
      <c r="H33" s="303" t="s">
        <v>40</v>
      </c>
      <c r="I33" s="304"/>
      <c r="J33" s="310"/>
      <c r="K33" s="8"/>
      <c r="L33" s="8"/>
    </row>
    <row r="38" spans="4:12" x14ac:dyDescent="0.25">
      <c r="D38" s="64" t="s">
        <v>46</v>
      </c>
      <c r="I38" s="296" t="s">
        <v>46</v>
      </c>
      <c r="J38" s="296"/>
      <c r="K38" s="296"/>
    </row>
    <row r="39" spans="4:12" x14ac:dyDescent="0.25">
      <c r="D39" s="297" t="s">
        <v>87</v>
      </c>
      <c r="E39" s="297"/>
      <c r="H39" s="298" t="s">
        <v>87</v>
      </c>
      <c r="I39" s="298"/>
      <c r="J39" s="298"/>
      <c r="K39" s="298"/>
      <c r="L39" s="298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99" t="s">
        <v>67</v>
      </c>
      <c r="E63" s="301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00"/>
      <c r="E64" s="302"/>
      <c r="H64" s="303" t="s">
        <v>40</v>
      </c>
      <c r="I64" s="304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96" t="s">
        <v>46</v>
      </c>
      <c r="J68" s="296"/>
      <c r="K68" s="296"/>
    </row>
    <row r="69" spans="4:12" x14ac:dyDescent="0.25">
      <c r="D69" s="297" t="s">
        <v>88</v>
      </c>
      <c r="E69" s="297"/>
      <c r="H69" s="298" t="s">
        <v>88</v>
      </c>
      <c r="I69" s="298"/>
      <c r="J69" s="298"/>
      <c r="K69" s="298"/>
      <c r="L69" s="298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99" t="s">
        <v>67</v>
      </c>
      <c r="E94" s="301">
        <f>SUM(E71:E93)</f>
        <v>4905.3713000000007</v>
      </c>
      <c r="H94" s="303" t="s">
        <v>40</v>
      </c>
      <c r="I94" s="304"/>
      <c r="J94" s="65">
        <f>SUM(J71:J93)</f>
        <v>3693.35</v>
      </c>
      <c r="K94" s="8"/>
      <c r="L94" s="8"/>
    </row>
    <row r="95" spans="4:12" x14ac:dyDescent="0.25">
      <c r="D95" s="300"/>
      <c r="E95" s="302"/>
    </row>
    <row r="99" spans="4:12" x14ac:dyDescent="0.25">
      <c r="I99" s="296" t="s">
        <v>46</v>
      </c>
      <c r="J99" s="296"/>
      <c r="K99" s="296"/>
    </row>
    <row r="100" spans="4:12" x14ac:dyDescent="0.25">
      <c r="D100" s="64" t="s">
        <v>566</v>
      </c>
      <c r="H100" s="298" t="s">
        <v>89</v>
      </c>
      <c r="I100" s="298"/>
      <c r="J100" s="298"/>
      <c r="K100" s="298"/>
      <c r="L100" s="298"/>
    </row>
    <row r="101" spans="4:12" x14ac:dyDescent="0.25">
      <c r="D101" s="297" t="s">
        <v>89</v>
      </c>
      <c r="E101" s="29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GASTOS'!Q18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03" t="s">
        <v>40</v>
      </c>
      <c r="I125" s="304"/>
      <c r="J125" s="65">
        <f>SUM(J102:J124)</f>
        <v>3644.8100000000004</v>
      </c>
      <c r="K125" s="8"/>
      <c r="L125" s="8"/>
    </row>
    <row r="126" spans="4:12" x14ac:dyDescent="0.25">
      <c r="D126" s="299" t="s">
        <v>67</v>
      </c>
      <c r="E126" s="301">
        <f>SUM(E103:E125)</f>
        <v>4954.3834999999999</v>
      </c>
    </row>
    <row r="127" spans="4:12" x14ac:dyDescent="0.25">
      <c r="D127" s="300"/>
      <c r="E127" s="302"/>
    </row>
    <row r="129" spans="4:12" x14ac:dyDescent="0.25">
      <c r="I129" s="296" t="s">
        <v>46</v>
      </c>
      <c r="J129" s="296"/>
      <c r="K129" s="296"/>
    </row>
    <row r="130" spans="4:12" x14ac:dyDescent="0.25">
      <c r="D130" s="64" t="s">
        <v>565</v>
      </c>
      <c r="H130" s="298" t="s">
        <v>97</v>
      </c>
      <c r="I130" s="298"/>
      <c r="J130" s="298"/>
      <c r="K130" s="298"/>
      <c r="L130" s="298"/>
    </row>
    <row r="131" spans="4:12" x14ac:dyDescent="0.25">
      <c r="D131" s="297" t="s">
        <v>97</v>
      </c>
      <c r="E131" s="29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99" t="s">
        <v>67</v>
      </c>
      <c r="E156" s="301">
        <f>SUM(E133:E155)</f>
        <v>5152.3458999999993</v>
      </c>
      <c r="H156" s="303" t="s">
        <v>40</v>
      </c>
      <c r="I156" s="304"/>
      <c r="J156" s="65">
        <f>SUM(J132:J155)</f>
        <v>4130.47</v>
      </c>
      <c r="K156" s="8"/>
      <c r="L156" s="8"/>
    </row>
    <row r="157" spans="4:12" x14ac:dyDescent="0.25">
      <c r="D157" s="300"/>
      <c r="E157" s="302"/>
    </row>
    <row r="160" spans="4:12" x14ac:dyDescent="0.25">
      <c r="I160" s="296" t="s">
        <v>46</v>
      </c>
      <c r="J160" s="296"/>
      <c r="K160" s="296"/>
    </row>
    <row r="161" spans="4:12" x14ac:dyDescent="0.25">
      <c r="D161" s="64" t="s">
        <v>565</v>
      </c>
      <c r="H161" s="298" t="s">
        <v>91</v>
      </c>
      <c r="I161" s="298"/>
      <c r="J161" s="298"/>
      <c r="K161" s="298"/>
      <c r="L161" s="298"/>
    </row>
    <row r="162" spans="4:12" x14ac:dyDescent="0.25">
      <c r="D162" s="297" t="s">
        <v>630</v>
      </c>
      <c r="E162" s="29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03" t="s">
        <v>40</v>
      </c>
      <c r="I186" s="304"/>
      <c r="J186" s="65">
        <f>SUM(J163:J185)</f>
        <v>3760.8699999999994</v>
      </c>
      <c r="K186" s="8"/>
      <c r="L186" s="8"/>
    </row>
    <row r="187" spans="4:12" x14ac:dyDescent="0.25">
      <c r="D187" s="299" t="s">
        <v>67</v>
      </c>
      <c r="E187" s="307">
        <f>SUM(E164:E186)</f>
        <v>5388.5055000000002</v>
      </c>
    </row>
    <row r="188" spans="4:12" x14ac:dyDescent="0.25">
      <c r="D188" s="300"/>
      <c r="E188" s="308"/>
    </row>
    <row r="190" spans="4:12" x14ac:dyDescent="0.25">
      <c r="I190" s="296" t="s">
        <v>46</v>
      </c>
      <c r="J190" s="296"/>
      <c r="K190" s="296"/>
    </row>
    <row r="191" spans="4:12" x14ac:dyDescent="0.25">
      <c r="D191" s="64" t="s">
        <v>46</v>
      </c>
      <c r="H191" s="298" t="s">
        <v>92</v>
      </c>
      <c r="I191" s="298"/>
      <c r="J191" s="298"/>
      <c r="K191" s="298"/>
      <c r="L191" s="298"/>
    </row>
    <row r="192" spans="4:12" x14ac:dyDescent="0.25">
      <c r="D192" s="297" t="s">
        <v>92</v>
      </c>
      <c r="E192" s="29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03" t="s">
        <v>40</v>
      </c>
      <c r="I216" s="304"/>
      <c r="J216" s="65">
        <f>SUM(J193:J215)</f>
        <v>3302.6600000000003</v>
      </c>
      <c r="K216" s="8"/>
      <c r="L216" s="8"/>
    </row>
    <row r="217" spans="4:12" x14ac:dyDescent="0.25">
      <c r="D217" s="299" t="s">
        <v>67</v>
      </c>
      <c r="E217" s="305">
        <f>SUM(E194:E216)</f>
        <v>5502.411500000002</v>
      </c>
    </row>
    <row r="218" spans="4:12" x14ac:dyDescent="0.25">
      <c r="D218" s="300"/>
      <c r="E218" s="306"/>
    </row>
    <row r="220" spans="4:12" x14ac:dyDescent="0.25">
      <c r="I220" s="296" t="s">
        <v>46</v>
      </c>
      <c r="J220" s="296"/>
      <c r="K220" s="296"/>
    </row>
    <row r="221" spans="4:12" x14ac:dyDescent="0.25">
      <c r="D221" s="64" t="s">
        <v>46</v>
      </c>
      <c r="H221" s="298" t="s">
        <v>93</v>
      </c>
      <c r="I221" s="298"/>
      <c r="J221" s="298"/>
      <c r="K221" s="298"/>
      <c r="L221" s="298"/>
    </row>
    <row r="222" spans="4:12" x14ac:dyDescent="0.25">
      <c r="D222" s="297" t="s">
        <v>93</v>
      </c>
      <c r="E222" s="29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664.05000000000018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'!U228</f>
        <v>496.79999999999927</v>
      </c>
      <c r="H226" s="8"/>
      <c r="I226" s="8" t="s">
        <v>185</v>
      </c>
      <c r="J226" s="9"/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111</v>
      </c>
      <c r="H228" s="8"/>
      <c r="I228" s="8" t="s">
        <v>154</v>
      </c>
      <c r="J228" s="9"/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200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1303.3099999999995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GASTOS'!Q42</f>
        <v>2623.0899999999997</v>
      </c>
      <c r="K233" s="8"/>
      <c r="L233" s="8"/>
    </row>
    <row r="234" spans="4:12" x14ac:dyDescent="0.25">
      <c r="D234" s="12" t="s">
        <v>64</v>
      </c>
      <c r="E234" s="10">
        <f>YOBEL!T87</f>
        <v>495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38.758499999999913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84</v>
      </c>
      <c r="H236" s="8"/>
      <c r="I236" s="8" t="s">
        <v>594</v>
      </c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 t="s">
        <v>294</v>
      </c>
      <c r="J237" s="9"/>
      <c r="K237" s="8"/>
      <c r="L237" s="8"/>
    </row>
    <row r="238" spans="4:12" x14ac:dyDescent="0.25">
      <c r="D238" s="12" t="s">
        <v>204</v>
      </c>
      <c r="E238" s="10">
        <f>'OTROS CLIENTES 2.'!U111</f>
        <v>283.92000000000007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39.5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'!P102</f>
        <v>3390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03" t="s">
        <v>40</v>
      </c>
      <c r="I246" s="304"/>
      <c r="J246" s="65">
        <f>SUM(J223:J245)</f>
        <v>3943.7</v>
      </c>
      <c r="K246" s="8"/>
      <c r="L246" s="8"/>
    </row>
    <row r="247" spans="4:12" x14ac:dyDescent="0.25">
      <c r="D247" s="299" t="s">
        <v>67</v>
      </c>
      <c r="E247" s="305">
        <f>SUM(E224:E246)</f>
        <v>8457.4084999999995</v>
      </c>
    </row>
    <row r="248" spans="4:12" x14ac:dyDescent="0.25">
      <c r="D248" s="300"/>
      <c r="E248" s="306"/>
    </row>
    <row r="250" spans="4:12" x14ac:dyDescent="0.25">
      <c r="I250" s="296" t="s">
        <v>46</v>
      </c>
      <c r="J250" s="296"/>
      <c r="K250" s="296"/>
    </row>
    <row r="251" spans="4:12" x14ac:dyDescent="0.25">
      <c r="D251" s="64" t="s">
        <v>46</v>
      </c>
      <c r="H251" s="298" t="s">
        <v>94</v>
      </c>
      <c r="I251" s="298"/>
      <c r="J251" s="298"/>
      <c r="K251" s="298"/>
      <c r="L251" s="298"/>
    </row>
    <row r="252" spans="4:12" x14ac:dyDescent="0.25">
      <c r="D252" s="297" t="s">
        <v>94</v>
      </c>
      <c r="E252" s="29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UNIVIAST!J266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YOBEL!I261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99" t="s">
        <v>67</v>
      </c>
      <c r="E276" s="301">
        <f>SUM(E254:E274)</f>
        <v>0</v>
      </c>
      <c r="H276" s="303" t="s">
        <v>40</v>
      </c>
      <c r="I276" s="304"/>
      <c r="J276" s="65">
        <f>SUM(J253:J275)</f>
        <v>0</v>
      </c>
      <c r="K276" s="8"/>
      <c r="L276" s="8"/>
    </row>
    <row r="277" spans="4:12" x14ac:dyDescent="0.25">
      <c r="D277" s="300"/>
      <c r="E277" s="302"/>
    </row>
    <row r="281" spans="4:12" x14ac:dyDescent="0.25">
      <c r="I281" s="296" t="s">
        <v>46</v>
      </c>
      <c r="J281" s="296"/>
      <c r="K281" s="296"/>
    </row>
    <row r="282" spans="4:12" x14ac:dyDescent="0.25">
      <c r="D282" s="64" t="s">
        <v>46</v>
      </c>
      <c r="H282" s="298" t="s">
        <v>99</v>
      </c>
      <c r="I282" s="298"/>
      <c r="J282" s="298"/>
      <c r="K282" s="298"/>
      <c r="L282" s="298"/>
    </row>
    <row r="283" spans="4:12" x14ac:dyDescent="0.25">
      <c r="D283" s="297" t="s">
        <v>99</v>
      </c>
      <c r="E283" s="29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99" t="s">
        <v>67</v>
      </c>
      <c r="E307" s="301">
        <f>SUM(E285:E305)</f>
        <v>0</v>
      </c>
      <c r="H307" s="303" t="s">
        <v>40</v>
      </c>
      <c r="I307" s="304"/>
      <c r="J307" s="65">
        <f>SUM(J284:J306)</f>
        <v>0</v>
      </c>
      <c r="K307" s="8"/>
      <c r="L307" s="8"/>
    </row>
    <row r="308" spans="4:12" x14ac:dyDescent="0.25">
      <c r="D308" s="300"/>
      <c r="E308" s="302"/>
    </row>
    <row r="312" spans="4:12" x14ac:dyDescent="0.25">
      <c r="I312" s="296" t="s">
        <v>46</v>
      </c>
      <c r="J312" s="296"/>
      <c r="K312" s="296"/>
    </row>
    <row r="313" spans="4:12" x14ac:dyDescent="0.25">
      <c r="D313" s="64" t="s">
        <v>46</v>
      </c>
      <c r="H313" s="298" t="s">
        <v>96</v>
      </c>
      <c r="I313" s="298"/>
      <c r="J313" s="298"/>
      <c r="K313" s="298"/>
      <c r="L313" s="298"/>
    </row>
    <row r="314" spans="4:12" x14ac:dyDescent="0.25">
      <c r="D314" s="297" t="s">
        <v>96</v>
      </c>
      <c r="E314" s="297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99" t="s">
        <v>67</v>
      </c>
      <c r="E338" s="301">
        <f>SUM(E316:E336)</f>
        <v>0</v>
      </c>
      <c r="H338" s="303" t="s">
        <v>40</v>
      </c>
      <c r="I338" s="304"/>
      <c r="J338" s="65">
        <f>SUM(J315:J337)</f>
        <v>0</v>
      </c>
      <c r="K338" s="8"/>
      <c r="L338" s="8"/>
    </row>
    <row r="339" spans="4:12" x14ac:dyDescent="0.25">
      <c r="D339" s="300"/>
      <c r="E339" s="302"/>
    </row>
    <row r="343" spans="4:12" x14ac:dyDescent="0.25">
      <c r="I343" s="296" t="s">
        <v>46</v>
      </c>
      <c r="J343" s="296"/>
      <c r="K343" s="296"/>
    </row>
    <row r="344" spans="4:12" x14ac:dyDescent="0.25">
      <c r="D344" s="64" t="s">
        <v>46</v>
      </c>
      <c r="H344" s="298" t="s">
        <v>0</v>
      </c>
      <c r="I344" s="298"/>
      <c r="J344" s="298"/>
      <c r="K344" s="298"/>
      <c r="L344" s="298"/>
    </row>
    <row r="345" spans="4:12" x14ac:dyDescent="0.25">
      <c r="D345" s="297" t="s">
        <v>0</v>
      </c>
      <c r="E345" s="297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99" t="s">
        <v>67</v>
      </c>
      <c r="E369" s="301">
        <f>SUM(E347:E367)</f>
        <v>0</v>
      </c>
      <c r="H369" s="303" t="s">
        <v>40</v>
      </c>
      <c r="I369" s="304"/>
      <c r="J369" s="65">
        <f>SUM(J346:J368)</f>
        <v>0</v>
      </c>
      <c r="K369" s="8"/>
      <c r="L369" s="8"/>
    </row>
    <row r="370" spans="4:12" x14ac:dyDescent="0.25">
      <c r="D370" s="300"/>
      <c r="E370" s="302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N16"/>
  <sheetViews>
    <sheetView workbookViewId="0">
      <selection activeCell="J4" sqref="J4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4" ht="33" x14ac:dyDescent="0.45">
      <c r="G1" s="311" t="s">
        <v>102</v>
      </c>
      <c r="H1" s="311"/>
      <c r="I1" s="311"/>
      <c r="J1" s="311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8457.4084999999995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8457.4084999999995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3943.7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3943.7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2199.7515000000017</v>
      </c>
      <c r="J15" s="218">
        <f t="shared" si="2"/>
        <v>4513.7084999999997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4"/>
  <sheetViews>
    <sheetView workbookViewId="0">
      <selection sqref="A1:I15"/>
    </sheetView>
  </sheetViews>
  <sheetFormatPr baseColWidth="10" defaultRowHeight="15" x14ac:dyDescent="0.25"/>
  <cols>
    <col min="1" max="1" width="11" customWidth="1"/>
    <col min="2" max="2" width="8.28515625" customWidth="1"/>
    <col min="3" max="3" width="6.140625" customWidth="1"/>
    <col min="4" max="4" width="7.7109375" customWidth="1"/>
    <col min="5" max="5" width="9.85546875" customWidth="1"/>
    <col min="9" max="9" width="11" customWidth="1"/>
    <col min="11" max="11" width="9.85546875" customWidth="1"/>
  </cols>
  <sheetData>
    <row r="1" spans="1:9" x14ac:dyDescent="0.25">
      <c r="A1" s="37">
        <v>45149</v>
      </c>
      <c r="B1" s="38" t="s">
        <v>149</v>
      </c>
      <c r="C1" s="38" t="s">
        <v>136</v>
      </c>
      <c r="D1" s="38" t="s">
        <v>612</v>
      </c>
      <c r="E1" s="38" t="s">
        <v>131</v>
      </c>
      <c r="F1" s="265">
        <v>8028818597</v>
      </c>
      <c r="G1" s="39">
        <v>250</v>
      </c>
      <c r="H1" s="39"/>
      <c r="I1" s="39">
        <v>200</v>
      </c>
    </row>
    <row r="2" spans="1:9" x14ac:dyDescent="0.25">
      <c r="A2" s="37">
        <v>45152</v>
      </c>
      <c r="B2" s="38" t="s">
        <v>344</v>
      </c>
      <c r="C2" s="38" t="s">
        <v>181</v>
      </c>
      <c r="D2" s="38" t="s">
        <v>612</v>
      </c>
      <c r="E2" s="38" t="s">
        <v>131</v>
      </c>
      <c r="F2" s="246">
        <v>8028823984</v>
      </c>
      <c r="G2" s="39">
        <v>175</v>
      </c>
      <c r="H2" s="39"/>
      <c r="I2" s="39">
        <v>175</v>
      </c>
    </row>
    <row r="3" spans="1:9" x14ac:dyDescent="0.25">
      <c r="A3" s="37">
        <v>45156</v>
      </c>
      <c r="B3" s="38" t="s">
        <v>743</v>
      </c>
      <c r="C3" s="38" t="s">
        <v>109</v>
      </c>
      <c r="D3" s="38" t="s">
        <v>612</v>
      </c>
      <c r="E3" s="38" t="s">
        <v>131</v>
      </c>
      <c r="F3" s="246">
        <v>8028842651</v>
      </c>
      <c r="G3" s="39">
        <v>250</v>
      </c>
      <c r="H3" s="39"/>
      <c r="I3" s="39">
        <v>200</v>
      </c>
    </row>
    <row r="4" spans="1:9" x14ac:dyDescent="0.25">
      <c r="A4" s="37">
        <v>45156</v>
      </c>
      <c r="B4" s="37" t="s">
        <v>822</v>
      </c>
      <c r="C4" s="37" t="s">
        <v>136</v>
      </c>
      <c r="D4" s="37" t="s">
        <v>612</v>
      </c>
      <c r="E4" s="37" t="s">
        <v>131</v>
      </c>
      <c r="F4" s="265">
        <v>8028842652</v>
      </c>
      <c r="G4" s="39">
        <v>250</v>
      </c>
      <c r="H4" s="39"/>
      <c r="I4" s="39">
        <v>200</v>
      </c>
    </row>
    <row r="5" spans="1:9" x14ac:dyDescent="0.25">
      <c r="A5" s="37">
        <v>45156</v>
      </c>
      <c r="B5" s="38" t="s">
        <v>123</v>
      </c>
      <c r="C5" s="38" t="s">
        <v>141</v>
      </c>
      <c r="D5" s="38" t="s">
        <v>612</v>
      </c>
      <c r="E5" s="38" t="s">
        <v>131</v>
      </c>
      <c r="F5" s="265">
        <v>8028842646</v>
      </c>
      <c r="G5" s="39">
        <v>250</v>
      </c>
      <c r="H5" s="39"/>
      <c r="I5" s="39">
        <v>200</v>
      </c>
    </row>
    <row r="6" spans="1:9" x14ac:dyDescent="0.25">
      <c r="A6" s="37">
        <v>45156</v>
      </c>
      <c r="B6" s="38" t="s">
        <v>119</v>
      </c>
      <c r="C6" s="38" t="s">
        <v>122</v>
      </c>
      <c r="D6" s="38" t="s">
        <v>612</v>
      </c>
      <c r="E6" s="38" t="s">
        <v>131</v>
      </c>
      <c r="F6" s="265">
        <v>8028842655</v>
      </c>
      <c r="G6" s="39">
        <v>235</v>
      </c>
      <c r="H6" s="39"/>
      <c r="I6" s="39">
        <v>210</v>
      </c>
    </row>
    <row r="7" spans="1:9" x14ac:dyDescent="0.25">
      <c r="A7" s="37">
        <v>45156</v>
      </c>
      <c r="B7" s="38" t="s">
        <v>571</v>
      </c>
      <c r="C7" s="38" t="s">
        <v>786</v>
      </c>
      <c r="D7" s="38" t="s">
        <v>612</v>
      </c>
      <c r="E7" s="38" t="s">
        <v>131</v>
      </c>
      <c r="F7" s="265">
        <v>8028842659</v>
      </c>
      <c r="G7" s="39">
        <v>175</v>
      </c>
      <c r="H7" s="39"/>
      <c r="I7" s="39">
        <v>150</v>
      </c>
    </row>
    <row r="8" spans="1:9" x14ac:dyDescent="0.25">
      <c r="A8" s="37">
        <v>45159</v>
      </c>
      <c r="B8" s="38" t="s">
        <v>743</v>
      </c>
      <c r="C8" s="38" t="s">
        <v>109</v>
      </c>
      <c r="D8" s="38" t="s">
        <v>612</v>
      </c>
      <c r="E8" s="38" t="s">
        <v>131</v>
      </c>
      <c r="F8" s="246">
        <v>8028848040</v>
      </c>
      <c r="G8" s="39">
        <v>250</v>
      </c>
      <c r="H8" s="39"/>
      <c r="I8" s="39">
        <v>200</v>
      </c>
    </row>
    <row r="9" spans="1:9" x14ac:dyDescent="0.25">
      <c r="A9" s="37">
        <v>45159</v>
      </c>
      <c r="B9" s="38" t="s">
        <v>123</v>
      </c>
      <c r="C9" s="38" t="s">
        <v>141</v>
      </c>
      <c r="D9" s="38" t="s">
        <v>612</v>
      </c>
      <c r="E9" s="38" t="s">
        <v>131</v>
      </c>
      <c r="F9" s="246">
        <v>8028848052</v>
      </c>
      <c r="G9" s="39">
        <v>250</v>
      </c>
      <c r="H9" s="39"/>
      <c r="I9" s="39">
        <v>200</v>
      </c>
    </row>
    <row r="10" spans="1:9" x14ac:dyDescent="0.25">
      <c r="A10" s="37">
        <v>45067</v>
      </c>
      <c r="B10" s="38" t="s">
        <v>344</v>
      </c>
      <c r="C10" s="38" t="s">
        <v>181</v>
      </c>
      <c r="D10" s="38" t="s">
        <v>612</v>
      </c>
      <c r="E10" s="38" t="s">
        <v>131</v>
      </c>
      <c r="F10" s="265">
        <v>8028848060</v>
      </c>
      <c r="G10" s="39">
        <v>250</v>
      </c>
      <c r="H10" s="39"/>
      <c r="I10" s="39">
        <v>200</v>
      </c>
    </row>
    <row r="11" spans="1:9" x14ac:dyDescent="0.25">
      <c r="A11" s="37">
        <v>45159</v>
      </c>
      <c r="B11" s="38" t="s">
        <v>119</v>
      </c>
      <c r="C11" s="38" t="s">
        <v>144</v>
      </c>
      <c r="D11" s="38" t="s">
        <v>612</v>
      </c>
      <c r="E11" s="38" t="s">
        <v>131</v>
      </c>
      <c r="F11" s="265">
        <v>8028844843</v>
      </c>
      <c r="G11" s="39">
        <v>175</v>
      </c>
      <c r="H11" s="39"/>
      <c r="I11" s="39">
        <v>150</v>
      </c>
    </row>
    <row r="12" spans="1:9" x14ac:dyDescent="0.25">
      <c r="A12" s="37">
        <v>45159</v>
      </c>
      <c r="B12" s="38" t="s">
        <v>703</v>
      </c>
      <c r="C12" s="38" t="s">
        <v>122</v>
      </c>
      <c r="D12" s="38" t="s">
        <v>612</v>
      </c>
      <c r="E12" s="38" t="s">
        <v>131</v>
      </c>
      <c r="F12" s="265">
        <v>8028848043</v>
      </c>
      <c r="G12" s="39">
        <v>175</v>
      </c>
      <c r="H12" s="39"/>
      <c r="I12" s="39">
        <v>150</v>
      </c>
    </row>
    <row r="13" spans="1:9" x14ac:dyDescent="0.25">
      <c r="A13" s="37">
        <v>45159</v>
      </c>
      <c r="B13" s="38" t="s">
        <v>571</v>
      </c>
      <c r="C13" s="38" t="s">
        <v>786</v>
      </c>
      <c r="D13" s="38" t="s">
        <v>612</v>
      </c>
      <c r="E13" s="38" t="s">
        <v>131</v>
      </c>
      <c r="F13" s="265">
        <v>8028848067</v>
      </c>
      <c r="G13" s="39">
        <v>175</v>
      </c>
      <c r="H13" s="39"/>
      <c r="I13" s="39">
        <v>150</v>
      </c>
    </row>
    <row r="14" spans="1:9" x14ac:dyDescent="0.25">
      <c r="G14" s="50">
        <f>SUM(G1:G13)</f>
        <v>2860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N11"/>
  <sheetViews>
    <sheetView workbookViewId="0">
      <selection activeCell="N15" sqref="N15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1.140625" customWidth="1"/>
    <col min="7" max="7" width="4.85546875" customWidth="1"/>
    <col min="8" max="8" width="9.140625" customWidth="1"/>
    <col min="9" max="9" width="9.5703125" customWidth="1"/>
    <col min="10" max="10" width="7.85546875" customWidth="1"/>
    <col min="11" max="11" width="9.5703125" customWidth="1"/>
    <col min="12" max="12" width="9.28515625" customWidth="1"/>
    <col min="13" max="13" width="7" customWidth="1"/>
    <col min="14" max="14" width="9.7109375" customWidth="1"/>
  </cols>
  <sheetData>
    <row r="1" spans="1:14" ht="26.25" x14ac:dyDescent="0.4">
      <c r="B1" s="278" t="s">
        <v>93</v>
      </c>
      <c r="C1" s="278"/>
      <c r="D1" s="278"/>
      <c r="E1" s="278"/>
      <c r="F1" s="278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45147</v>
      </c>
      <c r="B3" s="38" t="s">
        <v>125</v>
      </c>
      <c r="C3" s="38" t="s">
        <v>133</v>
      </c>
      <c r="D3" s="38" t="s">
        <v>243</v>
      </c>
      <c r="E3" s="38" t="s">
        <v>131</v>
      </c>
      <c r="F3" s="38"/>
      <c r="G3" s="45">
        <v>200</v>
      </c>
      <c r="H3" s="45">
        <f t="shared" ref="H3:I10" si="0">G3*0.99</f>
        <v>198</v>
      </c>
      <c r="I3" s="45">
        <f t="shared" si="0"/>
        <v>196.02</v>
      </c>
      <c r="J3" s="45"/>
      <c r="K3" s="45">
        <f t="shared" ref="K3:K11" si="1">H3*0.98</f>
        <v>194.04</v>
      </c>
      <c r="L3" s="125">
        <v>659</v>
      </c>
      <c r="M3" s="59">
        <f t="shared" ref="M3:M11" si="2">I3-J3</f>
        <v>196.02</v>
      </c>
      <c r="N3" s="10">
        <f t="shared" ref="N3:N9" si="3">M3*0.99</f>
        <v>194.0598</v>
      </c>
    </row>
    <row r="4" spans="1:14" x14ac:dyDescent="0.25">
      <c r="A4" s="44">
        <v>45149</v>
      </c>
      <c r="B4" s="38" t="s">
        <v>125</v>
      </c>
      <c r="C4" s="38" t="s">
        <v>133</v>
      </c>
      <c r="D4" s="38" t="s">
        <v>243</v>
      </c>
      <c r="E4" s="38" t="s">
        <v>131</v>
      </c>
      <c r="F4" s="38"/>
      <c r="G4" s="45">
        <v>150</v>
      </c>
      <c r="H4" s="45">
        <f t="shared" si="0"/>
        <v>148.5</v>
      </c>
      <c r="I4" s="45">
        <f t="shared" si="0"/>
        <v>147.01499999999999</v>
      </c>
      <c r="J4" s="45"/>
      <c r="K4" s="45">
        <f t="shared" si="1"/>
        <v>145.53</v>
      </c>
      <c r="L4" s="125">
        <v>659</v>
      </c>
      <c r="M4" s="59">
        <f t="shared" si="2"/>
        <v>147.01499999999999</v>
      </c>
      <c r="N4" s="10">
        <f t="shared" si="3"/>
        <v>145.54485</v>
      </c>
    </row>
    <row r="5" spans="1:14" x14ac:dyDescent="0.25">
      <c r="A5" s="44">
        <v>45152</v>
      </c>
      <c r="B5" s="38" t="s">
        <v>125</v>
      </c>
      <c r="C5" s="38" t="s">
        <v>133</v>
      </c>
      <c r="D5" s="38" t="s">
        <v>243</v>
      </c>
      <c r="E5" s="38" t="s">
        <v>799</v>
      </c>
      <c r="F5" s="38"/>
      <c r="G5" s="45">
        <v>550</v>
      </c>
      <c r="H5" s="45">
        <f t="shared" si="0"/>
        <v>544.5</v>
      </c>
      <c r="I5" s="45">
        <f t="shared" si="0"/>
        <v>539.05499999999995</v>
      </c>
      <c r="J5" s="45">
        <v>100</v>
      </c>
      <c r="K5" s="45">
        <f t="shared" si="1"/>
        <v>533.61</v>
      </c>
      <c r="L5" s="125">
        <v>659</v>
      </c>
      <c r="M5" s="59">
        <f t="shared" si="2"/>
        <v>439.05499999999995</v>
      </c>
      <c r="N5" s="10">
        <f t="shared" si="3"/>
        <v>434.66444999999993</v>
      </c>
    </row>
    <row r="6" spans="1:14" x14ac:dyDescent="0.25">
      <c r="A6" s="44">
        <v>45153</v>
      </c>
      <c r="B6" s="38" t="s">
        <v>125</v>
      </c>
      <c r="C6" s="38" t="s">
        <v>133</v>
      </c>
      <c r="D6" s="38" t="s">
        <v>382</v>
      </c>
      <c r="E6" s="38" t="s">
        <v>333</v>
      </c>
      <c r="F6" s="38"/>
      <c r="G6" s="45">
        <v>300</v>
      </c>
      <c r="H6" s="45">
        <f t="shared" si="0"/>
        <v>297</v>
      </c>
      <c r="I6" s="45">
        <f t="shared" si="0"/>
        <v>294.02999999999997</v>
      </c>
      <c r="J6" s="45"/>
      <c r="K6" s="45">
        <f t="shared" si="1"/>
        <v>291.06</v>
      </c>
      <c r="L6" s="125">
        <v>659</v>
      </c>
      <c r="M6" s="59">
        <f t="shared" si="2"/>
        <v>294.02999999999997</v>
      </c>
      <c r="N6" s="10">
        <f t="shared" si="3"/>
        <v>291.08969999999999</v>
      </c>
    </row>
    <row r="7" spans="1:14" x14ac:dyDescent="0.25">
      <c r="A7" s="44">
        <v>45154</v>
      </c>
      <c r="B7" s="38" t="s">
        <v>125</v>
      </c>
      <c r="C7" s="38" t="s">
        <v>133</v>
      </c>
      <c r="D7" s="38" t="s">
        <v>243</v>
      </c>
      <c r="E7" s="38" t="s">
        <v>806</v>
      </c>
      <c r="F7" s="38"/>
      <c r="G7" s="45">
        <v>240</v>
      </c>
      <c r="H7" s="45">
        <f t="shared" si="0"/>
        <v>237.6</v>
      </c>
      <c r="I7" s="45">
        <f t="shared" si="0"/>
        <v>235.22399999999999</v>
      </c>
      <c r="J7" s="45">
        <v>100</v>
      </c>
      <c r="K7" s="45">
        <f t="shared" si="1"/>
        <v>232.84799999999998</v>
      </c>
      <c r="L7" s="125">
        <v>659</v>
      </c>
      <c r="M7" s="59">
        <f t="shared" si="2"/>
        <v>135.22399999999999</v>
      </c>
      <c r="N7" s="10">
        <f t="shared" si="3"/>
        <v>133.87175999999999</v>
      </c>
    </row>
    <row r="8" spans="1:14" x14ac:dyDescent="0.25">
      <c r="A8" s="44">
        <v>45156</v>
      </c>
      <c r="B8" s="38" t="s">
        <v>125</v>
      </c>
      <c r="C8" s="38" t="s">
        <v>133</v>
      </c>
      <c r="D8" s="38" t="s">
        <v>243</v>
      </c>
      <c r="E8" s="38" t="s">
        <v>217</v>
      </c>
      <c r="F8" s="38"/>
      <c r="G8" s="45">
        <v>150</v>
      </c>
      <c r="H8" s="45">
        <f t="shared" si="0"/>
        <v>148.5</v>
      </c>
      <c r="I8" s="45">
        <f t="shared" si="0"/>
        <v>147.01499999999999</v>
      </c>
      <c r="J8" s="45"/>
      <c r="K8" s="45">
        <f t="shared" si="1"/>
        <v>145.53</v>
      </c>
      <c r="L8" s="125">
        <v>659</v>
      </c>
      <c r="M8" s="59">
        <f t="shared" si="2"/>
        <v>147.01499999999999</v>
      </c>
      <c r="N8" s="10">
        <f t="shared" si="3"/>
        <v>145.54485</v>
      </c>
    </row>
    <row r="9" spans="1:14" x14ac:dyDescent="0.25">
      <c r="A9" s="44">
        <v>45157</v>
      </c>
      <c r="B9" s="38" t="s">
        <v>125</v>
      </c>
      <c r="C9" s="38" t="s">
        <v>133</v>
      </c>
      <c r="D9" s="38" t="s">
        <v>243</v>
      </c>
      <c r="E9" s="38" t="s">
        <v>820</v>
      </c>
      <c r="F9" s="38"/>
      <c r="G9" s="45">
        <v>580</v>
      </c>
      <c r="H9" s="45">
        <f t="shared" si="0"/>
        <v>574.20000000000005</v>
      </c>
      <c r="I9" s="45">
        <f t="shared" si="0"/>
        <v>568.45800000000008</v>
      </c>
      <c r="J9" s="45">
        <v>220</v>
      </c>
      <c r="K9" s="45">
        <f t="shared" si="1"/>
        <v>562.71600000000001</v>
      </c>
      <c r="L9" s="125">
        <v>659</v>
      </c>
      <c r="M9" s="59">
        <f t="shared" si="2"/>
        <v>348.45800000000008</v>
      </c>
      <c r="N9" s="10">
        <f t="shared" si="3"/>
        <v>344.97342000000009</v>
      </c>
    </row>
    <row r="10" spans="1:14" x14ac:dyDescent="0.25">
      <c r="A10" s="44"/>
      <c r="B10" s="38"/>
      <c r="C10" s="38"/>
      <c r="D10" s="38"/>
      <c r="E10" s="38"/>
      <c r="F10" s="38"/>
      <c r="G10" s="45"/>
      <c r="H10" s="45">
        <f t="shared" si="0"/>
        <v>0</v>
      </c>
      <c r="I10" s="45">
        <f t="shared" si="0"/>
        <v>0</v>
      </c>
      <c r="J10" s="60"/>
      <c r="K10" s="45">
        <f t="shared" si="1"/>
        <v>0</v>
      </c>
      <c r="L10" s="46"/>
      <c r="M10" s="59">
        <f t="shared" si="2"/>
        <v>0</v>
      </c>
      <c r="N10" s="10">
        <f>M10*0.99</f>
        <v>0</v>
      </c>
    </row>
    <row r="11" spans="1:14" x14ac:dyDescent="0.25">
      <c r="H11" s="17">
        <f>SUM(H3:H10)</f>
        <v>2148.3000000000002</v>
      </c>
      <c r="I11" s="259"/>
      <c r="K11" s="259">
        <f t="shared" si="1"/>
        <v>2105.3340000000003</v>
      </c>
      <c r="M11" s="260">
        <f t="shared" si="2"/>
        <v>0</v>
      </c>
      <c r="N11" s="263">
        <f>SUM(N3:N10)</f>
        <v>1689.74883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24" zoomScale="115" zoomScaleNormal="115" workbookViewId="0">
      <selection activeCell="E134" sqref="E134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71" t="s">
        <v>18</v>
      </c>
      <c r="F38" s="272"/>
      <c r="G38" s="272"/>
      <c r="H38" s="273"/>
      <c r="I38" s="18">
        <f>F37-I36</f>
        <v>73.396400000000085</v>
      </c>
      <c r="J38" s="17"/>
      <c r="R38" s="271" t="s">
        <v>18</v>
      </c>
      <c r="S38" s="272"/>
      <c r="T38" s="272"/>
      <c r="U38" s="273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71" t="s">
        <v>18</v>
      </c>
      <c r="F80" s="272"/>
      <c r="G80" s="272"/>
      <c r="H80" s="273"/>
      <c r="I80" s="18">
        <f>F79-I78</f>
        <v>116.23340000000007</v>
      </c>
      <c r="R80" s="271" t="s">
        <v>18</v>
      </c>
      <c r="S80" s="272"/>
      <c r="T80" s="272"/>
      <c r="U80" s="273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71" t="s">
        <v>18</v>
      </c>
      <c r="F123" s="272"/>
      <c r="G123" s="272"/>
      <c r="H123" s="273"/>
      <c r="I123" s="18">
        <f>F122-I121</f>
        <v>61.100000000000023</v>
      </c>
      <c r="R123" s="271" t="s">
        <v>18</v>
      </c>
      <c r="S123" s="272"/>
      <c r="T123" s="272"/>
      <c r="U123" s="273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45111</v>
      </c>
      <c r="O133" s="8" t="s">
        <v>194</v>
      </c>
      <c r="P133" s="8" t="s">
        <v>761</v>
      </c>
      <c r="Q133" s="8" t="s">
        <v>131</v>
      </c>
      <c r="R133" s="200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4">
        <v>30331238</v>
      </c>
      <c r="F134" s="14">
        <v>230</v>
      </c>
      <c r="G134" s="8" t="s">
        <v>139</v>
      </c>
      <c r="H134" s="8"/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71" t="s">
        <v>18</v>
      </c>
      <c r="F168" s="272"/>
      <c r="G168" s="272"/>
      <c r="H168" s="273"/>
      <c r="I168" s="18">
        <f>F167-I166</f>
        <v>100.30079999999998</v>
      </c>
      <c r="R168" s="271" t="s">
        <v>18</v>
      </c>
      <c r="S168" s="272"/>
      <c r="T168" s="272"/>
      <c r="U168" s="273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71" t="s">
        <v>18</v>
      </c>
      <c r="F211" s="272"/>
      <c r="G211" s="272"/>
      <c r="H211" s="273"/>
      <c r="I211" s="18">
        <f>F210-I209</f>
        <v>0</v>
      </c>
      <c r="R211" s="271" t="s">
        <v>18</v>
      </c>
      <c r="S211" s="272"/>
      <c r="T211" s="272"/>
      <c r="U211" s="273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71" t="s">
        <v>18</v>
      </c>
      <c r="F254" s="272"/>
      <c r="G254" s="272"/>
      <c r="H254" s="273"/>
      <c r="I254" s="18">
        <f>F253-I252</f>
        <v>0</v>
      </c>
      <c r="R254" s="271" t="s">
        <v>18</v>
      </c>
      <c r="S254" s="272"/>
      <c r="T254" s="272"/>
      <c r="U254" s="273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12"/>
  <sheetViews>
    <sheetView topLeftCell="A183" zoomScale="91" zoomScaleNormal="91" workbookViewId="0">
      <selection activeCell="F199" sqref="F199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77" t="s">
        <v>24</v>
      </c>
      <c r="C1" s="277"/>
      <c r="D1" s="277"/>
      <c r="E1" s="277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71" t="s">
        <v>18</v>
      </c>
      <c r="G24" s="272"/>
      <c r="H24" s="272"/>
      <c r="I24" s="273"/>
      <c r="J24" s="30">
        <f>G23-J22</f>
        <v>0</v>
      </c>
    </row>
    <row r="29" spans="1:10" ht="27" x14ac:dyDescent="0.35">
      <c r="B29" s="277" t="s">
        <v>87</v>
      </c>
      <c r="C29" s="277"/>
      <c r="D29" s="277"/>
      <c r="E29" s="277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71" t="s">
        <v>18</v>
      </c>
      <c r="G52" s="272"/>
      <c r="H52" s="272"/>
      <c r="I52" s="273"/>
      <c r="J52" s="30">
        <f>G51-J50</f>
        <v>17</v>
      </c>
    </row>
    <row r="56" spans="1:10" ht="27" x14ac:dyDescent="0.35">
      <c r="B56" s="277" t="s">
        <v>88</v>
      </c>
      <c r="C56" s="277"/>
      <c r="D56" s="277"/>
      <c r="E56" s="277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71" t="s">
        <v>18</v>
      </c>
      <c r="G79" s="272"/>
      <c r="H79" s="272"/>
      <c r="I79" s="273"/>
      <c r="J79" s="30">
        <f>G78-J77</f>
        <v>88.300400000000081</v>
      </c>
    </row>
    <row r="82" spans="1:10" ht="27" x14ac:dyDescent="0.35">
      <c r="B82" s="277" t="s">
        <v>498</v>
      </c>
      <c r="C82" s="277"/>
      <c r="D82" s="277"/>
      <c r="E82" s="277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71" t="s">
        <v>18</v>
      </c>
      <c r="G105" s="272"/>
      <c r="H105" s="272"/>
      <c r="I105" s="273"/>
      <c r="J105" s="30">
        <f>G104-J103</f>
        <v>0</v>
      </c>
    </row>
    <row r="108" spans="1:10" ht="27" x14ac:dyDescent="0.35">
      <c r="B108" s="277" t="s">
        <v>97</v>
      </c>
      <c r="C108" s="277"/>
      <c r="D108" s="277"/>
      <c r="E108" s="277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71" t="s">
        <v>18</v>
      </c>
      <c r="G131" s="272"/>
      <c r="H131" s="272"/>
      <c r="I131" s="273"/>
      <c r="J131" s="30">
        <f>G130-J129</f>
        <v>41.5</v>
      </c>
    </row>
    <row r="136" spans="1:10" ht="27" x14ac:dyDescent="0.35">
      <c r="B136" s="277" t="s">
        <v>610</v>
      </c>
      <c r="C136" s="277"/>
      <c r="D136" s="277"/>
      <c r="E136" s="27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71" t="s">
        <v>18</v>
      </c>
      <c r="G159" s="272"/>
      <c r="H159" s="272"/>
      <c r="I159" s="273"/>
      <c r="J159" s="30">
        <f>G158-J157</f>
        <v>-16.74249999999995</v>
      </c>
    </row>
    <row r="162" spans="1:10" ht="27" x14ac:dyDescent="0.35">
      <c r="B162" s="277" t="s">
        <v>92</v>
      </c>
      <c r="C162" s="277"/>
      <c r="D162" s="277"/>
      <c r="E162" s="277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71" t="s">
        <v>18</v>
      </c>
      <c r="G185" s="272"/>
      <c r="H185" s="272"/>
      <c r="I185" s="273"/>
      <c r="J185" s="30">
        <f>G184-J183</f>
        <v>63.06919999999991</v>
      </c>
    </row>
    <row r="189" spans="1:10" ht="27" x14ac:dyDescent="0.35">
      <c r="B189" s="277" t="s">
        <v>773</v>
      </c>
      <c r="C189" s="277"/>
      <c r="D189" s="277"/>
      <c r="E189" s="277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 s="26"/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/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/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/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127"/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/>
      <c r="G196" s="190">
        <v>150</v>
      </c>
      <c r="H196" s="14"/>
      <c r="I196" s="14"/>
      <c r="J196" s="14">
        <v>130</v>
      </c>
    </row>
    <row r="197" spans="1:10" x14ac:dyDescent="0.25">
      <c r="A197" s="7"/>
      <c r="B197" s="8"/>
      <c r="C197" s="8"/>
      <c r="D197" s="8"/>
      <c r="E197" s="8"/>
      <c r="F197" s="11"/>
      <c r="G197" s="14"/>
      <c r="H197" s="14"/>
      <c r="I197" s="14"/>
      <c r="J197" s="14"/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900</v>
      </c>
      <c r="H210" s="14"/>
      <c r="I210" s="14"/>
      <c r="J210" s="14">
        <f>SUM(J191:J209)</f>
        <v>780</v>
      </c>
    </row>
    <row r="211" spans="1:10" x14ac:dyDescent="0.25">
      <c r="F211" s="12" t="s">
        <v>17</v>
      </c>
      <c r="G211" s="13">
        <f>G210*0.99</f>
        <v>891</v>
      </c>
    </row>
    <row r="212" spans="1:10" x14ac:dyDescent="0.25">
      <c r="F212" s="271" t="s">
        <v>18</v>
      </c>
      <c r="G212" s="272"/>
      <c r="H212" s="272"/>
      <c r="I212" s="273"/>
      <c r="J212" s="30">
        <f>G211-J210</f>
        <v>111</v>
      </c>
    </row>
  </sheetData>
  <mergeCells count="16">
    <mergeCell ref="B189:E189"/>
    <mergeCell ref="F212:I212"/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73" zoomScale="112" zoomScaleNormal="112" workbookViewId="0">
      <selection activeCell="R88" sqref="R88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77" t="s">
        <v>24</v>
      </c>
      <c r="C1" s="277"/>
      <c r="D1" s="277"/>
      <c r="E1" s="277"/>
      <c r="N1" s="277" t="s">
        <v>87</v>
      </c>
      <c r="O1" s="277"/>
      <c r="P1" s="277"/>
      <c r="Q1" s="277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71" t="s">
        <v>18</v>
      </c>
      <c r="G24" s="272"/>
      <c r="H24" s="272"/>
      <c r="I24" s="273"/>
      <c r="J24" s="30">
        <f>G23-J22</f>
        <v>43.5</v>
      </c>
      <c r="R24" s="271" t="s">
        <v>18</v>
      </c>
      <c r="S24" s="272"/>
      <c r="T24" s="272"/>
      <c r="U24" s="273"/>
      <c r="V24" s="30">
        <f>S23-V22</f>
        <v>26.100000000000023</v>
      </c>
    </row>
    <row r="29" spans="1:22" ht="27" x14ac:dyDescent="0.35">
      <c r="B29" s="277" t="s">
        <v>88</v>
      </c>
      <c r="C29" s="277"/>
      <c r="D29" s="277"/>
      <c r="E29" s="277"/>
      <c r="N29" s="277" t="s">
        <v>89</v>
      </c>
      <c r="O29" s="277"/>
      <c r="P29" s="277"/>
      <c r="Q29" s="277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71" t="s">
        <v>18</v>
      </c>
      <c r="G52" s="272"/>
      <c r="H52" s="272"/>
      <c r="I52" s="273"/>
      <c r="J52" s="30">
        <f>G51-J50</f>
        <v>92.650000000000091</v>
      </c>
      <c r="R52" s="271" t="s">
        <v>18</v>
      </c>
      <c r="S52" s="272"/>
      <c r="T52" s="272"/>
      <c r="U52" s="273"/>
      <c r="V52" s="30">
        <f>S51-V50</f>
        <v>83.200000000000045</v>
      </c>
    </row>
    <row r="57" spans="1:22" ht="27" x14ac:dyDescent="0.35">
      <c r="B57" s="277" t="s">
        <v>97</v>
      </c>
      <c r="C57" s="277"/>
      <c r="D57" s="277"/>
      <c r="E57" s="277"/>
      <c r="N57" s="277" t="s">
        <v>91</v>
      </c>
      <c r="O57" s="277"/>
      <c r="P57" s="277"/>
      <c r="Q57" s="27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71" t="s">
        <v>18</v>
      </c>
      <c r="G80" s="272"/>
      <c r="H80" s="272"/>
      <c r="I80" s="273"/>
      <c r="J80" s="30">
        <f>G79-J78</f>
        <v>69.599999999999909</v>
      </c>
      <c r="R80" s="271" t="s">
        <v>18</v>
      </c>
      <c r="S80" s="272"/>
      <c r="T80" s="272"/>
      <c r="U80" s="273"/>
      <c r="V80" s="30">
        <f>S79-V78</f>
        <v>65.899999999999977</v>
      </c>
    </row>
    <row r="84" spans="1:22" ht="27" x14ac:dyDescent="0.35">
      <c r="B84" s="277" t="s">
        <v>92</v>
      </c>
      <c r="C84" s="277"/>
      <c r="D84" s="277"/>
      <c r="E84" s="277"/>
      <c r="N84" s="277" t="s">
        <v>93</v>
      </c>
      <c r="O84" s="277"/>
      <c r="P84" s="277"/>
      <c r="Q84" s="27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4"/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4"/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/>
      <c r="S88" s="14">
        <v>130</v>
      </c>
      <c r="T88" s="14"/>
      <c r="U88" s="14"/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4"/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71" t="s">
        <v>18</v>
      </c>
      <c r="G107" s="272"/>
      <c r="H107" s="272"/>
      <c r="I107" s="273"/>
      <c r="J107" s="30">
        <f>G106-J105</f>
        <v>43.5</v>
      </c>
      <c r="R107" s="271" t="s">
        <v>18</v>
      </c>
      <c r="S107" s="272"/>
      <c r="T107" s="272"/>
      <c r="U107" s="273"/>
      <c r="V107" s="30">
        <f>S106-V105</f>
        <v>34.799999999999955</v>
      </c>
    </row>
    <row r="112" spans="1:22" ht="27" x14ac:dyDescent="0.35">
      <c r="B112" s="277" t="s">
        <v>94</v>
      </c>
      <c r="C112" s="277"/>
      <c r="D112" s="277"/>
      <c r="E112" s="277"/>
      <c r="N112" s="277" t="s">
        <v>99</v>
      </c>
      <c r="O112" s="277"/>
      <c r="P112" s="277"/>
      <c r="Q112" s="27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71" t="s">
        <v>18</v>
      </c>
      <c r="G135" s="272"/>
      <c r="H135" s="272"/>
      <c r="I135" s="273"/>
      <c r="J135" s="30">
        <f>G134-J133</f>
        <v>0</v>
      </c>
      <c r="R135" s="271" t="s">
        <v>18</v>
      </c>
      <c r="S135" s="272"/>
      <c r="T135" s="272"/>
      <c r="U135" s="273"/>
      <c r="V135" s="30">
        <f>S134-V133</f>
        <v>0</v>
      </c>
    </row>
    <row r="141" spans="1:22" ht="27" x14ac:dyDescent="0.35">
      <c r="B141" s="277" t="s">
        <v>96</v>
      </c>
      <c r="C141" s="277"/>
      <c r="D141" s="277"/>
      <c r="E141" s="277"/>
      <c r="N141" s="277" t="s">
        <v>0</v>
      </c>
      <c r="O141" s="277"/>
      <c r="P141" s="277"/>
      <c r="Q141" s="27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71" t="s">
        <v>18</v>
      </c>
      <c r="G164" s="272"/>
      <c r="H164" s="272"/>
      <c r="I164" s="273"/>
      <c r="J164" s="30">
        <f>G163-J162</f>
        <v>0</v>
      </c>
      <c r="R164" s="271" t="s">
        <v>18</v>
      </c>
      <c r="S164" s="272"/>
      <c r="T164" s="272"/>
      <c r="U164" s="273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A249" zoomScale="280" zoomScaleNormal="280" workbookViewId="0">
      <selection activeCell="A254" sqref="A254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78" t="s">
        <v>24</v>
      </c>
      <c r="D1" s="278"/>
      <c r="E1" s="278"/>
      <c r="N1" s="278" t="s">
        <v>87</v>
      </c>
      <c r="O1" s="278"/>
      <c r="P1" s="278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79" t="s">
        <v>18</v>
      </c>
      <c r="F63" s="280"/>
      <c r="G63" s="280"/>
      <c r="H63" s="281"/>
      <c r="I63" s="30">
        <f>G62-I61</f>
        <v>903.5</v>
      </c>
      <c r="J63" s="80"/>
      <c r="L63" s="8"/>
      <c r="M63" s="8"/>
      <c r="N63" s="8"/>
      <c r="O63" s="8"/>
      <c r="P63" s="279" t="s">
        <v>18</v>
      </c>
      <c r="Q63" s="280"/>
      <c r="R63" s="280"/>
      <c r="S63" s="281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78" t="s">
        <v>88</v>
      </c>
      <c r="D69" s="278"/>
      <c r="E69" s="278"/>
      <c r="N69" s="278" t="s">
        <v>89</v>
      </c>
      <c r="O69" s="278"/>
      <c r="P69" s="278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82" t="s">
        <v>538</v>
      </c>
      <c r="X84" s="28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82"/>
      <c r="X85" s="282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79" t="s">
        <v>18</v>
      </c>
      <c r="F131" s="280"/>
      <c r="G131" s="280"/>
      <c r="H131" s="281"/>
      <c r="I131" s="30">
        <f>G130-I129</f>
        <v>606</v>
      </c>
      <c r="J131" s="80"/>
      <c r="L131" s="8"/>
      <c r="M131" s="8"/>
      <c r="N131" s="8"/>
      <c r="O131" s="8"/>
      <c r="P131" s="279" t="s">
        <v>18</v>
      </c>
      <c r="Q131" s="280"/>
      <c r="R131" s="280"/>
      <c r="S131" s="281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78" t="s">
        <v>97</v>
      </c>
      <c r="D137" s="278"/>
      <c r="E137" s="278"/>
      <c r="N137" s="278" t="s">
        <v>91</v>
      </c>
      <c r="O137" s="278"/>
      <c r="P137" s="278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79" t="s">
        <v>18</v>
      </c>
      <c r="F199" s="280"/>
      <c r="G199" s="280"/>
      <c r="H199" s="281"/>
      <c r="I199" s="30">
        <f>G198-I197</f>
        <v>956.5</v>
      </c>
      <c r="J199" s="80"/>
      <c r="L199" s="8"/>
      <c r="M199" s="8"/>
      <c r="N199" s="8"/>
      <c r="O199" s="8"/>
      <c r="P199" s="279" t="s">
        <v>18</v>
      </c>
      <c r="Q199" s="280"/>
      <c r="R199" s="280"/>
      <c r="S199" s="281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78" t="s">
        <v>92</v>
      </c>
      <c r="D205" s="278"/>
      <c r="E205" s="278"/>
      <c r="N205" s="278" t="s">
        <v>93</v>
      </c>
      <c r="O205" s="278"/>
      <c r="P205" s="278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65">
        <v>8028818597</v>
      </c>
      <c r="R220" s="39">
        <v>250</v>
      </c>
      <c r="S220" s="145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2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2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246">
        <v>8028823984</v>
      </c>
      <c r="R223" s="39">
        <v>175</v>
      </c>
      <c r="S223" s="145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805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2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2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246">
        <v>8028842651</v>
      </c>
      <c r="R226" s="39">
        <v>250</v>
      </c>
      <c r="S226" s="145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822</v>
      </c>
      <c r="N227" s="37" t="s">
        <v>136</v>
      </c>
      <c r="O227" s="37" t="s">
        <v>612</v>
      </c>
      <c r="P227" s="37" t="s">
        <v>131</v>
      </c>
      <c r="Q227" s="265">
        <v>8028842652</v>
      </c>
      <c r="R227" s="39">
        <v>250</v>
      </c>
      <c r="S227" s="145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65">
        <v>8028842646</v>
      </c>
      <c r="R228" s="39">
        <v>250</v>
      </c>
      <c r="S228" s="145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65">
        <v>8028842655</v>
      </c>
      <c r="R229" s="39">
        <v>235</v>
      </c>
      <c r="S229" s="145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65">
        <v>8028842659</v>
      </c>
      <c r="R230" s="39">
        <v>175</v>
      </c>
      <c r="S230" s="145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246">
        <v>8028848040</v>
      </c>
      <c r="R231" s="39">
        <v>250</v>
      </c>
      <c r="S231" s="145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246">
        <v>8028848052</v>
      </c>
      <c r="R232" s="39">
        <v>250</v>
      </c>
      <c r="S232" s="145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65">
        <v>8028848060</v>
      </c>
      <c r="R233" s="39">
        <v>250</v>
      </c>
      <c r="S233" s="145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65">
        <v>8028844843</v>
      </c>
      <c r="R234" s="39">
        <v>175</v>
      </c>
      <c r="S234" s="145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65">
        <v>8028848043</v>
      </c>
      <c r="R235" s="39">
        <v>175</v>
      </c>
      <c r="S235" s="145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65">
        <v>8028848067</v>
      </c>
      <c r="R236" s="39">
        <v>175</v>
      </c>
      <c r="S236" s="145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214">
        <v>8028850529</v>
      </c>
      <c r="R237" s="39">
        <v>560</v>
      </c>
      <c r="S237" s="145"/>
      <c r="T237" s="39">
        <v>540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214">
        <v>8028850528</v>
      </c>
      <c r="R238" s="39">
        <v>175</v>
      </c>
      <c r="S238" s="145"/>
      <c r="T238" s="39">
        <v>150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214">
        <v>8028850526</v>
      </c>
      <c r="R239" s="39">
        <v>175</v>
      </c>
      <c r="S239" s="145"/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214">
        <v>8028850525</v>
      </c>
      <c r="R240" s="39">
        <v>175</v>
      </c>
      <c r="S240" s="145"/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39">
        <v>639</v>
      </c>
      <c r="S241" s="39"/>
      <c r="T241" s="39">
        <v>625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214">
        <v>8028855621</v>
      </c>
      <c r="R242" s="39">
        <v>639</v>
      </c>
      <c r="S242" s="39"/>
      <c r="T242" s="39">
        <v>625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822</v>
      </c>
      <c r="N243" s="38" t="s">
        <v>136</v>
      </c>
      <c r="O243" s="38" t="s">
        <v>612</v>
      </c>
      <c r="P243" s="38" t="s">
        <v>131</v>
      </c>
      <c r="Q243" s="214">
        <v>8028857888</v>
      </c>
      <c r="R243" s="39">
        <v>250</v>
      </c>
      <c r="S243" s="39"/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214">
        <v>8028857918</v>
      </c>
      <c r="R244" s="39">
        <v>250</v>
      </c>
      <c r="S244" s="39"/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214">
        <v>8028857924</v>
      </c>
      <c r="R245" s="39">
        <v>250</v>
      </c>
      <c r="S245" s="39"/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214">
        <v>8028857913</v>
      </c>
      <c r="R246" s="39">
        <v>250</v>
      </c>
      <c r="S246" s="39"/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775</v>
      </c>
      <c r="O247" s="38" t="s">
        <v>612</v>
      </c>
      <c r="P247" s="38" t="s">
        <v>131</v>
      </c>
      <c r="Q247" s="214">
        <v>8028857951</v>
      </c>
      <c r="R247" s="39">
        <v>175</v>
      </c>
      <c r="S247" s="39"/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39"/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39"/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39"/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833</v>
      </c>
      <c r="R251" s="39">
        <v>450</v>
      </c>
      <c r="S251" s="39"/>
      <c r="T251" s="39">
        <v>430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833</v>
      </c>
      <c r="Q252" s="38">
        <v>8028868318</v>
      </c>
      <c r="R252" s="39">
        <v>450</v>
      </c>
      <c r="S252" s="39"/>
      <c r="T252" s="39">
        <v>430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300</v>
      </c>
      <c r="S253" s="39"/>
      <c r="T253" s="39">
        <v>280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/>
      <c r="M254" s="38"/>
      <c r="N254" s="38"/>
      <c r="O254" s="38"/>
      <c r="P254" s="38"/>
      <c r="Q254" s="38" t="s">
        <v>836</v>
      </c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241">
        <v>8028764518</v>
      </c>
      <c r="G264" s="242">
        <v>328.09</v>
      </c>
      <c r="H264" s="14"/>
      <c r="I264" s="14">
        <v>300</v>
      </c>
      <c r="J264" s="252">
        <v>650</v>
      </c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11823</v>
      </c>
      <c r="S277" s="14"/>
      <c r="T277" s="16">
        <f>SUM(T207:T276)</f>
        <v>10165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11468.31</v>
      </c>
      <c r="S278" s="14"/>
      <c r="T278" s="14"/>
    </row>
    <row r="279" spans="1:20" x14ac:dyDescent="0.25">
      <c r="A279" s="8"/>
      <c r="B279" s="8"/>
      <c r="C279" s="8"/>
      <c r="D279" s="8"/>
      <c r="E279" s="279" t="s">
        <v>18</v>
      </c>
      <c r="F279" s="280"/>
      <c r="G279" s="280"/>
      <c r="H279" s="281"/>
      <c r="I279" s="30">
        <f>G278-I277</f>
        <v>1925.099000000002</v>
      </c>
      <c r="J279" s="80"/>
      <c r="L279" s="8"/>
      <c r="M279" s="8"/>
      <c r="N279" s="8"/>
      <c r="O279" s="8"/>
      <c r="P279" s="279" t="s">
        <v>18</v>
      </c>
      <c r="Q279" s="280"/>
      <c r="R279" s="280"/>
      <c r="S279" s="281"/>
      <c r="T279" s="30">
        <f>R278-T277</f>
        <v>1303.3099999999995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78" t="s">
        <v>94</v>
      </c>
      <c r="D287" s="278"/>
      <c r="E287" s="278"/>
      <c r="N287" s="278" t="s">
        <v>99</v>
      </c>
      <c r="O287" s="278"/>
      <c r="P287" s="278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79" t="s">
        <v>18</v>
      </c>
      <c r="F349" s="280"/>
      <c r="G349" s="280"/>
      <c r="H349" s="281"/>
      <c r="I349" s="30">
        <f>G348-I347</f>
        <v>0</v>
      </c>
      <c r="J349" s="80"/>
      <c r="L349" s="8"/>
      <c r="M349" s="8"/>
      <c r="N349" s="8"/>
      <c r="O349" s="8"/>
      <c r="P349" s="279" t="s">
        <v>18</v>
      </c>
      <c r="Q349" s="280"/>
      <c r="R349" s="280"/>
      <c r="S349" s="281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78" t="s">
        <v>96</v>
      </c>
      <c r="D358" s="278"/>
      <c r="E358" s="278"/>
      <c r="N358" s="278" t="s">
        <v>0</v>
      </c>
      <c r="O358" s="278"/>
      <c r="P358" s="278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79" t="s">
        <v>18</v>
      </c>
      <c r="F420" s="280"/>
      <c r="G420" s="280"/>
      <c r="H420" s="281"/>
      <c r="I420" s="30">
        <f>G419-I418</f>
        <v>0</v>
      </c>
      <c r="J420" s="80"/>
      <c r="L420" s="8"/>
      <c r="M420" s="8"/>
      <c r="N420" s="8"/>
      <c r="O420" s="8"/>
      <c r="P420" s="279" t="s">
        <v>18</v>
      </c>
      <c r="Q420" s="280"/>
      <c r="R420" s="280"/>
      <c r="S420" s="281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78" t="s">
        <v>24</v>
      </c>
      <c r="D427" s="278"/>
      <c r="E427" s="278"/>
      <c r="N427" s="278" t="s">
        <v>24</v>
      </c>
      <c r="O427" s="278"/>
      <c r="P427" s="278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79" t="s">
        <v>18</v>
      </c>
      <c r="F489" s="280"/>
      <c r="G489" s="280"/>
      <c r="H489" s="281"/>
      <c r="I489" s="30">
        <f>G488-I487</f>
        <v>0</v>
      </c>
      <c r="J489" s="80"/>
      <c r="L489" s="8"/>
      <c r="M489" s="8"/>
      <c r="N489" s="8"/>
      <c r="O489" s="8"/>
      <c r="P489" s="279" t="s">
        <v>18</v>
      </c>
      <c r="Q489" s="280"/>
      <c r="R489" s="280"/>
      <c r="S489" s="281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83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83" t="s">
        <v>24</v>
      </c>
      <c r="D1" s="283"/>
      <c r="E1" s="283"/>
      <c r="M1" s="283" t="s">
        <v>87</v>
      </c>
      <c r="N1" s="283"/>
      <c r="O1" s="283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79" t="s">
        <v>18</v>
      </c>
      <c r="F17" s="280"/>
      <c r="G17" s="280"/>
      <c r="H17" s="281"/>
      <c r="I17" s="30">
        <f>G16-I15</f>
        <v>0</v>
      </c>
      <c r="K17" s="8"/>
      <c r="L17" s="8"/>
      <c r="M17" s="8"/>
      <c r="N17" s="8"/>
      <c r="O17" s="279" t="s">
        <v>18</v>
      </c>
      <c r="P17" s="280"/>
      <c r="Q17" s="280"/>
      <c r="R17" s="281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83" t="s">
        <v>88</v>
      </c>
      <c r="D22" s="283"/>
      <c r="E22" s="283"/>
      <c r="M22" s="283" t="s">
        <v>89</v>
      </c>
      <c r="N22" s="283"/>
      <c r="O22" s="283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79" t="s">
        <v>18</v>
      </c>
      <c r="F38" s="280"/>
      <c r="G38" s="280"/>
      <c r="H38" s="281"/>
      <c r="I38" s="30">
        <f>G37-I36</f>
        <v>21.700000000000045</v>
      </c>
      <c r="K38" s="8"/>
      <c r="L38" s="8"/>
      <c r="M38" s="8"/>
      <c r="N38" s="8"/>
      <c r="O38" s="279" t="s">
        <v>18</v>
      </c>
      <c r="P38" s="280"/>
      <c r="Q38" s="280"/>
      <c r="R38" s="281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83" t="s">
        <v>97</v>
      </c>
      <c r="D43" s="283"/>
      <c r="E43" s="283"/>
      <c r="M43" s="283" t="s">
        <v>91</v>
      </c>
      <c r="N43" s="283"/>
      <c r="O43" s="28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79" t="s">
        <v>18</v>
      </c>
      <c r="F59" s="280"/>
      <c r="G59" s="280"/>
      <c r="H59" s="281"/>
      <c r="I59" s="30">
        <f>G58-I57</f>
        <v>0</v>
      </c>
      <c r="K59" s="8"/>
      <c r="L59" s="8"/>
      <c r="M59" s="8"/>
      <c r="N59" s="8"/>
      <c r="O59" s="279" t="s">
        <v>18</v>
      </c>
      <c r="P59" s="280"/>
      <c r="Q59" s="280"/>
      <c r="R59" s="281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83" t="s">
        <v>92</v>
      </c>
      <c r="D66" s="283"/>
      <c r="E66" s="283"/>
      <c r="M66" s="283" t="s">
        <v>93</v>
      </c>
      <c r="N66" s="283"/>
      <c r="O66" s="28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79" t="s">
        <v>18</v>
      </c>
      <c r="F82" s="280"/>
      <c r="G82" s="280"/>
      <c r="H82" s="281"/>
      <c r="I82" s="30">
        <f>G81-I80</f>
        <v>8.1999999999999886</v>
      </c>
      <c r="K82" s="8"/>
      <c r="L82" s="8"/>
      <c r="M82" s="8"/>
      <c r="N82" s="8"/>
      <c r="O82" s="279" t="s">
        <v>18</v>
      </c>
      <c r="P82" s="280"/>
      <c r="Q82" s="280"/>
      <c r="R82" s="281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83" t="s">
        <v>94</v>
      </c>
      <c r="D88" s="283"/>
      <c r="E88" s="283"/>
      <c r="M88" s="283" t="s">
        <v>99</v>
      </c>
      <c r="N88" s="283"/>
      <c r="O88" s="28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79" t="s">
        <v>18</v>
      </c>
      <c r="F104" s="280"/>
      <c r="G104" s="280"/>
      <c r="H104" s="281"/>
      <c r="I104" s="30">
        <f>G103-I102</f>
        <v>0</v>
      </c>
      <c r="K104" s="8"/>
      <c r="L104" s="8"/>
      <c r="M104" s="8"/>
      <c r="N104" s="8"/>
      <c r="O104" s="279" t="s">
        <v>18</v>
      </c>
      <c r="P104" s="280"/>
      <c r="Q104" s="280"/>
      <c r="R104" s="281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83" t="s">
        <v>96</v>
      </c>
      <c r="D109" s="283"/>
      <c r="E109" s="283"/>
      <c r="M109" s="283" t="s">
        <v>0</v>
      </c>
      <c r="N109" s="283"/>
      <c r="O109" s="28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79" t="s">
        <v>18</v>
      </c>
      <c r="F125" s="280"/>
      <c r="G125" s="280"/>
      <c r="H125" s="281"/>
      <c r="I125" s="30">
        <f>G124-I123</f>
        <v>0</v>
      </c>
      <c r="K125" s="8"/>
      <c r="L125" s="8"/>
      <c r="M125" s="8"/>
      <c r="N125" s="8"/>
      <c r="O125" s="279" t="s">
        <v>18</v>
      </c>
      <c r="P125" s="280"/>
      <c r="Q125" s="280"/>
      <c r="R125" s="281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H56" zoomScaleNormal="100" workbookViewId="0">
      <selection activeCell="U64" sqref="U64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78" t="s">
        <v>24</v>
      </c>
      <c r="D1" s="278"/>
      <c r="E1" s="278"/>
      <c r="N1" s="278" t="s">
        <v>87</v>
      </c>
      <c r="O1" s="278"/>
      <c r="P1" s="27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71" t="s">
        <v>18</v>
      </c>
      <c r="G15" s="272"/>
      <c r="H15" s="272"/>
      <c r="I15" s="273"/>
      <c r="J15" s="30">
        <f>G14-J13</f>
        <v>28.199999999999989</v>
      </c>
      <c r="L15" s="7"/>
      <c r="M15" s="8"/>
      <c r="N15" s="8"/>
      <c r="O15" s="8"/>
      <c r="P15" s="8"/>
      <c r="Q15" s="271" t="s">
        <v>18</v>
      </c>
      <c r="R15" s="272"/>
      <c r="S15" s="272"/>
      <c r="T15" s="273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78" t="s">
        <v>88</v>
      </c>
      <c r="D20" s="278"/>
      <c r="E20" s="278"/>
      <c r="N20" s="278" t="s">
        <v>89</v>
      </c>
      <c r="O20" s="278"/>
      <c r="P20" s="278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71" t="s">
        <v>18</v>
      </c>
      <c r="G34" s="272"/>
      <c r="H34" s="272"/>
      <c r="I34" s="273"/>
      <c r="J34" s="30">
        <f>G33-J32</f>
        <v>18.199999999999989</v>
      </c>
      <c r="L34" s="7"/>
      <c r="M34" s="8"/>
      <c r="N34" s="8"/>
      <c r="O34" s="8"/>
      <c r="P34" s="8"/>
      <c r="Q34" s="271" t="s">
        <v>18</v>
      </c>
      <c r="R34" s="272"/>
      <c r="S34" s="272"/>
      <c r="T34" s="273"/>
      <c r="U34" s="30">
        <f>R33-U32</f>
        <v>72.799999999999955</v>
      </c>
    </row>
    <row r="38" spans="1:32" ht="26.25" x14ac:dyDescent="0.4">
      <c r="C38" s="278" t="s">
        <v>97</v>
      </c>
      <c r="D38" s="278"/>
      <c r="E38" s="278"/>
      <c r="N38" s="278" t="s">
        <v>91</v>
      </c>
      <c r="O38" s="278"/>
      <c r="P38" s="278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71" t="s">
        <v>18</v>
      </c>
      <c r="G52" s="272"/>
      <c r="H52" s="272"/>
      <c r="I52" s="273"/>
      <c r="J52" s="30">
        <f>G51-J50</f>
        <v>126.90000000000009</v>
      </c>
      <c r="L52" s="7"/>
      <c r="M52" s="8"/>
      <c r="N52" s="8"/>
      <c r="O52" s="8"/>
      <c r="P52" s="8"/>
      <c r="Q52" s="271" t="s">
        <v>18</v>
      </c>
      <c r="R52" s="272"/>
      <c r="S52" s="272"/>
      <c r="T52" s="273"/>
      <c r="U52" s="30">
        <f>R51-U50</f>
        <v>127.40000000000009</v>
      </c>
    </row>
    <row r="57" spans="1:21" ht="26.25" x14ac:dyDescent="0.4">
      <c r="C57" s="278" t="s">
        <v>92</v>
      </c>
      <c r="D57" s="278"/>
      <c r="E57" s="278"/>
      <c r="N57" s="278" t="s">
        <v>93</v>
      </c>
      <c r="O57" s="278"/>
      <c r="P57" s="278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31"/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31"/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71" t="s">
        <v>18</v>
      </c>
      <c r="G71" s="272"/>
      <c r="H71" s="272"/>
      <c r="I71" s="273"/>
      <c r="J71" s="30">
        <f>G70-J69</f>
        <v>145.59999999999991</v>
      </c>
      <c r="L71" s="7"/>
      <c r="M71" s="8"/>
      <c r="N71" s="8"/>
      <c r="O71" s="8"/>
      <c r="P71" s="8"/>
      <c r="Q71" s="271" t="s">
        <v>18</v>
      </c>
      <c r="R71" s="272"/>
      <c r="S71" s="272"/>
      <c r="T71" s="273"/>
      <c r="U71" s="30">
        <f>R70-U69</f>
        <v>90.799999999999955</v>
      </c>
    </row>
    <row r="75" spans="1:21" ht="26.25" x14ac:dyDescent="0.4">
      <c r="C75" s="278" t="s">
        <v>94</v>
      </c>
      <c r="D75" s="278"/>
      <c r="E75" s="278"/>
      <c r="N75" s="278" t="s">
        <v>99</v>
      </c>
      <c r="O75" s="278"/>
      <c r="P75" s="278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71" t="s">
        <v>18</v>
      </c>
      <c r="G89" s="272"/>
      <c r="H89" s="272"/>
      <c r="I89" s="273"/>
      <c r="J89" s="30">
        <f>G88-J87</f>
        <v>0</v>
      </c>
      <c r="L89" s="7"/>
      <c r="M89" s="8"/>
      <c r="N89" s="8"/>
      <c r="O89" s="8"/>
      <c r="P89" s="8"/>
      <c r="Q89" s="271" t="s">
        <v>18</v>
      </c>
      <c r="R89" s="272"/>
      <c r="S89" s="272"/>
      <c r="T89" s="273"/>
      <c r="U89" s="30">
        <f>R88-U87</f>
        <v>0</v>
      </c>
    </row>
    <row r="94" spans="1:21" ht="26.25" x14ac:dyDescent="0.4">
      <c r="C94" s="278" t="s">
        <v>96</v>
      </c>
      <c r="D94" s="278"/>
      <c r="E94" s="278"/>
      <c r="N94" s="278" t="s">
        <v>0</v>
      </c>
      <c r="O94" s="278"/>
      <c r="P94" s="278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71" t="s">
        <v>18</v>
      </c>
      <c r="G108" s="272"/>
      <c r="H108" s="272"/>
      <c r="I108" s="273"/>
      <c r="J108" s="30">
        <f>G107-J106</f>
        <v>0</v>
      </c>
      <c r="L108" s="7"/>
      <c r="M108" s="8"/>
      <c r="N108" s="8"/>
      <c r="O108" s="8"/>
      <c r="P108" s="8"/>
      <c r="Q108" s="271" t="s">
        <v>18</v>
      </c>
      <c r="R108" s="272"/>
      <c r="S108" s="272"/>
      <c r="T108" s="273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9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78" t="s">
        <v>24</v>
      </c>
      <c r="D1" s="278"/>
      <c r="E1" s="278"/>
      <c r="N1" s="278" t="s">
        <v>87</v>
      </c>
      <c r="O1" s="278"/>
      <c r="P1" s="27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79" t="s">
        <v>18</v>
      </c>
      <c r="G17" s="280"/>
      <c r="H17" s="280"/>
      <c r="I17" s="281"/>
      <c r="J17" s="30">
        <f>G16-J15</f>
        <v>48.799999999999955</v>
      </c>
      <c r="L17" s="7"/>
      <c r="M17" s="8"/>
      <c r="N17" s="8"/>
      <c r="O17" s="8"/>
      <c r="P17" s="8"/>
      <c r="Q17" s="279" t="s">
        <v>18</v>
      </c>
      <c r="R17" s="280"/>
      <c r="S17" s="280"/>
      <c r="T17" s="281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78" t="s">
        <v>88</v>
      </c>
      <c r="D24" s="278"/>
      <c r="E24" s="278"/>
      <c r="N24" s="278" t="s">
        <v>89</v>
      </c>
      <c r="O24" s="278"/>
      <c r="P24" s="278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79" t="s">
        <v>18</v>
      </c>
      <c r="G40" s="280"/>
      <c r="H40" s="280"/>
      <c r="I40" s="281"/>
      <c r="J40" s="30">
        <f>G39-J38</f>
        <v>8.7999999999999972</v>
      </c>
      <c r="L40" s="7"/>
      <c r="M40" s="8"/>
      <c r="N40" s="8"/>
      <c r="O40" s="8"/>
      <c r="P40" s="8"/>
      <c r="Q40" s="279" t="s">
        <v>18</v>
      </c>
      <c r="R40" s="280"/>
      <c r="S40" s="280"/>
      <c r="T40" s="281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78" t="s">
        <v>97</v>
      </c>
      <c r="D48" s="278"/>
      <c r="E48" s="278"/>
      <c r="N48" s="278" t="s">
        <v>91</v>
      </c>
      <c r="O48" s="278"/>
      <c r="P48" s="278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79" t="s">
        <v>18</v>
      </c>
      <c r="G64" s="280"/>
      <c r="H64" s="280"/>
      <c r="I64" s="281"/>
      <c r="J64" s="30">
        <f>G63-J62</f>
        <v>35</v>
      </c>
      <c r="L64" s="7"/>
      <c r="M64" s="8"/>
      <c r="N64" s="8"/>
      <c r="O64" s="8"/>
      <c r="P64" s="8"/>
      <c r="Q64" s="279" t="s">
        <v>18</v>
      </c>
      <c r="R64" s="280"/>
      <c r="S64" s="280"/>
      <c r="T64" s="281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78" t="s">
        <v>92</v>
      </c>
      <c r="D71" s="278"/>
      <c r="E71" s="278"/>
      <c r="N71" s="278" t="s">
        <v>93</v>
      </c>
      <c r="O71" s="278"/>
      <c r="P71" s="278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79" t="s">
        <v>18</v>
      </c>
      <c r="G87" s="280"/>
      <c r="H87" s="280"/>
      <c r="I87" s="281"/>
      <c r="J87" s="30">
        <f>G86-J85</f>
        <v>17.599999999999994</v>
      </c>
      <c r="L87" s="7"/>
      <c r="M87" s="8"/>
      <c r="N87" s="8"/>
      <c r="O87" s="8"/>
      <c r="P87" s="8"/>
      <c r="Q87" s="279" t="s">
        <v>18</v>
      </c>
      <c r="R87" s="280"/>
      <c r="S87" s="280"/>
      <c r="T87" s="281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78" t="s">
        <v>94</v>
      </c>
      <c r="D95" s="278"/>
      <c r="E95" s="278"/>
      <c r="N95" s="278" t="s">
        <v>99</v>
      </c>
      <c r="O95" s="278"/>
      <c r="P95" s="278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79" t="s">
        <v>18</v>
      </c>
      <c r="G111" s="280"/>
      <c r="H111" s="280"/>
      <c r="I111" s="281"/>
      <c r="J111" s="30">
        <f>G110-J109</f>
        <v>0</v>
      </c>
      <c r="L111" s="7"/>
      <c r="M111" s="8"/>
      <c r="N111" s="8"/>
      <c r="O111" s="8"/>
      <c r="P111" s="8"/>
      <c r="Q111" s="279" t="s">
        <v>18</v>
      </c>
      <c r="R111" s="280"/>
      <c r="S111" s="280"/>
      <c r="T111" s="281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78" t="s">
        <v>100</v>
      </c>
      <c r="D118" s="278"/>
      <c r="E118" s="278"/>
      <c r="N118" s="278" t="s">
        <v>0</v>
      </c>
      <c r="O118" s="278"/>
      <c r="P118" s="278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79" t="s">
        <v>18</v>
      </c>
      <c r="G134" s="280"/>
      <c r="H134" s="280"/>
      <c r="I134" s="281"/>
      <c r="J134" s="30">
        <f>G133-J132</f>
        <v>0</v>
      </c>
      <c r="L134" s="7"/>
      <c r="M134" s="8"/>
      <c r="N134" s="8"/>
      <c r="O134" s="8"/>
      <c r="P134" s="8"/>
      <c r="Q134" s="279" t="s">
        <v>18</v>
      </c>
      <c r="R134" s="280"/>
      <c r="S134" s="280"/>
      <c r="T134" s="281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2023-08-28T16:28:52Z</cp:lastPrinted>
  <dcterms:created xsi:type="dcterms:W3CDTF">2022-12-25T20:49:22Z</dcterms:created>
  <dcterms:modified xsi:type="dcterms:W3CDTF">2023-08-28T22:25:08Z</dcterms:modified>
</cp:coreProperties>
</file>