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20A4CF9-5A85-437F-91CB-318050A30E1E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C591" i="9"/>
  <c r="C553" i="9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Y941" i="22"/>
  <c r="Y944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C924" i="19" s="1"/>
  <c r="X876" i="19"/>
  <c r="C852" i="16"/>
  <c r="C855" i="16" s="1"/>
  <c r="C857" i="16" s="1"/>
  <c r="X810" i="16"/>
  <c r="Y107" i="13"/>
  <c r="Y919" i="19" l="1"/>
  <c r="Y922" i="19" s="1"/>
  <c r="Y927" i="19"/>
  <c r="Y946" i="19" s="1"/>
  <c r="Y923" i="19" s="1"/>
  <c r="C964" i="19"/>
  <c r="C967" i="19" s="1"/>
  <c r="B925" i="19"/>
  <c r="X927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4" i="19" l="1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Y1020" i="19" l="1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Y1062" i="19" s="1"/>
  <c r="X1063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C523" i="7"/>
  <c r="C542" i="7" s="1"/>
  <c r="C518" i="7" s="1"/>
  <c r="C519" i="7" s="1"/>
  <c r="X475" i="7"/>
  <c r="Y404" i="2" l="1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Y626" i="11"/>
  <c r="C682" i="11" s="1"/>
  <c r="C694" i="11" s="1"/>
  <c r="C678" i="11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441" i="2" l="1"/>
  <c r="B483" i="2" s="1"/>
  <c r="X635" i="11"/>
  <c r="B633" i="11"/>
  <c r="C533" i="4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X442" i="2" l="1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C768" i="11"/>
  <c r="C787" i="11" s="1"/>
  <c r="C764" i="11" s="1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1063" i="8" l="1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X1072" i="8"/>
  <c r="C1088" i="7"/>
  <c r="C1107" i="7" s="1"/>
  <c r="C1083" i="7" s="1"/>
  <c r="C1084" i="7" s="1"/>
  <c r="X1040" i="7"/>
  <c r="B1088" i="7"/>
  <c r="Y1072" i="8" l="1"/>
  <c r="Y1091" i="8" s="1"/>
  <c r="Y1067" i="8" s="1"/>
  <c r="Y1063" i="8"/>
  <c r="Y1066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/>
  <c r="C793" i="1" s="1"/>
  <c r="C769" i="1" s="1"/>
  <c r="C770" i="1" s="1"/>
  <c r="X726" i="1"/>
  <c r="B774" i="1"/>
  <c r="X774" i="1" l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/>
  <c r="C1003" i="1" s="1"/>
  <c r="C1005" i="1" s="1"/>
  <c r="X958" i="1"/>
  <c r="C242" i="3"/>
  <c r="C244" i="3" s="1"/>
  <c r="Y239" i="3" s="1"/>
  <c r="X1008" i="1" l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<sst xmlns="http://schemas.openxmlformats.org/spreadsheetml/2006/main" count="26654" uniqueCount="1175">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</sst>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6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abSelected="1" topLeftCell="A668" workbookViewId="0">
      <selection activeCell="L678" sqref="L67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226" t="s">
        <v>28</v>
      </c>
      <c r="I669" s="226"/>
      <c r="J669" s="226"/>
      <c r="V669" s="17"/>
      <c r="AC669" s="188"/>
      <c r="AD669" s="188"/>
      <c r="AE669" s="188"/>
    </row>
    <row r="670" spans="8:31">
      <c r="H670" s="226"/>
      <c r="I670" s="226"/>
      <c r="J670" s="226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-2044.2500000000002</v>
      </c>
      <c r="AA674" s="186" t="s">
        <v>20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2044.2500000000002</v>
      </c>
      <c r="V694" s="17"/>
      <c r="X694" s="15" t="s">
        <v>18</v>
      </c>
      <c r="Y694" s="16">
        <f>SUM(Y682:Y693)</f>
        <v>2044.2500000000002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-2044.2500000000002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-2044.2500000000002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2044.2500000000002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2044.2500000000002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-2044.2500000000002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-2044.2500000000002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2044.2500000000002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2044.2500000000002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2044.2500000000002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2044.2500000000002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-2044.2500000000002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-2044.2500000000002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2044.2500000000002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2044.2500000000002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-2044.2500000000002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-2044.2500000000002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2044.2500000000002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2044.2500000000002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2044.2500000000002</v>
      </c>
      <c r="V787" s="17"/>
      <c r="X787" s="15" t="s">
        <v>18</v>
      </c>
      <c r="Y787" s="16">
        <f>SUM(Y768:Y786)</f>
        <v>2044.2500000000002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-2044.2500000000002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-2044.2500000000002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2044.2500000000002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2044.2500000000002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-2044.2500000000002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-2044.2500000000002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2044.2500000000002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2044.2500000000002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2044.2500000000002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2044.2500000000002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-2044.2500000000002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-2044.2500000000002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2044.2500000000002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2044.2500000000002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-2044.2500000000002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-2044.2500000000002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2044.2500000000002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2044.2500000000002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2044.2500000000002</v>
      </c>
      <c r="V880" s="17"/>
      <c r="X880" s="15" t="s">
        <v>18</v>
      </c>
      <c r="Y880" s="16">
        <f>SUM(Y861:Y879)</f>
        <v>2044.2500000000002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-2044.2500000000002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-2044.2500000000002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2044.2500000000002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2044.2500000000002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-2044.2500000000002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-2044.2500000000002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2044.2500000000002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2044.2500000000002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2044.2500000000002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2044.2500000000002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-2044.2500000000002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-2044.2500000000002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2044.2500000000002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2044.2500000000002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-2044.2500000000002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-2044.2500000000002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2044.2500000000002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2044.2500000000002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2044.2500000000002</v>
      </c>
      <c r="V974" s="17"/>
      <c r="X974" s="15" t="s">
        <v>18</v>
      </c>
      <c r="Y974" s="16">
        <f>SUM(Y955:Y973)</f>
        <v>2044.2500000000002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-2044.2500000000002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-2044.2500000000002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2044.2500000000002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2044.2500000000002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-2044.2500000000002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-2044.2500000000002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2044.2500000000002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2044.2500000000002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2044.2500000000002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2044.2500000000002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-2044.2500000000002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-2044.2500000000002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2044.2500000000002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2044.2500000000002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-2044.2500000000002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-2044.2500000000002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2044.2500000000002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2044.2500000000002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2044.2500000000002</v>
      </c>
      <c r="V1067" s="17"/>
      <c r="X1067" s="15" t="s">
        <v>18</v>
      </c>
      <c r="Y1067" s="16">
        <f>SUM(Y1048:Y1066)</f>
        <v>2044.2500000000002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-2044.2500000000002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-2044.2500000000002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2044.2500000000002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2044.2500000000002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-2044.2500000000002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-2044.2500000000002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2044.2500000000002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2044.2500000000002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2044.2500000000002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2044.2500000000002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G634" zoomScale="89" zoomScaleNormal="89" workbookViewId="0">
      <selection activeCell="K648" sqref="K64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5" t="s">
        <v>29</v>
      </c>
      <c r="AD373" s="195"/>
      <c r="AE373" s="195"/>
    </row>
    <row r="374" spans="2:41">
      <c r="V374" s="17"/>
      <c r="AA374" s="106"/>
      <c r="AB374" s="106"/>
      <c r="AC374" s="195"/>
      <c r="AD374" s="195"/>
      <c r="AE374" s="195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5"/>
      <c r="AD375" s="195"/>
      <c r="AE375" s="195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2" t="s">
        <v>957</v>
      </c>
      <c r="F524" s="193"/>
      <c r="G524" s="194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6" t="s">
        <v>20</v>
      </c>
      <c r="F672" s="186"/>
      <c r="G672" s="186"/>
      <c r="H672" s="186"/>
      <c r="V672" s="17"/>
      <c r="X672" s="23" t="s">
        <v>32</v>
      </c>
      <c r="Y672" s="20">
        <f>IF(B1472="PAGADO",0,C677)</f>
        <v>2394.5299999999997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2394.5299999999997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2394.5299999999997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2394.5299999999997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2394.5299999999997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2394.5299999999997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2394.5299999999997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2394.5299999999997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2394.5299999999997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J608" zoomScale="80" zoomScaleNormal="80" zoomScalePageLayoutView="118" workbookViewId="0">
      <selection activeCell="M632" sqref="M63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199" t="s">
        <v>10</v>
      </c>
      <c r="P8" s="199"/>
      <c r="Q8" s="199"/>
      <c r="R8" s="199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0" t="s">
        <v>188</v>
      </c>
      <c r="AL8" s="200"/>
      <c r="AM8" s="20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8" t="s">
        <v>64</v>
      </c>
      <c r="AC358" s="195" t="s">
        <v>29</v>
      </c>
      <c r="AD358" s="195"/>
      <c r="AE358" s="195"/>
    </row>
    <row r="359" spans="2:41">
      <c r="V359" s="17"/>
      <c r="X359" s="198"/>
      <c r="AC359" s="195"/>
      <c r="AD359" s="195"/>
      <c r="AE359" s="195"/>
    </row>
    <row r="360" spans="2:41" ht="23.25">
      <c r="B360" s="22" t="s">
        <v>64</v>
      </c>
      <c r="V360" s="17"/>
      <c r="X360" s="198"/>
      <c r="AC360" s="195"/>
      <c r="AD360" s="195"/>
      <c r="AE360" s="195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7" t="s">
        <v>64</v>
      </c>
      <c r="F396" s="196" t="s">
        <v>30</v>
      </c>
      <c r="G396" s="196"/>
      <c r="H396" s="196"/>
      <c r="V396" s="17"/>
    </row>
    <row r="397" spans="1:43">
      <c r="B397" s="197"/>
      <c r="F397" s="196"/>
      <c r="G397" s="196"/>
      <c r="H397" s="196"/>
      <c r="V397" s="17"/>
    </row>
    <row r="398" spans="1:43" ht="26.25" customHeight="1">
      <c r="B398" s="197"/>
      <c r="F398" s="196"/>
      <c r="G398" s="196"/>
      <c r="H398" s="19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6951.6202550000016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-6951.6202550000016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0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6951.6202550000016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6" t="s">
        <v>20</v>
      </c>
      <c r="F647" s="186"/>
      <c r="G647" s="186"/>
      <c r="H647" s="186"/>
      <c r="V647" s="17"/>
      <c r="X647" s="23" t="s">
        <v>32</v>
      </c>
      <c r="Y647" s="20">
        <f>IF(B1447="PAGADO",0,C652)</f>
        <v>-6951.6202550000016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6951.6202550000016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6951.6202550000016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-6951.6202550000016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-6951.6202550000016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6951.6202550000016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6951.6202550000016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6951.6202550000016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6951.6202550000016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-6951.6202550000016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-6951.6202550000016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6951.6202550000016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6951.6202550000016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-6951.6202550000016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-6951.6202550000016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6951.6202550000016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6951.6202550000016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6951.6202550000016</v>
      </c>
      <c r="V722" s="17"/>
      <c r="X722" s="15" t="s">
        <v>18</v>
      </c>
      <c r="Y722" s="16">
        <f>SUM(Y703:Y721)</f>
        <v>6951.6202550000016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-6951.6202550000016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-6951.6202550000016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6951.6202550000016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6951.6202550000016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-6951.6202550000016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-6951.6202550000016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6951.6202550000016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6951.6202550000016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6951.6202550000016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6951.6202550000016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-6951.6202550000016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-6951.6202550000016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6951.6202550000016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6951.6202550000016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-6951.6202550000016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-6951.6202550000016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6951.6202550000016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6951.6202550000016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6951.6202550000016</v>
      </c>
      <c r="V815" s="17"/>
      <c r="X815" s="15" t="s">
        <v>18</v>
      </c>
      <c r="Y815" s="16">
        <f>SUM(Y796:Y814)</f>
        <v>6951.6202550000016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-6951.6202550000016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-6951.6202550000016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6951.6202550000016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6951.6202550000016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-6951.6202550000016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-6951.6202550000016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6951.6202550000016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6951.6202550000016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6951.6202550000016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6951.6202550000016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-6951.6202550000016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-6951.6202550000016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6951.6202550000016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6951.6202550000016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-6951.6202550000016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-6951.6202550000016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6951.6202550000016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6951.6202550000016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6951.6202550000016</v>
      </c>
      <c r="V909" s="17"/>
      <c r="X909" s="15" t="s">
        <v>18</v>
      </c>
      <c r="Y909" s="16">
        <f>SUM(Y890:Y908)</f>
        <v>6951.6202550000016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-6951.6202550000016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-6951.6202550000016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6951.6202550000016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6951.6202550000016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-6951.6202550000016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-6951.6202550000016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6951.6202550000016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6951.6202550000016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6951.6202550000016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6951.6202550000016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-6951.6202550000016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-6951.6202550000016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6951.6202550000016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6951.6202550000016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-6951.6202550000016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-6951.6202550000016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6951.6202550000016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6951.6202550000016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6951.6202550000016</v>
      </c>
      <c r="V1002" s="17"/>
      <c r="X1002" s="15" t="s">
        <v>18</v>
      </c>
      <c r="Y1002" s="16">
        <f>SUM(Y983:Y1001)</f>
        <v>6951.6202550000016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-6951.6202550000016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-6951.6202550000016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6951.6202550000016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6951.6202550000016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-6951.6202550000016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-6951.6202550000016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6951.6202550000016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6951.6202550000016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6951.6202550000016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6951.6202550000016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F630" zoomScale="82" zoomScaleNormal="82" workbookViewId="0">
      <selection activeCell="Q646" sqref="Q64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8" t="s">
        <v>64</v>
      </c>
      <c r="AB376" s="195" t="s">
        <v>29</v>
      </c>
      <c r="AC376" s="195"/>
      <c r="AD376" s="195"/>
    </row>
    <row r="377" spans="2:41">
      <c r="V377" s="17"/>
      <c r="X377" s="198"/>
      <c r="AB377" s="195"/>
      <c r="AC377" s="195"/>
      <c r="AD377" s="195"/>
    </row>
    <row r="378" spans="2:41" ht="23.25">
      <c r="B378" s="22" t="s">
        <v>64</v>
      </c>
      <c r="V378" s="17"/>
      <c r="X378" s="198"/>
      <c r="AB378" s="195"/>
      <c r="AC378" s="195"/>
      <c r="AD378" s="195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475.33000000000015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-475.33000000000015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475.33000000000015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</v>
      </c>
      <c r="F676" s="186"/>
      <c r="G676" s="186"/>
      <c r="H676" s="186"/>
      <c r="V676" s="17"/>
      <c r="X676" s="23" t="s">
        <v>32</v>
      </c>
      <c r="Y676" s="20">
        <f>IF(B1476="PAGADO",0,C681)</f>
        <v>-475.33000000000015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475.33000000000015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475.33000000000015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-475.33000000000015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-475.33000000000015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475.33000000000015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475.33000000000015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475.33000000000015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475.33000000000015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-475.33000000000015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-475.33000000000015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475.33000000000015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475.33000000000015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-475.33000000000015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-475.33000000000015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475.33000000000015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475.33000000000015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475.33000000000015</v>
      </c>
      <c r="V751" s="17"/>
      <c r="X751" s="15" t="s">
        <v>18</v>
      </c>
      <c r="Y751" s="16">
        <f>SUM(Y732:Y750)</f>
        <v>475.33000000000015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-475.33000000000015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-475.33000000000015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475.33000000000015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475.33000000000015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-475.33000000000015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-475.33000000000015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475.33000000000015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475.33000000000015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475.33000000000015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475.33000000000015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-475.33000000000015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-475.33000000000015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475.33000000000015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475.33000000000015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-475.33000000000015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-475.33000000000015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475.33000000000015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475.33000000000015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475.33000000000015</v>
      </c>
      <c r="V844" s="17"/>
      <c r="X844" s="15" t="s">
        <v>18</v>
      </c>
      <c r="Y844" s="16">
        <f>SUM(Y825:Y843)</f>
        <v>475.33000000000015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-475.33000000000015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-475.33000000000015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475.33000000000015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475.33000000000015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-475.33000000000015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-475.33000000000015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475.33000000000015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475.33000000000015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475.33000000000015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475.33000000000015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-475.33000000000015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-475.33000000000015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475.33000000000015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475.33000000000015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-475.33000000000015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-475.33000000000015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475.33000000000015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475.33000000000015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475.33000000000015</v>
      </c>
      <c r="V938" s="17"/>
      <c r="X938" s="15" t="s">
        <v>18</v>
      </c>
      <c r="Y938" s="16">
        <f>SUM(Y919:Y937)</f>
        <v>475.33000000000015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-475.33000000000015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-475.33000000000015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475.33000000000015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475.33000000000015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-475.33000000000015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-475.33000000000015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475.33000000000015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475.33000000000015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475.33000000000015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475.33000000000015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-475.33000000000015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-475.33000000000015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475.33000000000015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475.33000000000015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-475.33000000000015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-475.33000000000015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475.33000000000015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475.33000000000015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475.33000000000015</v>
      </c>
      <c r="V1031" s="17"/>
      <c r="X1031" s="15" t="s">
        <v>18</v>
      </c>
      <c r="Y1031" s="16">
        <f>SUM(Y1012:Y1030)</f>
        <v>475.33000000000015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-475.33000000000015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-475.33000000000015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475.33000000000015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475.33000000000015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-475.33000000000015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-475.33000000000015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475.33000000000015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475.33000000000015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475.33000000000015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475.33000000000015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F621" zoomScale="89" zoomScaleNormal="89" workbookViewId="0">
      <selection activeCell="N621" sqref="N621:S6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8" t="s">
        <v>64</v>
      </c>
      <c r="AB373" s="195" t="s">
        <v>29</v>
      </c>
      <c r="AC373" s="195"/>
      <c r="AD373" s="195"/>
    </row>
    <row r="374" spans="2:41">
      <c r="V374" s="17"/>
      <c r="X374" s="198"/>
      <c r="AB374" s="195"/>
      <c r="AC374" s="195"/>
      <c r="AD374" s="195"/>
    </row>
    <row r="375" spans="2:41" ht="23.25">
      <c r="B375" s="22" t="s">
        <v>64</v>
      </c>
      <c r="V375" s="17"/>
      <c r="X375" s="198"/>
      <c r="AB375" s="195"/>
      <c r="AC375" s="195"/>
      <c r="AD375" s="195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7" t="s">
        <v>64</v>
      </c>
      <c r="F412" s="196" t="s">
        <v>30</v>
      </c>
      <c r="G412" s="196"/>
      <c r="H412" s="196"/>
      <c r="V412" s="17"/>
    </row>
    <row r="413" spans="1:43">
      <c r="B413" s="197"/>
      <c r="F413" s="196"/>
      <c r="G413" s="196"/>
      <c r="H413" s="196"/>
      <c r="V413" s="17"/>
    </row>
    <row r="414" spans="1:43" ht="26.25" customHeight="1">
      <c r="B414" s="197"/>
      <c r="F414" s="196"/>
      <c r="G414" s="196"/>
      <c r="H414" s="19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7" t="s">
        <v>66</v>
      </c>
      <c r="F449" s="196" t="s">
        <v>28</v>
      </c>
      <c r="G449" s="196"/>
      <c r="H449" s="196"/>
      <c r="V449" s="17"/>
      <c r="X449" s="198" t="s">
        <v>66</v>
      </c>
      <c r="AB449" s="195" t="s">
        <v>29</v>
      </c>
      <c r="AC449" s="195"/>
      <c r="AD449" s="195"/>
    </row>
    <row r="450" spans="2:41">
      <c r="B450" s="197"/>
      <c r="F450" s="196"/>
      <c r="G450" s="196"/>
      <c r="H450" s="196"/>
      <c r="V450" s="17"/>
      <c r="X450" s="198"/>
      <c r="AB450" s="195"/>
      <c r="AC450" s="195"/>
      <c r="AD450" s="195"/>
    </row>
    <row r="451" spans="2:41" ht="23.25" customHeight="1">
      <c r="B451" s="197"/>
      <c r="F451" s="196"/>
      <c r="G451" s="196"/>
      <c r="H451" s="196"/>
      <c r="V451" s="17"/>
      <c r="X451" s="198"/>
      <c r="AB451" s="195"/>
      <c r="AC451" s="195"/>
      <c r="AD451" s="195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7" t="s">
        <v>66</v>
      </c>
      <c r="F488" s="201" t="s">
        <v>30</v>
      </c>
      <c r="G488" s="201"/>
      <c r="H488" s="201"/>
      <c r="V488" s="17"/>
      <c r="X488" s="198" t="s">
        <v>66</v>
      </c>
      <c r="AB488" s="196" t="s">
        <v>31</v>
      </c>
      <c r="AC488" s="196"/>
      <c r="AD488" s="196"/>
    </row>
    <row r="489" spans="1:43" ht="15" customHeight="1">
      <c r="B489" s="197"/>
      <c r="F489" s="201"/>
      <c r="G489" s="201"/>
      <c r="H489" s="201"/>
      <c r="V489" s="17"/>
      <c r="X489" s="198"/>
      <c r="AB489" s="196"/>
      <c r="AC489" s="196"/>
      <c r="AD489" s="196"/>
    </row>
    <row r="490" spans="1:43" ht="23.25" customHeight="1">
      <c r="B490" s="197"/>
      <c r="F490" s="201"/>
      <c r="G490" s="201"/>
      <c r="H490" s="201"/>
      <c r="V490" s="17"/>
      <c r="X490" s="198"/>
      <c r="AB490" s="196"/>
      <c r="AC490" s="196"/>
      <c r="AD490" s="196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8" t="s">
        <v>67</v>
      </c>
      <c r="F535" s="196" t="s">
        <v>28</v>
      </c>
      <c r="G535" s="196"/>
      <c r="H535" s="196"/>
      <c r="V535" s="17"/>
    </row>
    <row r="536" spans="2:41">
      <c r="B536" s="198"/>
      <c r="F536" s="196"/>
      <c r="G536" s="196"/>
      <c r="H536" s="196"/>
      <c r="V536" s="17"/>
    </row>
    <row r="537" spans="2:41" ht="26.25" customHeight="1">
      <c r="B537" s="198"/>
      <c r="F537" s="196"/>
      <c r="G537" s="196"/>
      <c r="H537" s="19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7" t="s">
        <v>67</v>
      </c>
      <c r="F575" s="196" t="s">
        <v>30</v>
      </c>
      <c r="G575" s="196"/>
      <c r="H575" s="196"/>
      <c r="V575" s="17"/>
    </row>
    <row r="576" spans="1:43">
      <c r="B576" s="197"/>
      <c r="F576" s="196"/>
      <c r="G576" s="196"/>
      <c r="H576" s="196"/>
      <c r="V576" s="17"/>
    </row>
    <row r="577" spans="2:41" ht="26.25" customHeight="1">
      <c r="B577" s="197"/>
      <c r="F577" s="196"/>
      <c r="G577" s="196"/>
      <c r="H577" s="19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8" t="s">
        <v>68</v>
      </c>
      <c r="F617" s="196" t="s">
        <v>28</v>
      </c>
      <c r="G617" s="196"/>
      <c r="H617" s="196"/>
      <c r="V617" s="17"/>
    </row>
    <row r="618" spans="2:41">
      <c r="B618" s="198"/>
      <c r="F618" s="196"/>
      <c r="G618" s="196"/>
      <c r="H618" s="196"/>
      <c r="V618" s="17"/>
    </row>
    <row r="619" spans="2:41" ht="26.25" customHeight="1">
      <c r="B619" s="198"/>
      <c r="F619" s="196"/>
      <c r="G619" s="196"/>
      <c r="H619" s="19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20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7" t="s">
        <v>68</v>
      </c>
      <c r="F658" s="196" t="s">
        <v>30</v>
      </c>
      <c r="G658" s="196"/>
      <c r="H658" s="196"/>
      <c r="V658" s="17"/>
    </row>
    <row r="659" spans="2:41">
      <c r="B659" s="197"/>
      <c r="F659" s="196"/>
      <c r="G659" s="196"/>
      <c r="H659" s="196"/>
      <c r="V659" s="17"/>
    </row>
    <row r="660" spans="2:41" ht="26.25" customHeight="1">
      <c r="B660" s="197"/>
      <c r="F660" s="196"/>
      <c r="G660" s="196"/>
      <c r="H660" s="196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898.13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8" t="s">
        <v>69</v>
      </c>
      <c r="F706" s="196" t="s">
        <v>28</v>
      </c>
      <c r="G706" s="196"/>
      <c r="H706" s="196"/>
      <c r="V706" s="17"/>
    </row>
    <row r="707" spans="2:41">
      <c r="B707" s="198"/>
      <c r="F707" s="196"/>
      <c r="G707" s="196"/>
      <c r="H707" s="196"/>
      <c r="V707" s="17"/>
    </row>
    <row r="708" spans="2:41" ht="26.25" customHeight="1">
      <c r="B708" s="198"/>
      <c r="F708" s="196"/>
      <c r="G708" s="196"/>
      <c r="H708" s="196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898.13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898.13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898.13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898.13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898.13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898.13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898.13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898.13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74" zoomScale="82" zoomScaleNormal="82" workbookViewId="0">
      <selection activeCell="I593" sqref="I5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0" t="s">
        <v>10</v>
      </c>
      <c r="AL8" s="200"/>
      <c r="AM8" s="20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8" t="s">
        <v>64</v>
      </c>
      <c r="AB347" s="195" t="s">
        <v>29</v>
      </c>
      <c r="AC347" s="195"/>
      <c r="AD347" s="195"/>
    </row>
    <row r="348" spans="2:41">
      <c r="V348" s="17"/>
      <c r="X348" s="198"/>
      <c r="AB348" s="195"/>
      <c r="AC348" s="195"/>
      <c r="AD348" s="195"/>
    </row>
    <row r="349" spans="2:41" ht="23.25">
      <c r="B349" s="22" t="s">
        <v>64</v>
      </c>
      <c r="V349" s="17"/>
      <c r="X349" s="198"/>
      <c r="AB349" s="195"/>
      <c r="AC349" s="195"/>
      <c r="AD349" s="195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20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COBRAR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1683.66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1683.66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1683.66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1683.66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1683.66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1683.66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1683.66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1683.66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1683.66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579" zoomScale="93" zoomScaleNormal="93" workbookViewId="0">
      <selection activeCell="K586" sqref="K58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0" t="s">
        <v>10</v>
      </c>
      <c r="AL8" s="200"/>
      <c r="AM8" s="200"/>
      <c r="AN8" s="20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8" t="s">
        <v>64</v>
      </c>
      <c r="AB356" s="195" t="s">
        <v>29</v>
      </c>
      <c r="AC356" s="195"/>
      <c r="AD356" s="195"/>
    </row>
    <row r="357" spans="2:40" ht="23.25">
      <c r="B357" s="22" t="s">
        <v>64</v>
      </c>
      <c r="V357" s="17"/>
      <c r="X357" s="198"/>
      <c r="AB357" s="195"/>
      <c r="AC357" s="195"/>
      <c r="AD357" s="195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8"/>
      <c r="AB358" s="195"/>
      <c r="AC358" s="195"/>
      <c r="AD358" s="195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20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1752.9910000000023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-1752.9910000000023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0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1752.9910000000023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-1752.9910000000023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1752.9910000000023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1752.9910000000023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-1752.9910000000023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-1752.9910000000023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1752.9910000000023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1752.9910000000023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1752.9910000000023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1752.9910000000023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-1752.9910000000023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-1752.9910000000023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1752.9910000000023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1752.9910000000023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-1752.9910000000023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-1752.9910000000023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1752.9910000000023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1752.9910000000023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1752.9910000000023</v>
      </c>
      <c r="V731" s="17"/>
      <c r="X731" s="15" t="s">
        <v>18</v>
      </c>
      <c r="Y731" s="16">
        <f>SUM(Y712:Y730)</f>
        <v>1752.9910000000023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-1752.9910000000023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-1752.9910000000023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1752.9910000000023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1752.9910000000023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-1752.9910000000023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-1752.9910000000023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1752.9910000000023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1752.9910000000023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1752.9910000000023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1752.9910000000023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-1752.9910000000023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-1752.9910000000023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1752.9910000000023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1752.9910000000023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-1752.9910000000023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-1752.9910000000023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1752.9910000000023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1752.9910000000023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1752.9910000000023</v>
      </c>
      <c r="V824" s="17"/>
      <c r="X824" s="15" t="s">
        <v>18</v>
      </c>
      <c r="Y824" s="16">
        <f>SUM(Y805:Y823)</f>
        <v>1752.9910000000023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-1752.9910000000023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-1752.9910000000023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1752.9910000000023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1752.9910000000023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-1752.9910000000023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-1752.9910000000023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1752.9910000000023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1752.9910000000023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1752.9910000000023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1752.9910000000023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-1752.9910000000023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-1752.9910000000023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1752.9910000000023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1752.9910000000023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-1752.9910000000023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-1752.9910000000023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1752.9910000000023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1752.9910000000023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1752.9910000000023</v>
      </c>
      <c r="V918" s="17"/>
      <c r="X918" s="15" t="s">
        <v>18</v>
      </c>
      <c r="Y918" s="16">
        <f>SUM(Y899:Y917)</f>
        <v>1752.9910000000023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-1752.9910000000023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-1752.9910000000023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1752.9910000000023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1752.9910000000023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-1752.9910000000023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-1752.9910000000023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1752.9910000000023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1752.9910000000023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1752.9910000000023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1752.9910000000023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-1752.9910000000023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-1752.9910000000023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1752.9910000000023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1752.9910000000023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-1752.9910000000023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-1752.9910000000023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1752.9910000000023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1752.9910000000023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1752.9910000000023</v>
      </c>
      <c r="V1011" s="17"/>
      <c r="X1011" s="15" t="s">
        <v>18</v>
      </c>
      <c r="Y1011" s="16">
        <f>SUM(Y992:Y1010)</f>
        <v>1752.9910000000023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-1752.9910000000023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-1752.9910000000023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1752.9910000000023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1752.9910000000023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-1752.9910000000023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-1752.9910000000023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1752.9910000000023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1752.9910000000023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1752.9910000000023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1752.9910000000023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G609" zoomScale="93" zoomScaleNormal="93" workbookViewId="0">
      <selection activeCell="L630" sqref="L630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199" t="s">
        <v>110</v>
      </c>
      <c r="AL8" s="199"/>
      <c r="AM8" s="19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8" t="s">
        <v>64</v>
      </c>
      <c r="AB349" s="195" t="s">
        <v>29</v>
      </c>
      <c r="AC349" s="195"/>
      <c r="AD349" s="195"/>
    </row>
    <row r="350" spans="2:30">
      <c r="V350" s="17"/>
      <c r="X350" s="198"/>
      <c r="AB350" s="195"/>
      <c r="AC350" s="195"/>
      <c r="AD350" s="195"/>
    </row>
    <row r="351" spans="2:30" ht="23.25">
      <c r="B351" s="22" t="s">
        <v>64</v>
      </c>
      <c r="V351" s="17"/>
      <c r="X351" s="198"/>
      <c r="AB351" s="195"/>
      <c r="AC351" s="195"/>
      <c r="AD351" s="195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20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20</v>
      </c>
      <c r="F650" s="186"/>
      <c r="G650" s="186"/>
      <c r="H650" s="186"/>
      <c r="V650" s="17"/>
      <c r="X650" s="23" t="s">
        <v>32</v>
      </c>
      <c r="Y650" s="20">
        <f>IF(B1450="PAGADO",0,C655)</f>
        <v>-867.90000000000009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-867.90000000000009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-867.90000000000009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-867.90000000000009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-867.90000000000009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-867.90000000000009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-867.90000000000009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-867.90000000000009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-867.90000000000009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607" zoomScale="85" zoomScaleNormal="85" workbookViewId="0">
      <selection activeCell="L626" sqref="L62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0" t="s">
        <v>188</v>
      </c>
      <c r="P8" s="200"/>
      <c r="Q8" s="200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IF(B1077="PAGADO",0,C328)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8" t="s">
        <v>64</v>
      </c>
      <c r="AC368" s="195" t="s">
        <v>29</v>
      </c>
      <c r="AD368" s="195"/>
      <c r="AE368" s="195"/>
    </row>
    <row r="369" spans="2:41">
      <c r="V369" s="17"/>
      <c r="X369" s="198"/>
      <c r="AC369" s="195"/>
      <c r="AD369" s="195"/>
      <c r="AE369" s="195"/>
    </row>
    <row r="370" spans="2:41" ht="23.25">
      <c r="B370" s="22" t="s">
        <v>64</v>
      </c>
      <c r="V370" s="17"/>
      <c r="X370" s="198"/>
      <c r="AC370" s="195"/>
      <c r="AD370" s="195"/>
      <c r="AE370" s="19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IF(B1267="PAGADO",0,C488)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IF(B1366="PAGADO",0,C572)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-1272.9909999999995</v>
      </c>
      <c r="AA614" s="186" t="s">
        <v>20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1272.9909999999995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-1272.9909999999995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0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1272.9909999999995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5" t="s">
        <v>31</v>
      </c>
      <c r="AB654" s="185"/>
      <c r="AC654" s="185"/>
    </row>
    <row r="655" spans="1:43" ht="15" customHeight="1">
      <c r="H655" s="76"/>
      <c r="I655" s="76"/>
      <c r="J655" s="76"/>
      <c r="V655" s="17"/>
      <c r="AA655" s="185"/>
      <c r="AB655" s="185"/>
      <c r="AC655" s="185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6" t="s">
        <v>20</v>
      </c>
      <c r="F659" s="186"/>
      <c r="G659" s="186"/>
      <c r="H659" s="186"/>
      <c r="V659" s="17"/>
      <c r="X659" s="23" t="s">
        <v>32</v>
      </c>
      <c r="Y659" s="20">
        <f>IF(B1459="PAGADO",0,C664)</f>
        <v>-1272.9909999999995</v>
      </c>
      <c r="AA659" s="186" t="s">
        <v>20</v>
      </c>
      <c r="AB659" s="186"/>
      <c r="AC659" s="186"/>
      <c r="AD659" s="18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1272.9909999999995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1272.9909999999995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-1272.9909999999995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-1272.9909999999995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7" t="str">
        <f>IF(Y664&lt;0,"NO PAGAR","COBRAR'")</f>
        <v>NO PAGAR</v>
      </c>
      <c r="Y665" s="18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7" t="str">
        <f>IF(C664&lt;0,"NO PAGAR","COBRAR'")</f>
        <v>NO PAGAR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1272.9909999999995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1272.9909999999995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1272.9909999999995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1272.9909999999995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8" t="s">
        <v>29</v>
      </c>
      <c r="AD701" s="188"/>
      <c r="AE701" s="188"/>
    </row>
    <row r="702" spans="8:31" ht="15" customHeight="1">
      <c r="H702" s="76" t="s">
        <v>28</v>
      </c>
      <c r="I702" s="76"/>
      <c r="J702" s="76"/>
      <c r="V702" s="17"/>
      <c r="AC702" s="188"/>
      <c r="AD702" s="188"/>
      <c r="AE702" s="188"/>
    </row>
    <row r="703" spans="8:31" ht="15" customHeight="1">
      <c r="H703" s="76"/>
      <c r="I703" s="76"/>
      <c r="J703" s="76"/>
      <c r="V703" s="17"/>
      <c r="AC703" s="188"/>
      <c r="AD703" s="188"/>
      <c r="AE703" s="18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-1272.9909999999995</v>
      </c>
      <c r="E707" s="186" t="s">
        <v>20</v>
      </c>
      <c r="F707" s="186"/>
      <c r="G707" s="186"/>
      <c r="H707" s="186"/>
      <c r="V707" s="17"/>
      <c r="X707" s="23" t="s">
        <v>32</v>
      </c>
      <c r="Y707" s="20">
        <f>IF(B707="PAGADO",0,C712)</f>
        <v>-1272.9909999999995</v>
      </c>
      <c r="AA707" s="186" t="s">
        <v>20</v>
      </c>
      <c r="AB707" s="186"/>
      <c r="AC707" s="186"/>
      <c r="AD707" s="186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1272.9909999999995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1272.9909999999995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-1272.9909999999995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-1272.9909999999995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9" t="str">
        <f>IF(C712&lt;0,"NO PAGAR","COBRAR")</f>
        <v>NO PAGAR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9" t="str">
        <f>IF(Y712&lt;0,"NO PAGAR","COBRAR")</f>
        <v>NO PAGAR</v>
      </c>
      <c r="Y713" s="18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1272.9909999999995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1272.9909999999995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1272.9909999999995</v>
      </c>
      <c r="V734" s="17"/>
      <c r="X734" s="15" t="s">
        <v>18</v>
      </c>
      <c r="Y734" s="16">
        <f>SUM(Y715:Y733)</f>
        <v>1272.9909999999995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5" t="s">
        <v>31</v>
      </c>
      <c r="AB747" s="185"/>
      <c r="AC747" s="185"/>
    </row>
    <row r="748" spans="1:43" ht="15" customHeight="1">
      <c r="H748" s="76"/>
      <c r="I748" s="76"/>
      <c r="J748" s="76"/>
      <c r="V748" s="17"/>
      <c r="AA748" s="185"/>
      <c r="AB748" s="185"/>
      <c r="AC748" s="185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-1272.9909999999995</v>
      </c>
      <c r="E752" s="186" t="s">
        <v>20</v>
      </c>
      <c r="F752" s="186"/>
      <c r="G752" s="186"/>
      <c r="H752" s="186"/>
      <c r="V752" s="17"/>
      <c r="X752" s="23" t="s">
        <v>32</v>
      </c>
      <c r="Y752" s="20">
        <f>IF(B1552="PAGADO",0,C757)</f>
        <v>-1272.9909999999995</v>
      </c>
      <c r="AA752" s="186" t="s">
        <v>20</v>
      </c>
      <c r="AB752" s="186"/>
      <c r="AC752" s="186"/>
      <c r="AD752" s="18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1272.9909999999995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1272.9909999999995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-1272.9909999999995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-1272.9909999999995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7" t="str">
        <f>IF(Y757&lt;0,"NO PAGAR","COBRAR'")</f>
        <v>NO PAGAR</v>
      </c>
      <c r="Y758" s="18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7" t="str">
        <f>IF(C757&lt;0,"NO PAGAR","COBRAR'")</f>
        <v>NO PAGAR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1272.9909999999995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1272.9909999999995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1272.9909999999995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1272.9909999999995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8" t="s">
        <v>29</v>
      </c>
      <c r="AD794" s="188"/>
      <c r="AE794" s="188"/>
    </row>
    <row r="795" spans="2:31" ht="15" customHeight="1">
      <c r="H795" s="76" t="s">
        <v>28</v>
      </c>
      <c r="I795" s="76"/>
      <c r="J795" s="76"/>
      <c r="V795" s="17"/>
      <c r="AC795" s="188"/>
      <c r="AD795" s="188"/>
      <c r="AE795" s="188"/>
    </row>
    <row r="796" spans="2:31" ht="15" customHeight="1">
      <c r="H796" s="76"/>
      <c r="I796" s="76"/>
      <c r="J796" s="76"/>
      <c r="V796" s="17"/>
      <c r="AC796" s="188"/>
      <c r="AD796" s="188"/>
      <c r="AE796" s="18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-1272.9909999999995</v>
      </c>
      <c r="E800" s="186" t="s">
        <v>20</v>
      </c>
      <c r="F800" s="186"/>
      <c r="G800" s="186"/>
      <c r="H800" s="186"/>
      <c r="V800" s="17"/>
      <c r="X800" s="23" t="s">
        <v>32</v>
      </c>
      <c r="Y800" s="20">
        <f>IF(B800="PAGADO",0,C805)</f>
        <v>-1272.9909999999995</v>
      </c>
      <c r="AA800" s="186" t="s">
        <v>20</v>
      </c>
      <c r="AB800" s="186"/>
      <c r="AC800" s="186"/>
      <c r="AD800" s="186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1272.9909999999995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1272.9909999999995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-1272.9909999999995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-1272.9909999999995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9" t="str">
        <f>IF(C805&lt;0,"NO PAGAR","COBRAR")</f>
        <v>NO PAGAR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9" t="str">
        <f>IF(Y805&lt;0,"NO PAGAR","COBRAR")</f>
        <v>NO PAGAR</v>
      </c>
      <c r="Y806" s="18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1272.9909999999995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1272.9909999999995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1272.9909999999995</v>
      </c>
      <c r="V827" s="17"/>
      <c r="X827" s="15" t="s">
        <v>18</v>
      </c>
      <c r="Y827" s="16">
        <f>SUM(Y808:Y826)</f>
        <v>1272.9909999999995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5" t="s">
        <v>31</v>
      </c>
      <c r="AB840" s="185"/>
      <c r="AC840" s="185"/>
    </row>
    <row r="841" spans="1:43" ht="15" customHeight="1">
      <c r="H841" s="76"/>
      <c r="I841" s="76"/>
      <c r="J841" s="76"/>
      <c r="V841" s="17"/>
      <c r="AA841" s="185"/>
      <c r="AB841" s="185"/>
      <c r="AC841" s="185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-1272.9909999999995</v>
      </c>
      <c r="E845" s="186" t="s">
        <v>20</v>
      </c>
      <c r="F845" s="186"/>
      <c r="G845" s="186"/>
      <c r="H845" s="186"/>
      <c r="V845" s="17"/>
      <c r="X845" s="23" t="s">
        <v>32</v>
      </c>
      <c r="Y845" s="20">
        <f>IF(B1645="PAGADO",0,C850)</f>
        <v>-1272.9909999999995</v>
      </c>
      <c r="AA845" s="186" t="s">
        <v>20</v>
      </c>
      <c r="AB845" s="186"/>
      <c r="AC845" s="186"/>
      <c r="AD845" s="186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1272.9909999999995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1272.9909999999995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-1272.9909999999995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-1272.9909999999995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7" t="str">
        <f>IF(Y850&lt;0,"NO PAGAR","COBRAR'")</f>
        <v>NO PAGAR</v>
      </c>
      <c r="Y851" s="18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7" t="str">
        <f>IF(C850&lt;0,"NO PAGAR","COBRAR'")</f>
        <v>NO PAGAR</v>
      </c>
      <c r="C852" s="18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1272.9909999999995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1272.9909999999995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1272.9909999999995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1272.9909999999995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8" t="s">
        <v>29</v>
      </c>
      <c r="AD888" s="188"/>
      <c r="AE888" s="188"/>
    </row>
    <row r="889" spans="2:41" ht="15" customHeight="1">
      <c r="H889" s="76" t="s">
        <v>28</v>
      </c>
      <c r="I889" s="76"/>
      <c r="J889" s="76"/>
      <c r="V889" s="17"/>
      <c r="AC889" s="188"/>
      <c r="AD889" s="188"/>
      <c r="AE889" s="188"/>
    </row>
    <row r="890" spans="2:41" ht="15" customHeight="1">
      <c r="H890" s="76"/>
      <c r="I890" s="76"/>
      <c r="J890" s="76"/>
      <c r="V890" s="17"/>
      <c r="AC890" s="188"/>
      <c r="AD890" s="188"/>
      <c r="AE890" s="18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-1272.9909999999995</v>
      </c>
      <c r="E894" s="186" t="s">
        <v>20</v>
      </c>
      <c r="F894" s="186"/>
      <c r="G894" s="186"/>
      <c r="H894" s="186"/>
      <c r="V894" s="17"/>
      <c r="X894" s="23" t="s">
        <v>32</v>
      </c>
      <c r="Y894" s="20">
        <f>IF(B894="PAGADO",0,C899)</f>
        <v>-1272.9909999999995</v>
      </c>
      <c r="AA894" s="186" t="s">
        <v>20</v>
      </c>
      <c r="AB894" s="186"/>
      <c r="AC894" s="186"/>
      <c r="AD894" s="186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1272.9909999999995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1272.9909999999995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-1272.9909999999995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-1272.9909999999995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9" t="str">
        <f>IF(C899&lt;0,"NO PAGAR","COBRAR")</f>
        <v>NO PAGAR</v>
      </c>
      <c r="C900" s="18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tr">
        <f>IF(Y899&lt;0,"NO PAGAR","COBRAR")</f>
        <v>NO PAGAR</v>
      </c>
      <c r="Y900" s="18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1272.9909999999995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1272.9909999999995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1272.9909999999995</v>
      </c>
      <c r="V921" s="17"/>
      <c r="X921" s="15" t="s">
        <v>18</v>
      </c>
      <c r="Y921" s="16">
        <f>SUM(Y902:Y920)</f>
        <v>1272.9909999999995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5" t="s">
        <v>31</v>
      </c>
      <c r="AB934" s="185"/>
      <c r="AC934" s="185"/>
    </row>
    <row r="935" spans="1:43" ht="15" customHeight="1">
      <c r="H935" s="76"/>
      <c r="I935" s="76"/>
      <c r="J935" s="76"/>
      <c r="V935" s="17"/>
      <c r="AA935" s="185"/>
      <c r="AB935" s="185"/>
      <c r="AC935" s="18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-1272.9909999999995</v>
      </c>
      <c r="E939" s="186" t="s">
        <v>20</v>
      </c>
      <c r="F939" s="186"/>
      <c r="G939" s="186"/>
      <c r="H939" s="186"/>
      <c r="V939" s="17"/>
      <c r="X939" s="23" t="s">
        <v>32</v>
      </c>
      <c r="Y939" s="20">
        <f>IF(B1739="PAGADO",0,C944)</f>
        <v>-1272.9909999999995</v>
      </c>
      <c r="AA939" s="186" t="s">
        <v>20</v>
      </c>
      <c r="AB939" s="186"/>
      <c r="AC939" s="186"/>
      <c r="AD939" s="18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1272.9909999999995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1272.9909999999995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-1272.9909999999995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-1272.9909999999995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7" t="str">
        <f>IF(Y944&lt;0,"NO PAGAR","COBRAR'")</f>
        <v>NO PAGAR</v>
      </c>
      <c r="Y945" s="18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7" t="str">
        <f>IF(C944&lt;0,"NO PAGAR","COBRAR'")</f>
        <v>NO PAGAR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1272.9909999999995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1272.9909999999995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1272.9909999999995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1272.9909999999995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8" t="s">
        <v>29</v>
      </c>
      <c r="AD981" s="188"/>
      <c r="AE981" s="188"/>
    </row>
    <row r="982" spans="2:41" ht="15" customHeight="1">
      <c r="H982" s="76" t="s">
        <v>28</v>
      </c>
      <c r="I982" s="76"/>
      <c r="J982" s="76"/>
      <c r="V982" s="17"/>
      <c r="AC982" s="188"/>
      <c r="AD982" s="188"/>
      <c r="AE982" s="188"/>
    </row>
    <row r="983" spans="2:41" ht="15" customHeight="1">
      <c r="H983" s="76"/>
      <c r="I983" s="76"/>
      <c r="J983" s="76"/>
      <c r="V983" s="17"/>
      <c r="AC983" s="188"/>
      <c r="AD983" s="188"/>
      <c r="AE983" s="18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-1272.9909999999995</v>
      </c>
      <c r="E987" s="186" t="s">
        <v>20</v>
      </c>
      <c r="F987" s="186"/>
      <c r="G987" s="186"/>
      <c r="H987" s="186"/>
      <c r="V987" s="17"/>
      <c r="X987" s="23" t="s">
        <v>32</v>
      </c>
      <c r="Y987" s="20">
        <f>IF(B987="PAGADO",0,C992)</f>
        <v>-1272.9909999999995</v>
      </c>
      <c r="AA987" s="186" t="s">
        <v>20</v>
      </c>
      <c r="AB987" s="186"/>
      <c r="AC987" s="186"/>
      <c r="AD987" s="18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1272.9909999999995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1272.9909999999995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-1272.9909999999995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-1272.9909999999995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9" t="str">
        <f>IF(C992&lt;0,"NO PAGAR","COBRAR")</f>
        <v>NO PAGAR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9" t="str">
        <f>IF(Y992&lt;0,"NO PAGAR","COBRAR")</f>
        <v>NO PAGAR</v>
      </c>
      <c r="Y993" s="18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1272.9909999999995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1272.9909999999995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1272.9909999999995</v>
      </c>
      <c r="V1014" s="17"/>
      <c r="X1014" s="15" t="s">
        <v>18</v>
      </c>
      <c r="Y1014" s="16">
        <f>SUM(Y995:Y1013)</f>
        <v>1272.9909999999995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5" t="s">
        <v>31</v>
      </c>
      <c r="AB1027" s="185"/>
      <c r="AC1027" s="185"/>
    </row>
    <row r="1028" spans="1:43" ht="15" customHeight="1">
      <c r="H1028" s="76"/>
      <c r="I1028" s="76"/>
      <c r="J1028" s="76"/>
      <c r="V1028" s="17"/>
      <c r="AA1028" s="185"/>
      <c r="AB1028" s="185"/>
      <c r="AC1028" s="18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-1272.9909999999995</v>
      </c>
      <c r="E1032" s="186" t="s">
        <v>20</v>
      </c>
      <c r="F1032" s="186"/>
      <c r="G1032" s="186"/>
      <c r="H1032" s="186"/>
      <c r="V1032" s="17"/>
      <c r="X1032" s="23" t="s">
        <v>32</v>
      </c>
      <c r="Y1032" s="20">
        <f>IF(B1832="PAGADO",0,C1037)</f>
        <v>-1272.9909999999995</v>
      </c>
      <c r="AA1032" s="186" t="s">
        <v>20</v>
      </c>
      <c r="AB1032" s="186"/>
      <c r="AC1032" s="186"/>
      <c r="AD1032" s="18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1272.9909999999995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1272.9909999999995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-1272.9909999999995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-1272.9909999999995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7" t="str">
        <f>IF(Y1037&lt;0,"NO PAGAR","COBRAR'")</f>
        <v>NO PAGAR</v>
      </c>
      <c r="Y1038" s="18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7" t="str">
        <f>IF(C1037&lt;0,"NO PAGAR","COBRAR'")</f>
        <v>NO PAGAR</v>
      </c>
      <c r="C1039" s="18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1272.9909999999995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1272.9909999999995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1272.9909999999995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1272.9909999999995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4" t="s">
        <v>248</v>
      </c>
      <c r="P245" s="204"/>
      <c r="Q245" s="204"/>
      <c r="R245" s="204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8" workbookViewId="0">
      <selection activeCell="I650" sqref="I65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28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32</v>
      </c>
      <c r="Y644" s="20">
        <f>IF(B644="PAGADO",0,C649)</f>
        <v>1100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1650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1650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1100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1100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1100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1100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1100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1100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1100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1100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1100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1100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1100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1100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1100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1100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1100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1100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1100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1100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1100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1100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1100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1100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1100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1100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1100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1100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1100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1100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1100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1100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1100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1100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1100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1100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1100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1100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1100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1100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1100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1100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1100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1100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1100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1100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1100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1100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1100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1100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1100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1100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1100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1100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1100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1100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E724" zoomScale="70" zoomScaleNormal="70" workbookViewId="0">
      <selection activeCell="X506" sqref="X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IF(B1016="PAGADO",0,C235)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IF(B1108="PAGADO",0,C327)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IF(B1201="PAGADO",0,C420)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IF(B1397="PAGADO",0,C602)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20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5" t="s">
        <v>30</v>
      </c>
      <c r="I685" s="185"/>
      <c r="J685" s="185"/>
      <c r="V685" s="17"/>
      <c r="AA685" s="185" t="s">
        <v>31</v>
      </c>
      <c r="AB685" s="185"/>
      <c r="AC685" s="185"/>
    </row>
    <row r="686" spans="1:43">
      <c r="H686" s="185"/>
      <c r="I686" s="185"/>
      <c r="J686" s="185"/>
      <c r="V686" s="17"/>
      <c r="AA686" s="185"/>
      <c r="AB686" s="185"/>
      <c r="AC686" s="18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6" t="s">
        <v>20</v>
      </c>
      <c r="F690" s="186"/>
      <c r="G690" s="186"/>
      <c r="H690" s="186"/>
      <c r="V690" s="17"/>
      <c r="X690" s="23" t="s">
        <v>32</v>
      </c>
      <c r="Y690" s="20">
        <f>IF(B1490="PAGADO",0,C695)</f>
        <v>0</v>
      </c>
      <c r="AA690" s="186" t="s">
        <v>20</v>
      </c>
      <c r="AB690" s="186"/>
      <c r="AC690" s="186"/>
      <c r="AD690" s="186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7" t="str">
        <f>IF(Y695&lt;0,"NO PAGAR","COBRAR'")</f>
        <v>COBRAR'</v>
      </c>
      <c r="Y696" s="18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7" t="str">
        <f>IF(C695&lt;0,"NO PAGAR","COBRAR'")</f>
        <v>COBRAR'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8" t="s">
        <v>29</v>
      </c>
      <c r="AD732" s="188"/>
      <c r="AE732" s="188"/>
    </row>
    <row r="733" spans="8:31">
      <c r="H733" s="185" t="s">
        <v>28</v>
      </c>
      <c r="I733" s="185"/>
      <c r="J733" s="185"/>
      <c r="V733" s="17"/>
      <c r="AC733" s="188"/>
      <c r="AD733" s="188"/>
      <c r="AE733" s="188"/>
    </row>
    <row r="734" spans="8:31">
      <c r="H734" s="185"/>
      <c r="I734" s="185"/>
      <c r="J734" s="185"/>
      <c r="V734" s="17"/>
      <c r="AC734" s="188"/>
      <c r="AD734" s="188"/>
      <c r="AE734" s="18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6" t="s">
        <v>20</v>
      </c>
      <c r="F738" s="186"/>
      <c r="G738" s="186"/>
      <c r="H738" s="186"/>
      <c r="V738" s="17"/>
      <c r="X738" s="23" t="s">
        <v>32</v>
      </c>
      <c r="Y738" s="20">
        <f>IF(B738="PAGADO",0,C743)</f>
        <v>0</v>
      </c>
      <c r="AA738" s="186" t="s">
        <v>20</v>
      </c>
      <c r="AB738" s="186"/>
      <c r="AC738" s="186"/>
      <c r="AD738" s="186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9" t="str">
        <f>IF(C743&lt;0,"NO PAGAR","COBRAR")</f>
        <v>COBRAR</v>
      </c>
      <c r="C744" s="18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9" t="str">
        <f>IF(Y743&lt;0,"NO PAGAR","COBRAR")</f>
        <v>COBRAR</v>
      </c>
      <c r="Y744" s="18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5" t="s">
        <v>30</v>
      </c>
      <c r="I778" s="185"/>
      <c r="J778" s="185"/>
      <c r="V778" s="17"/>
      <c r="AA778" s="185" t="s">
        <v>31</v>
      </c>
      <c r="AB778" s="185"/>
      <c r="AC778" s="185"/>
    </row>
    <row r="779" spans="1:43">
      <c r="H779" s="185"/>
      <c r="I779" s="185"/>
      <c r="J779" s="185"/>
      <c r="V779" s="17"/>
      <c r="AA779" s="185"/>
      <c r="AB779" s="185"/>
      <c r="AC779" s="185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6" t="s">
        <v>20</v>
      </c>
      <c r="F783" s="186"/>
      <c r="G783" s="186"/>
      <c r="H783" s="186"/>
      <c r="V783" s="17"/>
      <c r="X783" s="23" t="s">
        <v>32</v>
      </c>
      <c r="Y783" s="20">
        <f>IF(B1583="PAGADO",0,C788)</f>
        <v>0</v>
      </c>
      <c r="AA783" s="186" t="s">
        <v>20</v>
      </c>
      <c r="AB783" s="186"/>
      <c r="AC783" s="186"/>
      <c r="AD783" s="186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7" t="str">
        <f>IF(Y788&lt;0,"NO PAGAR","COBRAR'")</f>
        <v>COBRAR'</v>
      </c>
      <c r="Y789" s="18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7" t="str">
        <f>IF(C788&lt;0,"NO PAGAR","COBRAR'")</f>
        <v>COBRAR'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8" t="s">
        <v>29</v>
      </c>
      <c r="AD825" s="188"/>
      <c r="AE825" s="188"/>
    </row>
    <row r="826" spans="2:41">
      <c r="H826" s="185" t="s">
        <v>28</v>
      </c>
      <c r="I826" s="185"/>
      <c r="J826" s="185"/>
      <c r="V826" s="17"/>
      <c r="AC826" s="188"/>
      <c r="AD826" s="188"/>
      <c r="AE826" s="188"/>
    </row>
    <row r="827" spans="2:41">
      <c r="H827" s="185"/>
      <c r="I827" s="185"/>
      <c r="J827" s="185"/>
      <c r="V827" s="17"/>
      <c r="AC827" s="188"/>
      <c r="AD827" s="188"/>
      <c r="AE827" s="18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6" t="s">
        <v>20</v>
      </c>
      <c r="F831" s="186"/>
      <c r="G831" s="186"/>
      <c r="H831" s="186"/>
      <c r="V831" s="17"/>
      <c r="X831" s="23" t="s">
        <v>32</v>
      </c>
      <c r="Y831" s="20">
        <f>IF(B831="PAGADO",0,C836)</f>
        <v>0</v>
      </c>
      <c r="AA831" s="186" t="s">
        <v>20</v>
      </c>
      <c r="AB831" s="186"/>
      <c r="AC831" s="186"/>
      <c r="AD831" s="186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9" t="str">
        <f>IF(C836&lt;0,"NO PAGAR","COBRAR")</f>
        <v>COBRAR</v>
      </c>
      <c r="C837" s="18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9" t="str">
        <f>IF(Y836&lt;0,"NO PAGAR","COBRAR")</f>
        <v>COBRAR</v>
      </c>
      <c r="Y837" s="18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5" t="s">
        <v>30</v>
      </c>
      <c r="I871" s="185"/>
      <c r="J871" s="185"/>
      <c r="V871" s="17"/>
      <c r="AA871" s="185" t="s">
        <v>31</v>
      </c>
      <c r="AB871" s="185"/>
      <c r="AC871" s="185"/>
    </row>
    <row r="872" spans="1:43">
      <c r="H872" s="185"/>
      <c r="I872" s="185"/>
      <c r="J872" s="185"/>
      <c r="V872" s="17"/>
      <c r="AA872" s="185"/>
      <c r="AB872" s="185"/>
      <c r="AC872" s="185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6" t="s">
        <v>20</v>
      </c>
      <c r="F876" s="186"/>
      <c r="G876" s="186"/>
      <c r="H876" s="186"/>
      <c r="V876" s="17"/>
      <c r="X876" s="23" t="s">
        <v>32</v>
      </c>
      <c r="Y876" s="20">
        <f>IF(B1676="PAGADO",0,C881)</f>
        <v>0</v>
      </c>
      <c r="AA876" s="186" t="s">
        <v>20</v>
      </c>
      <c r="AB876" s="186"/>
      <c r="AC876" s="186"/>
      <c r="AD876" s="186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7" t="str">
        <f>IF(Y881&lt;0,"NO PAGAR","COBRAR'")</f>
        <v>COBRAR'</v>
      </c>
      <c r="Y882" s="18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7" t="str">
        <f>IF(C881&lt;0,"NO PAGAR","COBRAR'")</f>
        <v>COBRAR'</v>
      </c>
      <c r="C883" s="18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8" t="s">
        <v>29</v>
      </c>
      <c r="AD919" s="188"/>
      <c r="AE919" s="188"/>
    </row>
    <row r="920" spans="2:41">
      <c r="H920" s="185" t="s">
        <v>28</v>
      </c>
      <c r="I920" s="185"/>
      <c r="J920" s="185"/>
      <c r="V920" s="17"/>
      <c r="AC920" s="188"/>
      <c r="AD920" s="188"/>
      <c r="AE920" s="188"/>
    </row>
    <row r="921" spans="2:41">
      <c r="H921" s="185"/>
      <c r="I921" s="185"/>
      <c r="J921" s="185"/>
      <c r="V921" s="17"/>
      <c r="AC921" s="188"/>
      <c r="AD921" s="188"/>
      <c r="AE921" s="18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6" t="s">
        <v>20</v>
      </c>
      <c r="F925" s="186"/>
      <c r="G925" s="186"/>
      <c r="H925" s="186"/>
      <c r="V925" s="17"/>
      <c r="X925" s="23" t="s">
        <v>32</v>
      </c>
      <c r="Y925" s="20">
        <f>IF(B925="PAGADO",0,C930)</f>
        <v>0</v>
      </c>
      <c r="AA925" s="186" t="s">
        <v>20</v>
      </c>
      <c r="AB925" s="186"/>
      <c r="AC925" s="186"/>
      <c r="AD925" s="186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9" t="str">
        <f>IF(C930&lt;0,"NO PAGAR","COBRAR")</f>
        <v>COBRAR</v>
      </c>
      <c r="C931" s="18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9" t="str">
        <f>IF(Y930&lt;0,"NO PAGAR","COBRAR")</f>
        <v>COBRAR</v>
      </c>
      <c r="Y931" s="18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5" t="s">
        <v>30</v>
      </c>
      <c r="I965" s="185"/>
      <c r="J965" s="185"/>
      <c r="V965" s="17"/>
      <c r="AA965" s="185" t="s">
        <v>31</v>
      </c>
      <c r="AB965" s="185"/>
      <c r="AC965" s="185"/>
    </row>
    <row r="966" spans="1:43">
      <c r="H966" s="185"/>
      <c r="I966" s="185"/>
      <c r="J966" s="185"/>
      <c r="V966" s="17"/>
      <c r="AA966" s="185"/>
      <c r="AB966" s="185"/>
      <c r="AC966" s="185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6" t="s">
        <v>20</v>
      </c>
      <c r="F970" s="186"/>
      <c r="G970" s="186"/>
      <c r="H970" s="186"/>
      <c r="V970" s="17"/>
      <c r="X970" s="23" t="s">
        <v>32</v>
      </c>
      <c r="Y970" s="20">
        <f>IF(B1770="PAGADO",0,C975)</f>
        <v>0</v>
      </c>
      <c r="AA970" s="186" t="s">
        <v>20</v>
      </c>
      <c r="AB970" s="186"/>
      <c r="AC970" s="186"/>
      <c r="AD970" s="186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7" t="str">
        <f>IF(Y975&lt;0,"NO PAGAR","COBRAR'")</f>
        <v>COBRAR'</v>
      </c>
      <c r="Y976" s="18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7" t="str">
        <f>IF(C975&lt;0,"NO PAGAR","COBRAR'")</f>
        <v>COBRAR'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8" t="s">
        <v>29</v>
      </c>
      <c r="AD1012" s="188"/>
      <c r="AE1012" s="188"/>
    </row>
    <row r="1013" spans="2:41">
      <c r="H1013" s="185" t="s">
        <v>28</v>
      </c>
      <c r="I1013" s="185"/>
      <c r="J1013" s="185"/>
      <c r="V1013" s="17"/>
      <c r="AC1013" s="188"/>
      <c r="AD1013" s="188"/>
      <c r="AE1013" s="188"/>
    </row>
    <row r="1014" spans="2:41">
      <c r="H1014" s="185"/>
      <c r="I1014" s="185"/>
      <c r="J1014" s="185"/>
      <c r="V1014" s="17"/>
      <c r="AC1014" s="188"/>
      <c r="AD1014" s="188"/>
      <c r="AE1014" s="18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6" t="s">
        <v>20</v>
      </c>
      <c r="F1018" s="186"/>
      <c r="G1018" s="186"/>
      <c r="H1018" s="186"/>
      <c r="V1018" s="17"/>
      <c r="X1018" s="23" t="s">
        <v>32</v>
      </c>
      <c r="Y1018" s="20">
        <f>IF(B1018="PAGADO",0,C1023)</f>
        <v>0</v>
      </c>
      <c r="AA1018" s="186" t="s">
        <v>20</v>
      </c>
      <c r="AB1018" s="186"/>
      <c r="AC1018" s="186"/>
      <c r="AD1018" s="186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9" t="str">
        <f>IF(C1023&lt;0,"NO PAGAR","COBRAR")</f>
        <v>COBRAR</v>
      </c>
      <c r="C1024" s="18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9" t="str">
        <f>IF(Y1023&lt;0,"NO PAGAR","COBRAR")</f>
        <v>COBRAR</v>
      </c>
      <c r="Y1024" s="18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5" t="s">
        <v>30</v>
      </c>
      <c r="I1058" s="185"/>
      <c r="J1058" s="185"/>
      <c r="V1058" s="17"/>
      <c r="AA1058" s="185" t="s">
        <v>31</v>
      </c>
      <c r="AB1058" s="185"/>
      <c r="AC1058" s="185"/>
    </row>
    <row r="1059" spans="2:41">
      <c r="H1059" s="185"/>
      <c r="I1059" s="185"/>
      <c r="J1059" s="185"/>
      <c r="V1059" s="17"/>
      <c r="AA1059" s="185"/>
      <c r="AB1059" s="185"/>
      <c r="AC1059" s="185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6" t="s">
        <v>20</v>
      </c>
      <c r="F1063" s="186"/>
      <c r="G1063" s="186"/>
      <c r="H1063" s="186"/>
      <c r="V1063" s="17"/>
      <c r="X1063" s="23" t="s">
        <v>32</v>
      </c>
      <c r="Y1063" s="20">
        <f>IF(B1863="PAGADO",0,C1068)</f>
        <v>0</v>
      </c>
      <c r="AA1063" s="186" t="s">
        <v>20</v>
      </c>
      <c r="AB1063" s="186"/>
      <c r="AC1063" s="186"/>
      <c r="AD1063" s="186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7" t="str">
        <f>IF(Y1068&lt;0,"NO PAGAR","COBRAR'")</f>
        <v>COBRAR'</v>
      </c>
      <c r="Y1069" s="18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7" t="str">
        <f>IF(C1068&lt;0,"NO PAGAR","COBRAR'")</f>
        <v>COBRAR'</v>
      </c>
      <c r="C1070" s="18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4" zoomScaleNormal="100" workbookViewId="0">
      <selection activeCell="E640" sqref="E64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66E4C-8113-4621-BAFA-E329513579B1}">
  <dimension ref="A2:H67"/>
  <sheetViews>
    <sheetView topLeftCell="A10" workbookViewId="0">
      <selection activeCell="C21" sqref="C21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5" t="s">
        <v>1143</v>
      </c>
      <c r="B2" s="206"/>
      <c r="C2" s="206"/>
      <c r="D2" s="206"/>
      <c r="E2" s="206"/>
      <c r="F2" s="206"/>
      <c r="G2" s="206"/>
      <c r="H2" s="207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3"/>
      <c r="B20" s="3"/>
      <c r="C20" s="3"/>
      <c r="D20" s="3"/>
      <c r="E20" s="47"/>
      <c r="F20" s="168"/>
      <c r="G20" s="168"/>
      <c r="H20" s="168">
        <f t="shared" si="0"/>
        <v>0</v>
      </c>
    </row>
    <row r="21" spans="1:8">
      <c r="A21" s="3"/>
      <c r="B21" s="3"/>
      <c r="C21" s="3"/>
      <c r="D21" s="3"/>
      <c r="E21" s="47"/>
      <c r="F21" s="168"/>
      <c r="G21" s="168"/>
      <c r="H21" s="168">
        <f t="shared" si="0"/>
        <v>0</v>
      </c>
    </row>
    <row r="22" spans="1:8">
      <c r="A22" s="3"/>
      <c r="B22" s="3"/>
      <c r="C22" s="3"/>
      <c r="D22" s="3"/>
      <c r="E22" s="47"/>
      <c r="F22" s="168"/>
      <c r="G22" s="168"/>
      <c r="H22" s="168">
        <f t="shared" si="0"/>
        <v>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8" t="s">
        <v>76</v>
      </c>
      <c r="C1" s="208"/>
      <c r="D1" s="208"/>
      <c r="E1" s="208"/>
      <c r="F1" s="208"/>
      <c r="G1" s="20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2" t="s">
        <v>7</v>
      </c>
      <c r="C17" s="194"/>
      <c r="D17" s="26">
        <f>SUM(D3:D16)</f>
        <v>1178</v>
      </c>
      <c r="E17" s="27"/>
      <c r="F17" s="3"/>
      <c r="G17" s="3"/>
    </row>
    <row r="22" spans="2:7">
      <c r="B22" s="208" t="s">
        <v>23</v>
      </c>
      <c r="C22" s="208"/>
      <c r="D22" s="208"/>
      <c r="E22" s="208"/>
      <c r="F22" s="208"/>
      <c r="G22" s="20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2" t="s">
        <v>7</v>
      </c>
      <c r="C38" s="194"/>
      <c r="D38" s="26">
        <f>SUM(D24:D37)</f>
        <v>1123.0900000000001</v>
      </c>
      <c r="E38" s="27"/>
      <c r="F38" s="3"/>
      <c r="G38" s="3"/>
    </row>
    <row r="41" spans="2:7">
      <c r="B41" s="208" t="s">
        <v>23</v>
      </c>
      <c r="C41" s="208"/>
      <c r="D41" s="208"/>
      <c r="E41" s="208"/>
      <c r="F41" s="208"/>
      <c r="G41" s="20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2" t="s">
        <v>7</v>
      </c>
      <c r="C56" s="194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2" t="s">
        <v>7</v>
      </c>
      <c r="C79" s="19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2" t="s">
        <v>7</v>
      </c>
      <c r="C96" s="194"/>
      <c r="D96" s="26">
        <f>SUM(D83:D95)</f>
        <v>565</v>
      </c>
      <c r="E96" s="27"/>
      <c r="F96" s="3"/>
    </row>
    <row r="99" spans="2:9">
      <c r="B99" s="208" t="s">
        <v>758</v>
      </c>
      <c r="C99" s="208"/>
      <c r="D99" s="208"/>
      <c r="E99" s="208"/>
      <c r="F99" s="208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2" t="s">
        <v>7</v>
      </c>
      <c r="C114" s="19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2" t="s">
        <v>7</v>
      </c>
      <c r="C132" s="19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6" t="s">
        <v>55</v>
      </c>
      <c r="B1" s="209"/>
      <c r="C1" s="209"/>
      <c r="D1" s="209"/>
      <c r="E1" s="209"/>
      <c r="F1" s="209"/>
      <c r="G1" s="209"/>
      <c r="H1" s="209"/>
      <c r="I1" s="217"/>
      <c r="J1" s="216" t="s">
        <v>55</v>
      </c>
      <c r="K1" s="209"/>
      <c r="L1" s="209"/>
      <c r="M1" s="209"/>
      <c r="N1" s="209"/>
      <c r="O1" s="209"/>
      <c r="P1" s="209"/>
      <c r="Q1" s="209"/>
      <c r="R1" s="21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8" t="s">
        <v>39</v>
      </c>
      <c r="B2" s="210"/>
      <c r="C2" s="210"/>
      <c r="D2" s="210"/>
      <c r="E2" s="210"/>
      <c r="F2" s="210"/>
      <c r="G2" s="210"/>
      <c r="H2" s="210"/>
      <c r="I2" s="219"/>
      <c r="J2" s="218" t="s">
        <v>39</v>
      </c>
      <c r="K2" s="210"/>
      <c r="L2" s="210"/>
      <c r="M2" s="210"/>
      <c r="N2" s="210"/>
      <c r="O2" s="210"/>
      <c r="P2" s="210"/>
      <c r="Q2" s="210"/>
      <c r="R2" s="21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2">
        <v>1724600125</v>
      </c>
      <c r="D5" s="21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4" t="s">
        <v>41</v>
      </c>
      <c r="AE6" s="214"/>
      <c r="AF6" s="214"/>
      <c r="AH6" s="214" t="s">
        <v>42</v>
      </c>
      <c r="AI6" s="214"/>
      <c r="AJ6" s="214"/>
      <c r="AK6" s="34"/>
      <c r="AM6" s="29"/>
      <c r="AN6" s="214" t="s">
        <v>41</v>
      </c>
      <c r="AO6" s="214"/>
      <c r="AP6" s="214"/>
      <c r="AR6" s="214" t="s">
        <v>42</v>
      </c>
      <c r="AS6" s="214"/>
      <c r="AT6" s="21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4" t="s">
        <v>41</v>
      </c>
      <c r="C8" s="214"/>
      <c r="D8" s="214"/>
      <c r="F8" s="214" t="s">
        <v>42</v>
      </c>
      <c r="G8" s="214"/>
      <c r="H8" s="214"/>
      <c r="I8" s="34"/>
      <c r="J8" s="29"/>
      <c r="K8" s="214" t="s">
        <v>41</v>
      </c>
      <c r="L8" s="214"/>
      <c r="M8" s="214"/>
      <c r="O8" s="214" t="s">
        <v>42</v>
      </c>
      <c r="P8" s="214"/>
      <c r="Q8" s="21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1">
        <f>AF12-AJ12</f>
        <v>520.00621866666677</v>
      </c>
      <c r="AK13" s="30"/>
      <c r="AM13" s="29"/>
      <c r="AQ13" s="22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1"/>
      <c r="AK14" s="30"/>
      <c r="AM14" s="29"/>
      <c r="AQ14" s="221"/>
      <c r="AU14" s="30"/>
    </row>
    <row r="15" spans="1:47" ht="15" customHeight="1">
      <c r="A15" s="29"/>
      <c r="E15" s="221">
        <f>D14-H14</f>
        <v>536.97475599999996</v>
      </c>
      <c r="I15" s="30"/>
      <c r="J15" s="29"/>
      <c r="N15" s="22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1"/>
      <c r="I16" s="30"/>
      <c r="J16" s="29"/>
      <c r="N16" s="22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0" t="s">
        <v>53</v>
      </c>
      <c r="AE19" s="220"/>
      <c r="AF19" s="220"/>
      <c r="AH19" s="220" t="s">
        <v>54</v>
      </c>
      <c r="AI19" s="220"/>
      <c r="AJ19" s="220"/>
      <c r="AK19" s="36"/>
      <c r="AM19" s="29"/>
      <c r="AN19" s="220" t="s">
        <v>53</v>
      </c>
      <c r="AO19" s="220"/>
      <c r="AP19" s="220"/>
      <c r="AR19" s="220" t="s">
        <v>54</v>
      </c>
      <c r="AS19" s="220"/>
      <c r="AT19" s="220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0" t="s">
        <v>53</v>
      </c>
      <c r="C21" s="220"/>
      <c r="D21" s="220"/>
      <c r="F21" s="220" t="s">
        <v>54</v>
      </c>
      <c r="G21" s="220"/>
      <c r="H21" s="220"/>
      <c r="I21" s="36"/>
      <c r="J21" s="29"/>
      <c r="K21" s="220" t="s">
        <v>53</v>
      </c>
      <c r="L21" s="220"/>
      <c r="M21" s="220"/>
      <c r="O21" s="220" t="s">
        <v>54</v>
      </c>
      <c r="P21" s="220"/>
      <c r="Q21" s="220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6" t="s">
        <v>55</v>
      </c>
      <c r="AD22" s="209"/>
      <c r="AE22" s="209"/>
      <c r="AF22" s="209"/>
      <c r="AG22" s="209"/>
      <c r="AH22" s="209"/>
      <c r="AI22" s="209"/>
      <c r="AJ22" s="209"/>
      <c r="AK22" s="217"/>
      <c r="AM22" s="216" t="s">
        <v>55</v>
      </c>
      <c r="AN22" s="209"/>
      <c r="AO22" s="209"/>
      <c r="AP22" s="209"/>
      <c r="AQ22" s="209"/>
      <c r="AR22" s="209"/>
      <c r="AS22" s="209"/>
      <c r="AT22" s="209"/>
      <c r="AU22" s="217"/>
    </row>
    <row r="23" spans="1:47" ht="26.25">
      <c r="A23" s="216" t="s">
        <v>55</v>
      </c>
      <c r="B23" s="209"/>
      <c r="C23" s="209"/>
      <c r="D23" s="209"/>
      <c r="E23" s="209"/>
      <c r="F23" s="209"/>
      <c r="G23" s="209"/>
      <c r="H23" s="209"/>
      <c r="I23" s="217"/>
      <c r="J23" s="216" t="s">
        <v>55</v>
      </c>
      <c r="K23" s="209"/>
      <c r="L23" s="209"/>
      <c r="M23" s="209"/>
      <c r="N23" s="209"/>
      <c r="O23" s="209"/>
      <c r="P23" s="209"/>
      <c r="Q23" s="209"/>
      <c r="R23" s="217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8" t="s">
        <v>39</v>
      </c>
      <c r="B24" s="210"/>
      <c r="C24" s="210"/>
      <c r="D24" s="210"/>
      <c r="E24" s="210"/>
      <c r="F24" s="210"/>
      <c r="G24" s="210"/>
      <c r="H24" s="210"/>
      <c r="I24" s="219"/>
      <c r="J24" s="218" t="s">
        <v>39</v>
      </c>
      <c r="K24" s="210"/>
      <c r="L24" s="210"/>
      <c r="M24" s="210"/>
      <c r="N24" s="210"/>
      <c r="O24" s="210"/>
      <c r="P24" s="210"/>
      <c r="Q24" s="210"/>
      <c r="R24" s="21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2">
        <v>1719901926</v>
      </c>
      <c r="D27" s="212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4" t="s">
        <v>41</v>
      </c>
      <c r="AE27" s="214"/>
      <c r="AF27" s="214"/>
      <c r="AH27" s="214" t="s">
        <v>42</v>
      </c>
      <c r="AI27" s="214"/>
      <c r="AJ27" s="214"/>
      <c r="AK27" s="34"/>
      <c r="AM27" s="29"/>
      <c r="AN27" s="214" t="s">
        <v>41</v>
      </c>
      <c r="AO27" s="214"/>
      <c r="AP27" s="214"/>
      <c r="AR27" s="214" t="s">
        <v>42</v>
      </c>
      <c r="AS27" s="214"/>
      <c r="AT27" s="214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4" t="s">
        <v>41</v>
      </c>
      <c r="C30" s="214"/>
      <c r="D30" s="214"/>
      <c r="F30" s="214" t="s">
        <v>42</v>
      </c>
      <c r="G30" s="214"/>
      <c r="H30" s="214"/>
      <c r="I30" s="34"/>
      <c r="J30" s="29"/>
      <c r="K30" s="214" t="s">
        <v>41</v>
      </c>
      <c r="L30" s="214"/>
      <c r="M30" s="214"/>
      <c r="O30" s="214" t="s">
        <v>42</v>
      </c>
      <c r="P30" s="214"/>
      <c r="Q30" s="214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1">
        <f>AF33-AJ33</f>
        <v>520.00288533333332</v>
      </c>
      <c r="AK34" s="30"/>
      <c r="AM34" s="29"/>
      <c r="AQ34" s="22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1"/>
      <c r="AK35" s="30"/>
      <c r="AM35" s="29"/>
      <c r="AQ35" s="22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1">
        <f>D36-H36</f>
        <v>260.00144333333338</v>
      </c>
      <c r="I37" s="30"/>
      <c r="J37" s="29"/>
      <c r="N37" s="22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1"/>
      <c r="I38" s="30"/>
      <c r="J38" s="29"/>
      <c r="N38" s="22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2"/>
      <c r="V40" s="222"/>
      <c r="W40" s="222"/>
      <c r="X40" s="91"/>
      <c r="Y40" s="222"/>
      <c r="Z40" s="222"/>
      <c r="AA40" s="222"/>
      <c r="AB40" s="99"/>
      <c r="AC40" s="29"/>
      <c r="AD40" s="220" t="s">
        <v>53</v>
      </c>
      <c r="AE40" s="220"/>
      <c r="AF40" s="220"/>
      <c r="AH40" s="220" t="s">
        <v>54</v>
      </c>
      <c r="AI40" s="220"/>
      <c r="AJ40" s="220"/>
      <c r="AK40" s="36"/>
      <c r="AM40" s="29"/>
      <c r="AN40" s="220" t="s">
        <v>53</v>
      </c>
      <c r="AO40" s="220"/>
      <c r="AP40" s="220"/>
      <c r="AR40" s="220" t="s">
        <v>54</v>
      </c>
      <c r="AS40" s="220"/>
      <c r="AT40" s="220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0" t="s">
        <v>53</v>
      </c>
      <c r="C43" s="220"/>
      <c r="D43" s="220"/>
      <c r="F43" s="220" t="s">
        <v>54</v>
      </c>
      <c r="G43" s="220"/>
      <c r="H43" s="220"/>
      <c r="I43" s="36"/>
      <c r="J43" s="29"/>
      <c r="K43" s="220" t="s">
        <v>53</v>
      </c>
      <c r="L43" s="220"/>
      <c r="M43" s="220"/>
      <c r="O43" s="220" t="s">
        <v>54</v>
      </c>
      <c r="P43" s="220"/>
      <c r="Q43" s="220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6" t="s">
        <v>55</v>
      </c>
      <c r="B47" s="209"/>
      <c r="C47" s="209"/>
      <c r="D47" s="209"/>
      <c r="E47" s="209"/>
      <c r="F47" s="209"/>
      <c r="G47" s="209"/>
      <c r="H47" s="209"/>
      <c r="I47" s="217"/>
      <c r="J47" s="216" t="s">
        <v>55</v>
      </c>
      <c r="K47" s="209"/>
      <c r="L47" s="209"/>
      <c r="M47" s="209"/>
      <c r="N47" s="209"/>
      <c r="O47" s="209"/>
      <c r="P47" s="209"/>
      <c r="Q47" s="209"/>
      <c r="R47" s="217"/>
    </row>
    <row r="48" spans="1:47" ht="21">
      <c r="A48" s="218" t="s">
        <v>39</v>
      </c>
      <c r="B48" s="210"/>
      <c r="C48" s="210"/>
      <c r="D48" s="210"/>
      <c r="E48" s="210"/>
      <c r="F48" s="210"/>
      <c r="G48" s="210"/>
      <c r="H48" s="210"/>
      <c r="I48" s="219"/>
      <c r="J48" s="218" t="s">
        <v>39</v>
      </c>
      <c r="K48" s="210"/>
      <c r="L48" s="210"/>
      <c r="M48" s="210"/>
      <c r="N48" s="210"/>
      <c r="O48" s="210"/>
      <c r="P48" s="210"/>
      <c r="Q48" s="210"/>
      <c r="R48" s="21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2">
        <v>1720714904</v>
      </c>
      <c r="D51" s="21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4" t="s">
        <v>41</v>
      </c>
      <c r="C54" s="214"/>
      <c r="D54" s="214"/>
      <c r="F54" s="214" t="s">
        <v>42</v>
      </c>
      <c r="G54" s="214"/>
      <c r="H54" s="214"/>
      <c r="I54" s="34"/>
      <c r="J54" s="29"/>
      <c r="K54" s="214" t="s">
        <v>41</v>
      </c>
      <c r="L54" s="214"/>
      <c r="M54" s="214"/>
      <c r="O54" s="214" t="s">
        <v>42</v>
      </c>
      <c r="P54" s="214"/>
      <c r="Q54" s="214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1">
        <f>D60-H60</f>
        <v>260.00310933333338</v>
      </c>
      <c r="I61" s="30"/>
      <c r="J61" s="29"/>
      <c r="N61" s="221">
        <f>M60-Q60</f>
        <v>191.23750000000001</v>
      </c>
      <c r="R61" s="30"/>
    </row>
    <row r="62" spans="1:18">
      <c r="A62" s="29"/>
      <c r="E62" s="221"/>
      <c r="I62" s="30"/>
      <c r="J62" s="29"/>
      <c r="N62" s="221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0" t="s">
        <v>53</v>
      </c>
      <c r="C67" s="220"/>
      <c r="D67" s="220"/>
      <c r="F67" s="220" t="s">
        <v>54</v>
      </c>
      <c r="G67" s="220"/>
      <c r="H67" s="220"/>
      <c r="I67" s="36"/>
      <c r="J67" s="29"/>
      <c r="K67" s="220" t="s">
        <v>53</v>
      </c>
      <c r="L67" s="220"/>
      <c r="M67" s="220"/>
      <c r="O67" s="220" t="s">
        <v>54</v>
      </c>
      <c r="P67" s="220"/>
      <c r="Q67" s="220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6" t="s">
        <v>55</v>
      </c>
      <c r="B70" s="209"/>
      <c r="C70" s="209"/>
      <c r="D70" s="209"/>
      <c r="E70" s="209"/>
      <c r="F70" s="209"/>
      <c r="G70" s="209"/>
      <c r="H70" s="209"/>
      <c r="I70" s="217"/>
      <c r="J70" s="216" t="s">
        <v>55</v>
      </c>
      <c r="K70" s="209"/>
      <c r="L70" s="209"/>
      <c r="M70" s="209"/>
      <c r="N70" s="209"/>
      <c r="O70" s="209"/>
      <c r="P70" s="209"/>
      <c r="Q70" s="209"/>
      <c r="R70" s="217"/>
    </row>
    <row r="71" spans="1:18" ht="21">
      <c r="A71" s="218" t="s">
        <v>39</v>
      </c>
      <c r="B71" s="210"/>
      <c r="C71" s="210"/>
      <c r="D71" s="210"/>
      <c r="E71" s="210"/>
      <c r="F71" s="210"/>
      <c r="G71" s="210"/>
      <c r="H71" s="210"/>
      <c r="I71" s="219"/>
      <c r="J71" s="218" t="s">
        <v>39</v>
      </c>
      <c r="K71" s="210"/>
      <c r="L71" s="210"/>
      <c r="M71" s="210"/>
      <c r="N71" s="210"/>
      <c r="O71" s="210"/>
      <c r="P71" s="210"/>
      <c r="Q71" s="210"/>
      <c r="R71" s="21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2">
        <v>1704695558</v>
      </c>
      <c r="D74" s="21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4" t="s">
        <v>41</v>
      </c>
      <c r="C77" s="214"/>
      <c r="D77" s="214"/>
      <c r="F77" s="214" t="s">
        <v>42</v>
      </c>
      <c r="G77" s="214"/>
      <c r="H77" s="214"/>
      <c r="I77" s="34"/>
      <c r="J77" s="29"/>
      <c r="K77" s="214" t="s">
        <v>41</v>
      </c>
      <c r="L77" s="214"/>
      <c r="M77" s="214"/>
      <c r="O77" s="214" t="s">
        <v>42</v>
      </c>
      <c r="P77" s="214"/>
      <c r="Q77" s="214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1">
        <f>D83-H83</f>
        <v>241.23750000000001</v>
      </c>
      <c r="I84" s="30"/>
      <c r="J84" s="29"/>
      <c r="N84" s="221">
        <f>M83-Q83</f>
        <v>241.23750000000001</v>
      </c>
      <c r="R84" s="30"/>
    </row>
    <row r="85" spans="1:18">
      <c r="A85" s="29"/>
      <c r="E85" s="221"/>
      <c r="I85" s="30"/>
      <c r="J85" s="29"/>
      <c r="N85" s="221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0" t="s">
        <v>53</v>
      </c>
      <c r="C90" s="220"/>
      <c r="D90" s="220"/>
      <c r="F90" s="220" t="s">
        <v>54</v>
      </c>
      <c r="G90" s="220"/>
      <c r="H90" s="220"/>
      <c r="I90" s="36"/>
      <c r="J90" s="29"/>
      <c r="K90" s="220" t="s">
        <v>53</v>
      </c>
      <c r="L90" s="220"/>
      <c r="M90" s="220"/>
      <c r="O90" s="220" t="s">
        <v>54</v>
      </c>
      <c r="P90" s="220"/>
      <c r="Q90" s="220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6" t="s">
        <v>55</v>
      </c>
      <c r="B94" s="209"/>
      <c r="C94" s="209"/>
      <c r="D94" s="209"/>
      <c r="E94" s="209"/>
      <c r="F94" s="209"/>
      <c r="G94" s="209"/>
      <c r="H94" s="209"/>
      <c r="I94" s="217"/>
      <c r="J94" s="216" t="s">
        <v>55</v>
      </c>
      <c r="K94" s="209"/>
      <c r="L94" s="209"/>
      <c r="M94" s="209"/>
      <c r="N94" s="209"/>
      <c r="O94" s="209"/>
      <c r="P94" s="209"/>
      <c r="Q94" s="209"/>
      <c r="R94" s="217"/>
    </row>
    <row r="95" spans="1:18" ht="21">
      <c r="A95" s="218" t="s">
        <v>39</v>
      </c>
      <c r="B95" s="210"/>
      <c r="C95" s="210"/>
      <c r="D95" s="210"/>
      <c r="E95" s="210"/>
      <c r="F95" s="210"/>
      <c r="G95" s="210"/>
      <c r="H95" s="210"/>
      <c r="I95" s="219"/>
      <c r="J95" s="218" t="s">
        <v>39</v>
      </c>
      <c r="K95" s="210"/>
      <c r="L95" s="210"/>
      <c r="M95" s="210"/>
      <c r="N95" s="210"/>
      <c r="O95" s="210"/>
      <c r="P95" s="210"/>
      <c r="Q95" s="210"/>
      <c r="R95" s="21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2">
        <v>1753640125</v>
      </c>
      <c r="D98" s="21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4" t="s">
        <v>41</v>
      </c>
      <c r="C101" s="214"/>
      <c r="D101" s="214"/>
      <c r="F101" s="214" t="s">
        <v>42</v>
      </c>
      <c r="G101" s="214"/>
      <c r="H101" s="214"/>
      <c r="I101" s="34"/>
      <c r="J101" s="29"/>
      <c r="K101" s="214" t="s">
        <v>41</v>
      </c>
      <c r="L101" s="214"/>
      <c r="M101" s="214"/>
      <c r="O101" s="214" t="s">
        <v>42</v>
      </c>
      <c r="P101" s="214"/>
      <c r="Q101" s="21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1">
        <f>D107-H107</f>
        <v>241.23750000000001</v>
      </c>
      <c r="I108" s="30"/>
      <c r="J108" s="29"/>
      <c r="N108" s="221">
        <f>M107-Q107</f>
        <v>241.23750000000001</v>
      </c>
      <c r="R108" s="30"/>
    </row>
    <row r="109" spans="1:18">
      <c r="A109" s="29"/>
      <c r="E109" s="221"/>
      <c r="I109" s="30"/>
      <c r="J109" s="29"/>
      <c r="N109" s="22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0" t="s">
        <v>53</v>
      </c>
      <c r="C114" s="220"/>
      <c r="D114" s="220"/>
      <c r="F114" s="220" t="s">
        <v>54</v>
      </c>
      <c r="G114" s="220"/>
      <c r="H114" s="220"/>
      <c r="I114" s="36"/>
      <c r="J114" s="29"/>
      <c r="K114" s="220" t="s">
        <v>53</v>
      </c>
      <c r="L114" s="220"/>
      <c r="M114" s="220"/>
      <c r="O114" s="220" t="s">
        <v>54</v>
      </c>
      <c r="P114" s="220"/>
      <c r="Q114" s="220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6" t="s">
        <v>55</v>
      </c>
      <c r="B117" s="209"/>
      <c r="C117" s="209"/>
      <c r="D117" s="209"/>
      <c r="E117" s="209"/>
      <c r="F117" s="209"/>
      <c r="G117" s="209"/>
      <c r="H117" s="209"/>
      <c r="I117" s="217"/>
      <c r="J117" s="216" t="s">
        <v>55</v>
      </c>
      <c r="K117" s="209"/>
      <c r="L117" s="209"/>
      <c r="M117" s="209"/>
      <c r="N117" s="209"/>
      <c r="O117" s="209"/>
      <c r="P117" s="209"/>
      <c r="Q117" s="209"/>
      <c r="R117" s="217"/>
    </row>
    <row r="118" spans="1:18" ht="21">
      <c r="A118" s="218" t="s">
        <v>39</v>
      </c>
      <c r="B118" s="210"/>
      <c r="C118" s="210"/>
      <c r="D118" s="210"/>
      <c r="E118" s="210"/>
      <c r="F118" s="210"/>
      <c r="G118" s="210"/>
      <c r="H118" s="210"/>
      <c r="I118" s="219"/>
      <c r="J118" s="218" t="s">
        <v>39</v>
      </c>
      <c r="K118" s="210"/>
      <c r="L118" s="210"/>
      <c r="M118" s="210"/>
      <c r="N118" s="210"/>
      <c r="O118" s="210"/>
      <c r="P118" s="210"/>
      <c r="Q118" s="210"/>
      <c r="R118" s="21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2">
        <v>1720145711</v>
      </c>
      <c r="D121" s="21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4" t="s">
        <v>41</v>
      </c>
      <c r="C124" s="214"/>
      <c r="D124" s="214"/>
      <c r="F124" s="214" t="s">
        <v>42</v>
      </c>
      <c r="G124" s="214"/>
      <c r="H124" s="214"/>
      <c r="I124" s="34"/>
      <c r="J124" s="29"/>
      <c r="K124" s="214" t="s">
        <v>41</v>
      </c>
      <c r="L124" s="214"/>
      <c r="M124" s="214"/>
      <c r="O124" s="214" t="s">
        <v>42</v>
      </c>
      <c r="P124" s="214"/>
      <c r="Q124" s="214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1">
        <f>D130-H130</f>
        <v>241.23750000000001</v>
      </c>
      <c r="I131" s="30"/>
      <c r="J131" s="29"/>
      <c r="N131" s="221">
        <f>M130-Q130</f>
        <v>519.96</v>
      </c>
      <c r="R131" s="30"/>
    </row>
    <row r="132" spans="1:18">
      <c r="A132" s="29"/>
      <c r="E132" s="221"/>
      <c r="I132" s="30"/>
      <c r="J132" s="29"/>
      <c r="N132" s="221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0" t="s">
        <v>53</v>
      </c>
      <c r="C137" s="220"/>
      <c r="D137" s="220"/>
      <c r="F137" s="220" t="s">
        <v>54</v>
      </c>
      <c r="G137" s="220"/>
      <c r="H137" s="220"/>
      <c r="I137" s="36"/>
      <c r="J137" s="29"/>
      <c r="K137" s="220" t="s">
        <v>53</v>
      </c>
      <c r="L137" s="220"/>
      <c r="M137" s="220"/>
      <c r="O137" s="220" t="s">
        <v>54</v>
      </c>
      <c r="P137" s="220"/>
      <c r="Q137" s="220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9" t="s">
        <v>55</v>
      </c>
      <c r="E139" s="209"/>
      <c r="F139" s="209"/>
      <c r="G139" s="84"/>
      <c r="H139" s="84"/>
      <c r="I139" s="85"/>
      <c r="K139" s="84"/>
      <c r="L139" s="84"/>
      <c r="M139" s="209" t="s">
        <v>55</v>
      </c>
      <c r="N139" s="209"/>
      <c r="O139" s="209"/>
      <c r="P139" s="84"/>
      <c r="Q139" s="84"/>
      <c r="R139" s="85"/>
    </row>
    <row r="140" spans="1:18" ht="21">
      <c r="B140" s="43"/>
      <c r="C140" s="43"/>
      <c r="D140" s="210" t="s">
        <v>39</v>
      </c>
      <c r="E140" s="210"/>
      <c r="F140" s="210"/>
      <c r="G140" s="43"/>
      <c r="H140" s="43"/>
      <c r="I140" s="44"/>
      <c r="K140" s="43"/>
      <c r="L140" s="43"/>
      <c r="M140" s="210" t="s">
        <v>39</v>
      </c>
      <c r="N140" s="210"/>
      <c r="O140" s="210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1" t="s">
        <v>718</v>
      </c>
      <c r="H142" s="211"/>
      <c r="I142" s="28"/>
      <c r="J142" s="29"/>
      <c r="K142" s="1" t="s">
        <v>56</v>
      </c>
      <c r="L142" t="s">
        <v>1011</v>
      </c>
      <c r="O142" t="s">
        <v>59</v>
      </c>
      <c r="P142" s="211" t="s">
        <v>718</v>
      </c>
      <c r="Q142" s="211"/>
      <c r="R142" s="28"/>
    </row>
    <row r="143" spans="1:18" ht="15.75">
      <c r="A143" s="29"/>
      <c r="B143" s="1" t="s">
        <v>57</v>
      </c>
      <c r="C143" s="212">
        <v>1721244075</v>
      </c>
      <c r="D143" s="212"/>
      <c r="F143" s="213" t="s">
        <v>731</v>
      </c>
      <c r="G143" s="213"/>
      <c r="H143">
        <v>225.02</v>
      </c>
      <c r="I143" s="28"/>
      <c r="J143" s="29"/>
      <c r="K143" s="1" t="s">
        <v>57</v>
      </c>
      <c r="L143">
        <v>924011786</v>
      </c>
      <c r="O143" s="213" t="s">
        <v>731</v>
      </c>
      <c r="P143" s="213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4" t="s">
        <v>41</v>
      </c>
      <c r="C146" s="214"/>
      <c r="D146" s="214"/>
      <c r="F146" s="214" t="s">
        <v>42</v>
      </c>
      <c r="G146" s="214"/>
      <c r="H146" s="214"/>
      <c r="I146" s="34"/>
      <c r="J146" s="29"/>
      <c r="K146" s="214" t="s">
        <v>41</v>
      </c>
      <c r="L146" s="214"/>
      <c r="M146" s="214"/>
      <c r="O146" s="214" t="s">
        <v>732</v>
      </c>
      <c r="P146" s="214"/>
      <c r="Q146" s="214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5" t="s">
        <v>50</v>
      </c>
      <c r="C152" s="215"/>
      <c r="D152" s="42">
        <f>SUM(D147:D151)</f>
        <v>262.52333333333337</v>
      </c>
      <c r="F152" s="215" t="s">
        <v>51</v>
      </c>
      <c r="G152" s="215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5" t="s">
        <v>51</v>
      </c>
      <c r="P152" s="215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09" t="s">
        <v>55</v>
      </c>
      <c r="E162" s="209"/>
      <c r="F162" s="209"/>
      <c r="G162" s="84"/>
      <c r="H162" s="84"/>
      <c r="I162" s="85"/>
      <c r="K162" s="84"/>
      <c r="L162" s="84"/>
      <c r="M162" s="209" t="s">
        <v>55</v>
      </c>
      <c r="N162" s="209"/>
      <c r="O162" s="209"/>
      <c r="P162" s="84"/>
      <c r="Q162" s="84"/>
      <c r="R162" s="85"/>
    </row>
    <row r="163" spans="2:18" ht="21">
      <c r="B163" s="43"/>
      <c r="C163" s="43"/>
      <c r="D163" s="210" t="s">
        <v>39</v>
      </c>
      <c r="E163" s="210"/>
      <c r="F163" s="210"/>
      <c r="G163" s="43"/>
      <c r="H163" s="43"/>
      <c r="I163" s="44"/>
      <c r="K163" s="43"/>
      <c r="L163" s="43"/>
      <c r="M163" s="210" t="s">
        <v>39</v>
      </c>
      <c r="N163" s="210"/>
      <c r="O163" s="210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1" t="s">
        <v>718</v>
      </c>
      <c r="H165" s="211"/>
      <c r="I165" s="28"/>
      <c r="K165" s="1" t="s">
        <v>56</v>
      </c>
      <c r="L165" t="s">
        <v>1133</v>
      </c>
      <c r="O165" t="s">
        <v>59</v>
      </c>
      <c r="P165" s="211" t="s">
        <v>718</v>
      </c>
      <c r="Q165" s="211"/>
      <c r="R165" s="28"/>
    </row>
    <row r="166" spans="2:18" ht="15.75">
      <c r="B166" s="1" t="s">
        <v>57</v>
      </c>
      <c r="C166" s="212">
        <v>1716325822</v>
      </c>
      <c r="D166" s="212"/>
      <c r="F166" s="213" t="s">
        <v>731</v>
      </c>
      <c r="G166" s="213"/>
      <c r="H166">
        <v>450.04</v>
      </c>
      <c r="I166" s="28"/>
      <c r="K166" s="1" t="s">
        <v>57</v>
      </c>
      <c r="L166" s="212">
        <v>1716325822</v>
      </c>
      <c r="M166" s="212"/>
      <c r="O166" s="213" t="s">
        <v>731</v>
      </c>
      <c r="P166" s="213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4" t="s">
        <v>41</v>
      </c>
      <c r="C169" s="214"/>
      <c r="D169" s="214"/>
      <c r="F169" s="214" t="s">
        <v>42</v>
      </c>
      <c r="G169" s="214"/>
      <c r="H169" s="214"/>
      <c r="I169" s="34"/>
      <c r="K169" s="214" t="s">
        <v>41</v>
      </c>
      <c r="L169" s="214"/>
      <c r="M169" s="214"/>
      <c r="O169" s="214" t="s">
        <v>42</v>
      </c>
      <c r="P169" s="214"/>
      <c r="Q169" s="214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5" t="s">
        <v>50</v>
      </c>
      <c r="C175" s="215"/>
      <c r="D175" s="42">
        <f>SUM(D170:D174)</f>
        <v>562.53499866666675</v>
      </c>
      <c r="F175" s="215" t="s">
        <v>51</v>
      </c>
      <c r="G175" s="215"/>
      <c r="H175" s="42">
        <f>SUM(H170:H174)</f>
        <v>42.528779999999998</v>
      </c>
      <c r="I175" s="35"/>
      <c r="K175" s="215" t="s">
        <v>50</v>
      </c>
      <c r="L175" s="215"/>
      <c r="M175" s="42">
        <f>SUM(M170:M174)</f>
        <v>262.52333333333337</v>
      </c>
      <c r="O175" s="215" t="s">
        <v>51</v>
      </c>
      <c r="P175" s="215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2" t="s">
        <v>112</v>
      </c>
      <c r="E1" s="212"/>
      <c r="F1" s="212"/>
      <c r="N1" s="212" t="s">
        <v>112</v>
      </c>
      <c r="O1" s="212"/>
      <c r="P1" s="21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2023-08-03T20:11:01Z</dcterms:modified>
</cp:coreProperties>
</file>