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D33CA8F-4D1E-4430-AA2D-ADF497FB5F07}" xr6:coauthVersionLast="47" xr6:coauthVersionMax="47" xr10:uidLastSave="{00000000-0000-0000-0000-000000000000}"/>
  <bookViews>
    <workbookView xWindow="-120" yWindow="-120" windowWidth="20730" windowHeight="11040" tabRatio="565" activeTab="1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18" i="2" l="1"/>
  <c r="C647" i="3"/>
  <c r="C636" i="22"/>
  <c r="C587" i="13"/>
  <c r="C629" i="4"/>
  <c r="C621" i="5"/>
  <c r="C630" i="6"/>
  <c r="R641" i="6"/>
  <c r="R631" i="5"/>
  <c r="R638" i="4"/>
  <c r="R592" i="13"/>
  <c r="R641" i="22"/>
  <c r="R653" i="3"/>
  <c r="R629" i="2"/>
  <c r="R653" i="1"/>
  <c r="C596" i="19"/>
  <c r="C622" i="6"/>
  <c r="C621" i="4"/>
  <c r="C620" i="22"/>
  <c r="C610" i="2"/>
  <c r="C602" i="2"/>
  <c r="C640" i="1"/>
  <c r="C639" i="3"/>
  <c r="Y538" i="13"/>
  <c r="Y578" i="22"/>
  <c r="Y556" i="2"/>
  <c r="C520" i="5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3" i="22" l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C674" i="22" s="1"/>
  <c r="C693" i="22" s="1"/>
  <c r="C669" i="22" s="1"/>
  <c r="C670" i="22" s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60" i="22" l="1"/>
  <c r="B858" i="22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4" i="22" l="1"/>
  <c r="Y973" i="22" s="1"/>
  <c r="Y949" i="22" s="1"/>
  <c r="Y950" i="22" s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41" i="13"/>
  <c r="Y547" i="13"/>
  <c r="Y560" i="13" s="1"/>
  <c r="Y542" i="13" s="1"/>
  <c r="X547" i="13"/>
  <c r="C579" i="13"/>
  <c r="C598" i="13" s="1"/>
  <c r="C575" i="13" s="1"/>
  <c r="Y543" i="13" l="1"/>
  <c r="X544" i="13" s="1"/>
  <c r="C571" i="13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 l="1"/>
  <c r="B625" i="13"/>
  <c r="B623" i="13"/>
  <c r="X625" i="13"/>
  <c r="Y625" i="13"/>
  <c r="Y644" i="13" s="1"/>
  <c r="Y620" i="13" s="1"/>
  <c r="Y616" i="13"/>
  <c r="C672" i="13" s="1"/>
  <c r="C691" i="13" s="1"/>
  <c r="C668" i="13" s="1"/>
  <c r="Y619" i="13" l="1"/>
  <c r="Y621" i="13" s="1"/>
  <c r="C664" i="13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72" i="4" l="1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X575" i="4"/>
  <c r="B563" i="2"/>
  <c r="Y565" i="2"/>
  <c r="Y582" i="2" s="1"/>
  <c r="Y560" i="2" s="1"/>
  <c r="X565" i="2"/>
  <c r="C629" i="2"/>
  <c r="C606" i="2" s="1"/>
  <c r="Y570" i="6"/>
  <c r="Y572" i="6" s="1"/>
  <c r="C641" i="6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X573" i="6"/>
  <c r="C614" i="6"/>
  <c r="C617" i="6" s="1"/>
  <c r="C619" i="6" s="1"/>
  <c r="C605" i="2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2" i="6" l="1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19" i="6" l="1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0" i="6" l="1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2" i="6" l="1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7" i="6" l="1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7" i="6" l="1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2" i="6" l="1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3" i="6" l="1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Y752" i="6" l="1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08" i="6" l="1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0" i="6" l="1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Y800" i="6" l="1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Y805" i="6" l="1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06" i="6" l="1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2" i="6" l="1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0" i="6" l="1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X891" i="5" l="1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C595" i="1" l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C591" i="1" l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B593" i="1" l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659" i="1" l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C632" i="1" l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Y640" i="1" l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B686" i="1" s="1"/>
  <c r="Y987" i="6"/>
  <c r="Y990" i="6" s="1"/>
  <c r="B993" i="6"/>
  <c r="Y995" i="6"/>
  <c r="Y1014" i="6" s="1"/>
  <c r="Y991" i="6" s="1"/>
  <c r="X995" i="6"/>
  <c r="X638" i="1" l="1"/>
  <c r="C686" i="1"/>
  <c r="C705" i="1" s="1"/>
  <c r="C681" i="1" s="1"/>
  <c r="C682" i="1" s="1"/>
  <c r="Y677" i="1" s="1"/>
  <c r="Y992" i="6"/>
  <c r="X993" i="6" s="1"/>
  <c r="X686" i="1" l="1"/>
  <c r="Y686" i="1"/>
  <c r="Y705" i="1" s="1"/>
  <c r="Y681" i="1" s="1"/>
  <c r="B684" i="1"/>
  <c r="Y680" i="1"/>
  <c r="C733" i="1"/>
  <c r="C752" i="1" s="1"/>
  <c r="C729" i="1" s="1"/>
  <c r="C1041" i="6"/>
  <c r="C1060" i="6" s="1"/>
  <c r="C1036" i="6" s="1"/>
  <c r="C1037" i="6" s="1"/>
  <c r="B1039" i="6" s="1"/>
  <c r="B1041" i="6"/>
  <c r="Y682" i="1" l="1"/>
  <c r="C725" i="1" s="1"/>
  <c r="C728" i="1" s="1"/>
  <c r="C730" i="1" s="1"/>
  <c r="Y1032" i="6"/>
  <c r="Y1035" i="6" s="1"/>
  <c r="X1041" i="6"/>
  <c r="Y1041" i="6"/>
  <c r="Y1060" i="6" s="1"/>
  <c r="Y1036" i="6" s="1"/>
  <c r="X683" i="1" l="1"/>
  <c r="Y733" i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X869" i="1"/>
  <c r="C917" i="1" l="1"/>
  <c r="Y912" i="1" s="1"/>
  <c r="Y915" i="1" s="1"/>
  <c r="Y920" i="1"/>
  <c r="Y939" i="1" s="1"/>
  <c r="Y916" i="1" s="1"/>
  <c r="B918" i="1"/>
  <c r="C957" i="1"/>
  <c r="C960" i="1" s="1"/>
  <c r="X920" i="1" l="1"/>
  <c r="Y917" i="1"/>
  <c r="B966" i="1" s="1"/>
  <c r="C966" i="1" l="1"/>
  <c r="C985" i="1" s="1"/>
  <c r="C961" i="1" s="1"/>
  <c r="C962" i="1" s="1"/>
  <c r="B964" i="1" s="1"/>
  <c r="X918" i="1"/>
  <c r="Y957" i="1"/>
  <c r="X966" i="1" l="1"/>
  <c r="Y966" i="1"/>
  <c r="Y985" i="1" s="1"/>
  <c r="Y961" i="1" s="1"/>
  <c r="Y960" i="1"/>
  <c r="C1013" i="1"/>
  <c r="C1032" i="1" s="1"/>
  <c r="C1009" i="1" s="1"/>
  <c r="Y962" i="1" l="1"/>
  <c r="C1005" i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Y244" i="3"/>
  <c r="C294" i="3" s="1"/>
  <c r="C313" i="3" s="1"/>
  <c r="C290" i="3" s="1"/>
  <c r="C1059" i="1" l="1"/>
  <c r="C1078" i="1" s="1"/>
  <c r="C1054" i="1" s="1"/>
  <c r="C1055" i="1" s="1"/>
  <c r="B1057" i="1" s="1"/>
  <c r="B1059" i="1"/>
  <c r="C286" i="3"/>
  <c r="C289" i="3" s="1"/>
  <c r="C291" i="3" s="1"/>
  <c r="X294" i="3" s="1"/>
  <c r="X245" i="3"/>
  <c r="X1059" i="1" l="1"/>
  <c r="Y1059" i="1"/>
  <c r="Y1078" i="1" s="1"/>
  <c r="Y1054" i="1" s="1"/>
  <c r="Y1050" i="1"/>
  <c r="Y1053" i="1" s="1"/>
  <c r="B292" i="3"/>
  <c r="Y294" i="3"/>
  <c r="Y313" i="3" s="1"/>
  <c r="Y290" i="3" s="1"/>
  <c r="Y286" i="3"/>
  <c r="Y289" i="3" s="1"/>
  <c r="Y1055" i="1" l="1"/>
  <c r="X1056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58" i="3" l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40" i="4" l="1"/>
  <c r="C617" i="4" s="1"/>
  <c r="C618" i="4" s="1"/>
  <c r="Y613" i="4" s="1"/>
  <c r="Y616" i="4" s="1"/>
  <c r="Y621" i="4" l="1"/>
  <c r="Y640" i="4" s="1"/>
  <c r="Y617" i="4" s="1"/>
  <c r="Y618" i="4" s="1"/>
  <c r="B619" i="4"/>
  <c r="C658" i="4"/>
  <c r="C661" i="4" s="1"/>
  <c r="X621" i="4"/>
  <c r="B667" i="4" l="1"/>
  <c r="C667" i="4"/>
  <c r="C686" i="4" s="1"/>
  <c r="C662" i="4" s="1"/>
  <c r="C663" i="4" s="1"/>
  <c r="X619" i="4"/>
  <c r="X667" i="4" l="1"/>
  <c r="Y658" i="4"/>
  <c r="B665" i="4"/>
  <c r="Y667" i="4"/>
  <c r="Y686" i="4" s="1"/>
  <c r="Y662" i="4" s="1"/>
  <c r="C714" i="4" l="1"/>
  <c r="C733" i="4" s="1"/>
  <c r="C710" i="4" s="1"/>
  <c r="Y661" i="4"/>
  <c r="Y663" i="4" s="1"/>
  <c r="X664" i="4" l="1"/>
  <c r="C706" i="4"/>
  <c r="C709" i="4" s="1"/>
  <c r="C711" i="4" s="1"/>
  <c r="Y714" i="4" l="1"/>
  <c r="Y733" i="4" s="1"/>
  <c r="Y710" i="4" s="1"/>
  <c r="X714" i="4"/>
  <c r="B712" i="4"/>
  <c r="C751" i="4"/>
  <c r="C754" i="4" s="1"/>
  <c r="Y706" i="4"/>
  <c r="Y709" i="4" s="1"/>
  <c r="Y711" i="4" s="1"/>
  <c r="X712" i="4" l="1"/>
  <c r="C760" i="4"/>
  <c r="C779" i="4" s="1"/>
  <c r="C755" i="4" s="1"/>
  <c r="C756" i="4" s="1"/>
  <c r="B760" i="4"/>
  <c r="X760" i="4" l="1"/>
  <c r="B758" i="4"/>
  <c r="Y760" i="4"/>
  <c r="Y779" i="4" s="1"/>
  <c r="Y755" i="4" s="1"/>
  <c r="Y751" i="4"/>
  <c r="Y754" i="4" l="1"/>
  <c r="Y756" i="4" s="1"/>
  <c r="C807" i="4"/>
  <c r="C826" i="4" s="1"/>
  <c r="C803" i="4" s="1"/>
  <c r="C799" i="4" l="1"/>
  <c r="C802" i="4" s="1"/>
  <c r="C804" i="4" s="1"/>
  <c r="X757" i="4"/>
  <c r="X807" i="4" l="1"/>
  <c r="B805" i="4"/>
  <c r="C844" i="4"/>
  <c r="C847" i="4" s="1"/>
  <c r="Y799" i="4"/>
  <c r="Y802" i="4" s="1"/>
  <c r="Y807" i="4"/>
  <c r="Y826" i="4" s="1"/>
  <c r="Y803" i="4" s="1"/>
  <c r="Y804" i="4" l="1"/>
  <c r="B853" i="4" l="1"/>
  <c r="X805" i="4"/>
  <c r="C853" i="4"/>
  <c r="C872" i="4" s="1"/>
  <c r="C848" i="4" s="1"/>
  <c r="C849" i="4" s="1"/>
  <c r="B851" i="4" l="1"/>
  <c r="Y853" i="4"/>
  <c r="Y872" i="4" s="1"/>
  <c r="Y848" i="4" s="1"/>
  <c r="X853" i="4"/>
  <c r="Y844" i="4"/>
  <c r="Y847" i="4" s="1"/>
  <c r="Y849" i="4" s="1"/>
  <c r="C893" i="4" l="1"/>
  <c r="C896" i="4" s="1"/>
  <c r="X850" i="4"/>
  <c r="C901" i="4"/>
  <c r="C920" i="4" s="1"/>
  <c r="C897" i="4" s="1"/>
  <c r="C898" i="4" l="1"/>
  <c r="B899" i="4" l="1"/>
  <c r="Y901" i="4"/>
  <c r="Y920" i="4" s="1"/>
  <c r="Y897" i="4" s="1"/>
  <c r="Y893" i="4"/>
  <c r="Y896" i="4" s="1"/>
  <c r="X901" i="4"/>
  <c r="C938" i="4"/>
  <c r="C941" i="4" s="1"/>
  <c r="Y898" i="4" l="1"/>
  <c r="X899" i="4" s="1"/>
  <c r="B947" i="4"/>
  <c r="C947" i="4"/>
  <c r="C966" i="4" s="1"/>
  <c r="C942" i="4" s="1"/>
  <c r="C943" i="4" s="1"/>
  <c r="B945" i="4" l="1"/>
  <c r="Y947" i="4"/>
  <c r="Y966" i="4" s="1"/>
  <c r="Y942" i="4" s="1"/>
  <c r="X947" i="4"/>
  <c r="Y938" i="4"/>
  <c r="C994" i="4" l="1"/>
  <c r="C1013" i="4" s="1"/>
  <c r="C990" i="4" s="1"/>
  <c r="Y941" i="4"/>
  <c r="Y943" i="4" s="1"/>
  <c r="C986" i="4" l="1"/>
  <c r="C989" i="4" s="1"/>
  <c r="C991" i="4" s="1"/>
  <c r="X944" i="4"/>
  <c r="C1031" i="4" l="1"/>
  <c r="C1034" i="4" s="1"/>
  <c r="B992" i="4"/>
  <c r="Y986" i="4"/>
  <c r="Y989" i="4" s="1"/>
  <c r="Y994" i="4"/>
  <c r="Y1013" i="4" s="1"/>
  <c r="Y990" i="4" s="1"/>
  <c r="X994" i="4"/>
  <c r="Y991" i="4" l="1"/>
  <c r="X992" i="4" l="1"/>
  <c r="B1040" i="4"/>
  <c r="C1040" i="4"/>
  <c r="C1059" i="4" s="1"/>
  <c r="C1035" i="4" s="1"/>
  <c r="C1036" i="4" s="1"/>
  <c r="Y1031" i="4" l="1"/>
  <c r="Y1034" i="4" s="1"/>
  <c r="X1040" i="4"/>
  <c r="B1038" i="4"/>
  <c r="Y1040" i="4"/>
  <c r="Y1059" i="4" s="1"/>
  <c r="Y1035" i="4" s="1"/>
  <c r="Y1036" i="4" l="1"/>
  <c r="X1037" i="4" s="1"/>
  <c r="S530" i="4"/>
</calcChain>
</file>

<file path=xl/sharedStrings.xml><?xml version="1.0" encoding="utf-8"?>
<sst xmlns="http://schemas.openxmlformats.org/spreadsheetml/2006/main" count="26561" uniqueCount="1134">
  <si>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</si>
  <si>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</si>
  <si>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</si>
  <si>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</si>
  <si>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</si>
  <si>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</si>
  <si>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</si>
  <si>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</si>
  <si>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</si>
  <si>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</si>
  <si>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</si>
  <si>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</si>
  <si>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</si>
  <si>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</si>
  <si>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</si>
  <si>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</si>
  <si>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</si>
  <si>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</si>
  <si>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</si>
  <si>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</si>
  <si>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</si>
  <si>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</si>
  <si>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</si>
  <si>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</si>
  <si>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</si>
  <si>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</si>
  <si>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</si>
  <si>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</si>
  <si>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</si>
  <si>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</si>
  <si>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</si>
  <si>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</si>
  <si>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</si>
  <si>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</si>
  <si>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</si>
  <si>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</si>
  <si>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</si>
  <si>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</si>
  <si>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</si>
  <si>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</si>
  <si>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</si>
  <si>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</si>
  <si>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</si>
  <si>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</si>
  <si>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</si>
  <si>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</si>
  <si>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</si>
  <si>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</si>
  <si>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</si>
  <si>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</si>
  <si>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</si>
  <si>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</si>
  <si>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</si>
  <si>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</si>
  <si>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</si>
  <si>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</si>
  <si>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</si>
  <si>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</si>
  <si>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</si>
  <si>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</si>
  <si>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</si>
  <si>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</si>
  <si>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</si>
  <si>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</si>
  <si>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</si>
  <si>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</si>
  <si>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</si>
  <si>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</si>
  <si>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</si>
  <si>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</si>
  <si>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</si>
  <si>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</si>
  <si>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</si>
  <si>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</si>
  <si>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</si>
  <si>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</si>
  <si>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</si>
  <si>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</si>
  <si>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</si>
  <si>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</si>
  <si>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</si>
  <si>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</si>
  <si>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</si>
  <si>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</si>
  <si>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</si>
  <si>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</si>
  <si>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</si>
  <si>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</si>
  <si>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</si>
  <si>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</si>
  <si>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</si>
  <si>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</si>
  <si>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</si>
  <si>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</si>
  <si>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</si>
  <si>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</si>
  <si>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</si>
  <si>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</si>
  <si>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</si>
  <si>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</si>
  <si>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</si>
  <si>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</si>
  <si>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</si>
  <si>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</si>
  <si>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</si>
  <si>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</si>
  <si>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</si>
  <si>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</si>
  <si>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</si>
  <si>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</si>
  <si>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</si>
  <si>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</si>
  <si>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</si>
  <si>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</si>
  <si>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</si>
  <si>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</si>
  <si>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</si>
  <si>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</si>
  <si>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</si>
  <si>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</si>
  <si>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</si>
  <si>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</si>
  <si>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</si>
  <si>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</si>
  <si>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</si>
  <si>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</si>
  <si>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</si>
  <si>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</si>
  <si>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</si>
  <si>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</si>
  <si>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</si>
  <si>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</si>
  <si>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</si>
  <si>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</si>
  <si>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</si>
  <si>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</si>
  <si>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</si>
  <si>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</si>
  <si>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</si>
  <si>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</si>
  <si>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</si>
  <si>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</si>
  <si>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</si>
  <si>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</si>
  <si>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</si>
  <si>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</si>
  <si>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</si>
  <si>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</si>
  <si>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</si>
  <si>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</si>
  <si>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</si>
  <si>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</si>
  <si>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</si>
  <si>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</si>
  <si>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</si>
  <si>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</si>
  <si>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</si>
  <si>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</si>
  <si>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</si>
  <si>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</si>
  <si>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</si>
  <si>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</si>
  <si>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</si>
  <si>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</si>
  <si>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</si>
  <si>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</si>
  <si>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</si>
  <si>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</si>
  <si>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</si>
  <si>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</si>
  <si>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</si>
  <si>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</si>
  <si>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</si>
  <si>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</si>
  <si>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</si>
  <si>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</si>
  <si>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</si>
  <si>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</si>
  <si>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</si>
  <si>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</si>
  <si>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</si>
  <si>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</si>
  <si>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</si>
  <si>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</si>
  <si>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</si>
  <si>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</si>
  <si>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</si>
  <si>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</si>
  <si>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</si>
  <si>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</si>
  <si>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</si>
  <si>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</si>
  <si>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</si>
  <si>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</si>
  <si>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</si>
  <si>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</si>
  <si>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</si>
  <si>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</si>
  <si>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</si>
  <si>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</si>
  <si>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</si>
  <si>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</si>
  <si>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</si>
  <si>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</si>
  <si>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</si>
  <si>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</si>
  <si>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</si>
  <si>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</si>
  <si>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</si>
  <si>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</si>
  <si>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</si>
  <si>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</si>
  <si>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</si>
  <si>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</si>
  <si>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</si>
  <si>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</si>
  <si>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</si>
  <si>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</si>
  <si>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</si>
  <si>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</si>
  <si>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</si>
  <si>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</si>
  <si>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</si>
  <si>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</si>
  <si>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</si>
  <si>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</si>
  <si>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</si>
  <si>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</si>
  <si>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</si>
  <si>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</si>
  <si>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</si>
  <si>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</si>
  <si>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</si>
  <si>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</si>
  <si>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</si>
  <si>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</si>
  <si>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</si>
  <si>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</si>
  <si>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</si>
  <si>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</si>
  <si>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</si>
  <si>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</si>
  <si>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</si>
  <si>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</si>
  <si>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</si>
  <si>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</si>
  <si>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</si>
  <si>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</si>
  <si>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</si>
  <si>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</si>
  <si>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</si>
  <si>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</si>
  <si>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</si>
  <si>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</si>
  <si>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</si>
  <si>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</si>
  <si>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</si>
  <si>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</si>
  <si>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</si>
  <si>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</si>
  <si>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</si>
  <si>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</si>
  <si>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</si>
  <si>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</si>
  <si>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</si>
  <si>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</si>
  <si>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</si>
  <si>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</si>
  <si>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</si>
  <si>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</si>
  <si>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</si>
  <si>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</si>
  <si>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</si>
  <si>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</si>
  <si>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</si>
  <si>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</si>
  <si>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</si>
  <si>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</si>
  <si>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</si>
  <si>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</si>
  <si>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</si>
  <si>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</si>
  <si>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</si>
  <si>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</si>
  <si>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</si>
  <si>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</si>
  <si>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</si>
  <si>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</si>
  <si>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</si>
  <si>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</si>
  <si>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</si>
  <si>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</si>
  <si>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</si>
  <si>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</si>
  <si>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</si>
  <si>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</si>
  <si>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</si>
  <si>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</si>
  <si>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</si>
  <si>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</si>
  <si>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</si>
  <si>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</si>
  <si>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</si>
  <si>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</si>
  <si>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</si>
  <si>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</si>
  <si>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</si>
  <si>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</si>
  <si>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</si>
  <si>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</si>
  <si>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</si>
  <si>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</si>
  <si>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</si>
  <si>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</si>
  <si>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</si>
  <si>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</si>
  <si>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</si>
  <si>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</si>
  <si>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</si>
  <si>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</si>
  <si>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</si>
  <si>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</si>
  <si>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</si>
  <si>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</si>
  <si>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</si>
  <si>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</si>
  <si>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</si>
  <si>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</si>
  <si>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</si>
  <si>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</si>
  <si>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</si>
  <si>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</si>
  <si>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</si>
  <si>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</si>
  <si>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</si>
  <si>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</si>
  <si>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</si>
  <si>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</si>
  <si>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</si>
  <si>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</si>
  <si>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</si>
  <si>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</si>
  <si>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</si>
  <si>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</si>
  <si>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</si>
  <si>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</si>
  <si>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</si>
  <si>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</si>
  <si>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</si>
  <si>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</si>
  <si>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</si>
  <si>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</si>
  <si>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</si>
  <si>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</si>
  <si>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</si>
  <si>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</si>
  <si>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</si>
  <si>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</si>
  <si>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</si>
  <si>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</si>
  <si>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</si>
  <si>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</si>
  <si>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</si>
  <si>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</si>
  <si>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</si>
  <si>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</si>
  <si>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</si>
  <si>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</si>
  <si>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</si>
  <si>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</si>
  <si>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</si>
  <si>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</si>
  <si>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</si>
  <si>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</si>
  <si>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</si>
  <si>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</si>
  <si>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</si>
  <si>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</si>
  <si>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</si>
  <si>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</si>
  <si>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</si>
  <si>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</si>
  <si>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</si>
  <si>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</si>
  <si>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</si>
  <si>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</si>
  <si>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</si>
  <si>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</si>
  <si>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</si>
  <si>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</si>
  <si>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</si>
  <si>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</si>
  <si>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</si>
  <si>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</si>
  <si>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</si>
  <si>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</si>
  <si>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</si>
  <si>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</si>
  <si>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</si>
  <si>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</si>
  <si>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</si>
  <si>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</si>
  <si>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</si>
  <si>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</si>
  <si>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</si>
  <si>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</si>
  <si>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</si>
  <si>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</si>
  <si>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</si>
  <si>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</si>
  <si>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</si>
  <si>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</si>
  <si>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</si>
  <si>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</si>
  <si>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</si>
  <si>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</si>
  <si>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</si>
  <si>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</si>
  <si>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</si>
  <si>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</si>
  <si>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</si>
  <si>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</si>
  <si>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</si>
  <si>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</si>
  <si>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</si>
  <si>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</si>
  <si>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</si>
  <si>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</si>
  <si>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</si>
  <si>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</si>
  <si>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</si>
  <si>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</si>
  <si>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</si>
  <si>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</si>
  <si>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</si>
  <si>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</si>
  <si>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</si>
  <si>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</si>
  <si>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</si>
  <si>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</si>
  <si>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</si>
  <si>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</si>
  <si>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</si>
  <si>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</si>
  <si>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</si>
  <si>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</si>
  <si>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</si>
  <si>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</si>
  <si>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</si>
  <si>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</si>
  <si>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</si>
  <si>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</si>
  <si>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</si>
  <si>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</si>
  <si>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</si>
  <si>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</si>
  <si>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</si>
  <si>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</si>
  <si>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</si>
  <si>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</si>
  <si>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</si>
  <si>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</si>
  <si>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</si>
  <si>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</si>
  <si>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</si>
  <si>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</si>
  <si>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</si>
  <si>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</si>
  <si>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</si>
  <si>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</si>
  <si>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</si>
  <si>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</si>
  <si>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</si>
  <si>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</si>
  <si>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</si>
  <si>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</si>
  <si>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</si>
  <si>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</si>
  <si>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</si>
  <si>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</si>
  <si>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</si>
  <si>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</si>
  <si>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</si>
  <si>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</si>
  <si>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</si>
  <si>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</si>
  <si>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</si>
  <si>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</si>
  <si>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</si>
  <si>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</si>
  <si>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</si>
  <si>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</si>
  <si>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</si>
  <si>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</si>
  <si>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</si>
  <si>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</si>
  <si>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</si>
  <si>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</si>
  <si>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</si>
  <si>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</si>
  <si>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</si>
  <si>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</si>
  <si>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</si>
  <si>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</si>
  <si>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</si>
  <si>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</si>
  <si>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</si>
  <si>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</si>
  <si>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</si>
  <si>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</si>
  <si>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</si>
  <si>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</si>
  <si>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</si>
  <si>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</si>
  <si>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</si>
  <si>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</si>
  <si>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</si>
  <si>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</si>
  <si>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</si>
  <si>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</si>
  <si>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</si>
  <si>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</si>
  <si>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</si>
  <si>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</si>
  <si>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</si>
  <si>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</si>
  <si>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</si>
  <si>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</si>
  <si>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</si>
  <si>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</si>
  <si>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</si>
  <si>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</si>
  <si>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</si>
  <si>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</si>
  <si>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</si>
  <si>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</si>
  <si>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</si>
  <si>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</si>
  <si>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</si>
  <si>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</si>
  <si>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</si>
  <si>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</si>
  <si>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</si>
  <si>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</si>
  <si>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</si>
  <si>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</si>
  <si>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</si>
  <si>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</si>
  <si>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</si>
  <si>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</si>
  <si>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</si>
  <si>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</si>
  <si>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</si>
  <si>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</si>
  <si>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</si>
  <si>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</si>
  <si>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</si>
  <si>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</si>
  <si>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</si>
  <si>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</si>
  <si>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</si>
  <si>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</si>
  <si>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</si>
  <si>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</si>
  <si>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</si>
  <si>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</si>
  <si>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</si>
  <si>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</si>
  <si>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</si>
  <si>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</si>
  <si>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</si>
  <si>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</si>
  <si>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</si>
  <si>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</si>
  <si>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</si>
  <si>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</si>
  <si>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</si>
  <si>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</si>
  <si>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</si>
  <si>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</si>
  <si>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</si>
  <si>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</si>
  <si>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</si>
  <si>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</si>
  <si>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</si>
  <si>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</si>
  <si>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</si>
  <si>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</si>
  <si>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</si>
  <si>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</si>
  <si>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</si>
  <si>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</si>
  <si>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</si>
  <si>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</si>
  <si>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</si>
  <si>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</si>
  <si>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</si>
  <si>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</si>
  <si>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</si>
  <si>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</si>
  <si>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</si>
  <si>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</si>
  <si>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</si>
  <si>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</si>
  <si>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</si>
  <si>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</si>
  <si>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</si>
  <si>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</si>
  <si>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</si>
  <si>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</si>
  <si>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</si>
  <si>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</si>
  <si>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</si>
  <si>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</si>
  <si>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</si>
  <si>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</si>
  <si>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</si>
  <si>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</si>
  <si>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</si>
  <si>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</si>
  <si>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</si>
  <si>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</si>
  <si>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</si>
  <si>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</si>
  <si>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</si>
  <si>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</si>
  <si>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</si>
  <si>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</si>
  <si>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</si>
  <si>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</si>
  <si>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</si>
  <si>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</si>
  <si>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</si>
  <si>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</si>
  <si>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</si>
  <si>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</si>
  <si>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</si>
  <si>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</si>
  <si>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</si>
  <si>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</si>
  <si>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</si>
  <si>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</si>
  <si>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</si>
  <si>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</si>
  <si>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</si>
  <si>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</si>
  <si>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</si>
  <si>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</si>
  <si>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</si>
  <si>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</si>
  <si>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</si>
  <si>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</si>
  <si>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</si>
  <si>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</si>
  <si>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</si>
  <si>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</si>
  <si>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</si>
  <si>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</si>
  <si>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</si>
  <si>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</si>
  <si>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</si>
  <si>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</si>
  <si>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</si>
  <si>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</si>
  <si>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</si>
  <si>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</si>
  <si>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</si>
  <si>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</si>
  <si>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</si>
  <si>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</si>
  <si>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</si>
  <si>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</si>
  <si>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</si>
  <si>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</si>
  <si>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</si>
  <si>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</si>
  <si>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</si>
  <si>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</si>
  <si>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</si>
  <si>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</si>
  <si>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</si>
  <si>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</si>
  <si>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</si>
  <si>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</si>
  <si>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</si>
  <si>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</si>
  <si>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</si>
  <si>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</si>
  <si>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</si>
  <si>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</si>
  <si>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</si>
  <si>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</si>
  <si>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</si>
  <si>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</si>
  <si>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</si>
  <si>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</si>
  <si>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</si>
  <si>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</si>
  <si>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</si>
  <si>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</si>
  <si>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</si>
  <si>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</si>
  <si>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</si>
  <si>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</si>
  <si>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</si>
  <si>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</si>
  <si>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</si>
  <si>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</si>
  <si>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</si>
  <si>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</si>
  <si>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</si>
  <si>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</si>
  <si>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</si>
  <si>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</si>
  <si>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</si>
  <si>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</si>
  <si>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</si>
  <si>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</si>
  <si>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</si>
  <si>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</si>
  <si>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</si>
  <si>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</si>
  <si>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</si>
  <si>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</si>
  <si>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</si>
  <si>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</si>
  <si>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</si>
  <si>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</si>
  <si>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</si>
  <si>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</si>
  <si>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</si>
  <si>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</si>
  <si>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</si>
  <si>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</si>
  <si>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</si>
  <si>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</si>
  <si>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</si>
  <si>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</si>
  <si>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</si>
  <si>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</si>
  <si>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</si>
  <si>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</si>
  <si>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</si>
  <si>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</si>
  <si>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</si>
  <si>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</si>
  <si>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</si>
  <si>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</si>
  <si>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</si>
  <si>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</si>
  <si>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</si>
  <si>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</si>
  <si>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</si>
  <si>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</si>
  <si>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</si>
  <si>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</si>
  <si>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</si>
  <si>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</si>
  <si>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</si>
  <si>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</si>
  <si>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</si>
  <si>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</si>
  <si>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</si>
  <si>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</si>
  <si>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</si>
  <si>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</si>
  <si>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</si>
  <si>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</si>
  <si>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</si>
  <si>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</si>
  <si>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</si>
  <si>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</si>
  <si>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</si>
  <si>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</si>
  <si>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</si>
  <si>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</si>
  <si>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</si>
  <si>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</si>
  <si>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</si>
  <si>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</si>
  <si>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</si>
  <si>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</si>
  <si>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</si>
  <si>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</si>
  <si>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</si>
  <si>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</si>
  <si>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</si>
  <si>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</si>
  <si>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</si>
  <si>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</si>
  <si>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</si>
  <si>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</si>
  <si>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</si>
  <si>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</si>
  <si>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</si>
  <si>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</si>
  <si>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</si>
  <si>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</si>
  <si>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</si>
  <si>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</si>
  <si>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</si>
  <si>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</si>
  <si>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</si>
  <si>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</si>
  <si>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</si>
  <si>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</si>
  <si>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</si>
  <si>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</si>
  <si>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</si>
  <si>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</si>
  <si>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</si>
  <si>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</si>
  <si>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</si>
  <si>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</si>
  <si>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</si>
  <si>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</si>
  <si>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</si>
  <si>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</si>
  <si>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</si>
  <si>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</si>
  <si>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</si>
  <si>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</si>
  <si>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</si>
  <si>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</si>
  <si>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</si>
  <si>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</si>
  <si>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</si>
  <si>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</si>
  <si>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</si>
  <si>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</si>
  <si>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</si>
  <si>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</si>
  <si>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</si>
  <si>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</si>
  <si>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</si>
  <si>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</si>
  <si>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</si>
  <si>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</si>
  <si>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</si>
  <si>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</si>
  <si>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</si>
  <si>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</si>
  <si>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</si>
  <si>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</si>
  <si>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</si>
  <si>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</si>
  <si>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</si>
  <si>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</si>
  <si>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</si>
  <si>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</si>
  <si>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</si>
  <si>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</si>
  <si>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</si>
  <si>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</si>
  <si>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</si>
  <si>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</si>
  <si>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</si>
  <si>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</si>
  <si>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</si>
  <si>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</si>
  <si>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</si>
  <si>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</si>
  <si>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</si>
  <si>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</si>
  <si>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</si>
  <si>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</si>
  <si>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</si>
  <si>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</si>
  <si>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</si>
  <si>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</si>
  <si>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</si>
  <si>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</si>
  <si>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</si>
  <si>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</si>
  <si>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</si>
  <si>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</si>
  <si>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</si>
  <si>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</si>
  <si>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</si>
  <si>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</si>
  <si>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</si>
  <si>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</si>
  <si>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</si>
  <si>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</si>
  <si>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</si>
  <si>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</si>
  <si>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</si>
  <si>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</si>
  <si>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</si>
  <si>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</si>
  <si>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</si>
  <si>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</si>
  <si>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</si>
  <si>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</si>
  <si>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</si>
  <si>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</si>
  <si>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</si>
  <si>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</si>
  <si>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</si>
  <si>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</si>
  <si>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</si>
  <si>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</si>
  <si>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</si>
  <si>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</si>
  <si>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</si>
  <si>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</si>
  <si>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</si>
  <si>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</si>
  <si>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</si>
  <si>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</si>
  <si>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</si>
  <si>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</si>
  <si>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</si>
  <si>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</si>
  <si>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</si>
  <si>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</si>
  <si>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</si>
  <si>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</si>
  <si>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</si>
  <si>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</si>
  <si>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</si>
  <si>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</si>
  <si>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</si>
  <si>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</si>
  <si>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</si>
  <si>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</si>
  <si>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</si>
  <si>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</si>
  <si>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</si>
  <si>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</si>
  <si>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</si>
  <si>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</si>
  <si>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</si>
  <si>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</si>
  <si>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</si>
  <si>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</si>
  <si>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</si>
  <si>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</si>
  <si>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</si>
  <si>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</si>
  <si>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</si>
  <si>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</si>
  <si>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</si>
  <si>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</si>
  <si>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</si>
  <si>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</si>
  <si>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</si>
  <si>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</si>
  <si>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</si>
  <si>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</si>
  <si>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</si>
  <si>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</si>
  <si>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</si>
  <si>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</si>
  <si>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</si>
  <si>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</si>
  <si>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</si>
  <si>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</si>
  <si>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</si>
  <si>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</si>
  <si>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</si>
  <si>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</si>
  <si>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</si>
  <si>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</si>
  <si>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</si>
  <si>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</si>
  <si>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</si>
  <si>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</si>
  <si>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</si>
  <si>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</si>
  <si>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</si>
  <si>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</si>
  <si>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</si>
  <si>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</si>
  <si>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</si>
  <si>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</si>
  <si>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</si>
  <si>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</si>
  <si>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</si>
  <si>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</si>
  <si>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</si>
  <si>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</si>
  <si>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</si>
  <si>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</si>
  <si>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</si>
  <si>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</si>
  <si>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</si>
  <si>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</si>
  <si>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</si>
  <si>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</si>
  <si>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</si>
  <si>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</si>
  <si>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</si>
  <si>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</si>
  <si>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</si>
  <si>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</si>
  <si>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</si>
  <si>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</si>
  <si>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</si>
  <si>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</si>
  <si>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</si>
  <si>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</si>
  <si>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</si>
  <si>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</si>
  <si>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</si>
  <si>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</si>
  <si>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</si>
  <si>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</si>
  <si>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</si>
  <si>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</si>
  <si>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</si>
  <si>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</si>
  <si>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</si>
  <si>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</si>
  <si>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</si>
  <si>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</si>
  <si>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</si>
  <si>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</si>
  <si>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</si>
  <si>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</si>
  <si>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</si>
  <si>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</si>
  <si>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</si>
  <si>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</si>
  <si>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</si>
  <si>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</si>
  <si>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</si>
  <si>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</si>
  <si>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</si>
  <si>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</si>
  <si>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</si>
  <si>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</si>
  <si>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</si>
  <si>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</si>
  <si>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</si>
  <si>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</si>
  <si>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</si>
  <si>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</si>
  <si>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</si>
  <si>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</si>
  <si>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</si>
  <si>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</si>
  <si>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</si>
  <si>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</si>
  <si>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</si>
  <si>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</si>
  <si>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</si>
  <si>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</si>
  <si>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</si>
  <si>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</si>
  <si>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</si>
  <si>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</si>
  <si>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</si>
  <si>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</si>
  <si>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</si>
  <si>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</si>
  <si>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</si>
  <si>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</si>
  <si>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</si>
  <si>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</si>
  <si>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</si>
  <si>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</si>
  <si>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</si>
  <si>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</si>
  <si>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</si>
  <si>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</si>
  <si>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</si>
  <si>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</si>
  <si>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</si>
  <si>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</si>
  <si>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</si>
  <si>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</si>
  <si>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</si>
  <si>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</si>
  <si>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</si>
  <si>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</si>
  <si>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</si>
  <si>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</si>
  <si>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</si>
  <si>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</si>
  <si>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</si>
  <si>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</si>
  <si>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</si>
  <si>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</si>
  <si>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</si>
  <si>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</si>
  <si>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</si>
  <si>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</si>
  <si>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</si>
  <si>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</si>
  <si>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</si>
  <si>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</si>
  <si>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</si>
  <si>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</si>
  <si>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</si>
  <si>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</si>
  <si>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</si>
  <si>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</si>
  <si>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</si>
  <si>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</si>
  <si>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</si>
  <si>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</si>
  <si>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</si>
  <si>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</si>
  <si>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</si>
  <si>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</si>
  <si>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</si>
  <si>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</si>
  <si>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Bonigroup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</si>
  <si>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</si>
  <si>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</si>
  <si>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</si>
  <si>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</si>
  <si>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</si>
  <si>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</si>
  <si>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</si>
  <si>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</si>
  <si>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</si>
  <si>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</si>
  <si>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</si>
  <si>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</si>
  <si>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</si>
  <si>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</si>
  <si>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</si>
  <si>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</si>
  <si>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</si>
  <si>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</si>
  <si>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</si>
  <si>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</si>
  <si>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</si>
  <si>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</si>
  <si>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</si>
  <si>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</si>
  <si>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EDER  LOPEZ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</si>
</sst>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2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4" fontId="0" fillId="0" borderId="0" xfId="0" applyNumberFormat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0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abSelected="1" topLeftCell="A643" zoomScale="89" zoomScaleNormal="89" workbookViewId="0">
      <selection activeCell="C648" sqref="C648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1105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1086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27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727.74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2184.5299999999997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2430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3157.74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1121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2184.5299999999997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973.21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2184.5299999999997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2184.5299999999997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>
        <v>45138</v>
      </c>
      <c r="F638" s="3" t="s">
        <v>1112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78" t="s">
        <v>7</v>
      </c>
      <c r="F648" s="179"/>
      <c r="G648" s="180"/>
      <c r="H648" s="5">
        <f>SUM(H634:H647)</f>
        <v>2430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420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1127</v>
      </c>
      <c r="V652" s="17"/>
      <c r="X652" s="12"/>
      <c r="Y652" s="10"/>
    </row>
    <row r="653" spans="2:41">
      <c r="B653" s="12"/>
      <c r="C653" s="10"/>
      <c r="E653" s="14"/>
      <c r="R653" s="219">
        <f>SUM(R651:R652)</f>
        <v>423.71</v>
      </c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973.21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2184.5299999999997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2184.5299999999997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2184.5299999999997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2184.5299999999997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2184.5299999999997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2184.5299999999997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2184.5299999999997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2184.5299999999997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2184.5299999999997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2184.5299999999997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2184.5299999999997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2184.5299999999997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2184.5299999999997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2184.5299999999997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2184.5299999999997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2184.5299999999997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2184.5299999999997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2184.5299999999997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2184.5299999999997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2184.5299999999997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2184.5299999999997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2184.5299999999997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2184.5299999999997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2184.5299999999997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2184.5299999999997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2184.5299999999997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2184.5299999999997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2184.5299999999997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2184.5299999999997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2184.5299999999997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2184.5299999999997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2184.5299999999997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2184.5299999999997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2184.5299999999997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2184.5299999999997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2184.5299999999997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2184.5299999999997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2184.5299999999997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2184.5299999999997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2184.5299999999997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2184.5299999999997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2184.5299999999997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2184.5299999999997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2184.5299999999997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2184.5299999999997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2184.5299999999997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2184.5299999999997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2184.5299999999997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2184.5299999999997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2184.5299999999997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2184.5299999999997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2184.5299999999997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2184.5299999999997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2184.5299999999997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A613" zoomScale="96" zoomScaleNormal="96" zoomScalePageLayoutView="118" workbookViewId="0">
      <selection activeCell="C619" sqref="C61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IF(B556="PAGADO",0,C561)</f>
        <v>-4750.2982550000015</v>
      </c>
      <c r="AA556" s="182" t="s">
        <v>273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1085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1095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1098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21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82" t="s">
        <v>273</v>
      </c>
      <c r="F602" s="182"/>
      <c r="G602" s="182"/>
      <c r="H602" s="182"/>
      <c r="V602" s="17"/>
      <c r="X602" s="23" t="s">
        <v>32</v>
      </c>
      <c r="Y602" s="20">
        <f>IF(B602="PAGADO",0,C607)</f>
        <v>-6885.6202550000016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1106</v>
      </c>
      <c r="P604" s="3"/>
      <c r="Q604" s="3"/>
      <c r="R604" s="18">
        <v>300</v>
      </c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1106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8745.6202550000016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1115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6885.6202550000016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-6885.6202550000016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1117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-6885.6202550000016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1119</v>
      </c>
      <c r="P608" s="3"/>
      <c r="Q608" s="3"/>
      <c r="R608" s="18">
        <v>300</v>
      </c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1120</v>
      </c>
      <c r="P609" s="3"/>
      <c r="Q609" s="3"/>
      <c r="R609" s="18">
        <v>700</v>
      </c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1124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6885.6202550000016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1806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78" t="s">
        <v>7</v>
      </c>
      <c r="F618" s="179"/>
      <c r="G618" s="18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1806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1129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1128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8745.6202550000016</v>
      </c>
      <c r="R629" s="219">
        <f>SUM(R621:R628)</f>
        <v>745.40200000000004</v>
      </c>
      <c r="V629" s="17"/>
      <c r="X629" s="15" t="s">
        <v>18</v>
      </c>
      <c r="Y629" s="16">
        <f>SUM(Y610:Y628)</f>
        <v>6885.6202550000016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-6885.6202550000016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-6885.6202550000016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6885.6202550000016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6885.6202550000016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-6885.6202550000016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-6885.6202550000016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6885.6202550000016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6885.6202550000016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6885.6202550000016</v>
      </c>
      <c r="D675" t="s">
        <v>22</v>
      </c>
      <c r="E675" t="s">
        <v>21</v>
      </c>
      <c r="V675" s="17"/>
      <c r="X675" s="15" t="s">
        <v>18</v>
      </c>
      <c r="Y675" s="16">
        <f>SUM(Y656:Y674)</f>
        <v>6885.6202550000016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-6885.6202550000016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-6885.6202550000016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6885.6202550000016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6885.6202550000016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-6885.6202550000016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-6885.6202550000016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6885.6202550000016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6885.6202550000016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6885.6202550000016</v>
      </c>
      <c r="V722" s="17"/>
      <c r="X722" s="15" t="s">
        <v>18</v>
      </c>
      <c r="Y722" s="16">
        <f>SUM(Y703:Y721)</f>
        <v>6885.6202550000016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-6885.6202550000016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-6885.6202550000016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6885.6202550000016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6885.6202550000016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-6885.6202550000016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-6885.6202550000016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6885.6202550000016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6885.6202550000016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6885.6202550000016</v>
      </c>
      <c r="D768" t="s">
        <v>22</v>
      </c>
      <c r="E768" t="s">
        <v>21</v>
      </c>
      <c r="V768" s="17"/>
      <c r="X768" s="15" t="s">
        <v>18</v>
      </c>
      <c r="Y768" s="16">
        <f>SUM(Y749:Y767)</f>
        <v>6885.6202550000016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-6885.6202550000016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-6885.6202550000016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6885.6202550000016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6885.6202550000016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-6885.6202550000016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-6885.6202550000016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6885.6202550000016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6885.6202550000016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6885.6202550000016</v>
      </c>
      <c r="V815" s="17"/>
      <c r="X815" s="15" t="s">
        <v>18</v>
      </c>
      <c r="Y815" s="16">
        <f>SUM(Y796:Y814)</f>
        <v>6885.6202550000016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-6885.6202550000016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-6885.6202550000016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6885.6202550000016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6885.6202550000016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-6885.6202550000016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-6885.6202550000016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6885.6202550000016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6885.6202550000016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6885.6202550000016</v>
      </c>
      <c r="D861" t="s">
        <v>22</v>
      </c>
      <c r="E861" t="s">
        <v>21</v>
      </c>
      <c r="V861" s="17"/>
      <c r="X861" s="15" t="s">
        <v>18</v>
      </c>
      <c r="Y861" s="16">
        <f>SUM(Y842:Y860)</f>
        <v>6885.6202550000016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-6885.6202550000016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-6885.6202550000016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6885.6202550000016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6885.6202550000016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-6885.6202550000016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-6885.6202550000016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6885.6202550000016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6885.6202550000016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6885.6202550000016</v>
      </c>
      <c r="V909" s="17"/>
      <c r="X909" s="15" t="s">
        <v>18</v>
      </c>
      <c r="Y909" s="16">
        <f>SUM(Y890:Y908)</f>
        <v>6885.6202550000016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-6885.6202550000016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-6885.6202550000016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6885.6202550000016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6885.6202550000016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-6885.6202550000016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-6885.6202550000016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6885.6202550000016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6885.6202550000016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6885.6202550000016</v>
      </c>
      <c r="D955" t="s">
        <v>22</v>
      </c>
      <c r="E955" t="s">
        <v>21</v>
      </c>
      <c r="V955" s="17"/>
      <c r="X955" s="15" t="s">
        <v>18</v>
      </c>
      <c r="Y955" s="16">
        <f>SUM(Y936:Y954)</f>
        <v>6885.6202550000016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-6885.6202550000016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-6885.6202550000016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6885.6202550000016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6885.6202550000016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-6885.6202550000016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-6885.6202550000016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6885.6202550000016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6885.6202550000016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6885.6202550000016</v>
      </c>
      <c r="V1002" s="17"/>
      <c r="X1002" s="15" t="s">
        <v>18</v>
      </c>
      <c r="Y1002" s="16">
        <f>SUM(Y983:Y1001)</f>
        <v>6885.6202550000016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-6885.6202550000016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-6885.6202550000016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6885.6202550000016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6885.6202550000016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-6885.6202550000016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-6885.6202550000016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6885.6202550000016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6885.6202550000016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6885.6202550000016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6885.6202550000016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A633" zoomScale="82" zoomScaleNormal="82" workbookViewId="0">
      <selection activeCell="C648" sqref="C64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360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1087</v>
      </c>
      <c r="AL592" s="3" t="s">
        <v>1088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1091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1092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 t="s">
        <v>1093</v>
      </c>
      <c r="AL595" s="3"/>
      <c r="AM595" s="3"/>
      <c r="AN595" s="18">
        <v>16</v>
      </c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1094</v>
      </c>
      <c r="AL596" s="3"/>
      <c r="AM596" s="3"/>
      <c r="AN596" s="18">
        <v>24</v>
      </c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25">
        <v>45134</v>
      </c>
      <c r="AK597" s="3" t="s">
        <v>1096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82" t="s">
        <v>204</v>
      </c>
      <c r="F631" s="182"/>
      <c r="G631" s="182"/>
      <c r="H631" s="182"/>
      <c r="V631" s="17"/>
      <c r="X631" s="23" t="s">
        <v>32</v>
      </c>
      <c r="Y631" s="20">
        <f>IF(B631="PAGADO",0,C636)</f>
        <v>-381.33000000000015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1340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1340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1721.3300000000002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381.33000000000015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-381.33000000000015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-381.33000000000015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>
        <v>45139</v>
      </c>
      <c r="F638" s="3" t="s">
        <v>1114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1116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381.33000000000015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200</v>
      </c>
      <c r="E640" s="4">
        <v>45140</v>
      </c>
      <c r="F640" s="3" t="s">
        <v>1118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78" t="s">
        <v>7</v>
      </c>
      <c r="F647" s="179"/>
      <c r="G647" s="180"/>
      <c r="H647" s="5">
        <f>SUM(H633:H646)</f>
        <v>1340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200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1131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1130</v>
      </c>
      <c r="V652" s="17"/>
      <c r="X652" s="12"/>
      <c r="Y652" s="10"/>
      <c r="AA652" s="14"/>
    </row>
    <row r="653" spans="2:41">
      <c r="B653" s="12"/>
      <c r="C653" s="10"/>
      <c r="R653" s="219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1721.3300000000002</v>
      </c>
      <c r="V658" s="17"/>
      <c r="X658" s="15" t="s">
        <v>18</v>
      </c>
      <c r="Y658" s="16">
        <f>SUM(Y639:Y657)</f>
        <v>381.33000000000015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-381.33000000000015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-381.33000000000015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381.33000000000015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381.33000000000015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-381.33000000000015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-381.33000000000015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381.33000000000015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381.33000000000015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381.33000000000015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381.33000000000015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-381.33000000000015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-381.33000000000015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381.33000000000015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381.33000000000015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-381.33000000000015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-381.33000000000015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381.33000000000015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381.33000000000015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381.33000000000015</v>
      </c>
      <c r="V751" s="17"/>
      <c r="X751" s="15" t="s">
        <v>18</v>
      </c>
      <c r="Y751" s="16">
        <f>SUM(Y732:Y750)</f>
        <v>381.33000000000015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-381.33000000000015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-381.33000000000015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381.33000000000015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381.33000000000015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-381.33000000000015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-381.33000000000015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381.33000000000015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381.33000000000015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381.33000000000015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381.33000000000015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-381.33000000000015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-381.33000000000015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381.33000000000015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381.33000000000015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-381.33000000000015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-381.33000000000015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381.33000000000015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381.33000000000015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381.33000000000015</v>
      </c>
      <c r="V844" s="17"/>
      <c r="X844" s="15" t="s">
        <v>18</v>
      </c>
      <c r="Y844" s="16">
        <f>SUM(Y825:Y843)</f>
        <v>381.33000000000015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-381.33000000000015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-381.33000000000015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381.33000000000015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381.33000000000015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-381.33000000000015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-381.33000000000015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381.33000000000015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381.33000000000015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381.33000000000015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381.33000000000015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-381.33000000000015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-381.33000000000015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381.33000000000015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381.33000000000015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-381.33000000000015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-381.33000000000015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381.33000000000015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381.33000000000015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381.33000000000015</v>
      </c>
      <c r="V938" s="17"/>
      <c r="X938" s="15" t="s">
        <v>18</v>
      </c>
      <c r="Y938" s="16">
        <f>SUM(Y919:Y937)</f>
        <v>381.33000000000015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-381.33000000000015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-381.33000000000015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381.33000000000015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381.33000000000015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-381.33000000000015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-381.33000000000015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381.33000000000015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381.33000000000015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381.33000000000015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381.33000000000015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-381.33000000000015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-381.33000000000015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381.33000000000015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381.33000000000015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-381.33000000000015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-381.33000000000015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381.33000000000015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381.33000000000015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381.33000000000015</v>
      </c>
      <c r="V1031" s="17"/>
      <c r="X1031" s="15" t="s">
        <v>18</v>
      </c>
      <c r="Y1031" s="16">
        <f>SUM(Y1012:Y1030)</f>
        <v>381.33000000000015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-381.33000000000015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-381.33000000000015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381.33000000000015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381.33000000000015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-381.33000000000015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-381.33000000000015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381.33000000000015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381.33000000000015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381.33000000000015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381.33000000000015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A622" zoomScale="89" zoomScaleNormal="89" workbookViewId="0">
      <selection activeCell="C637" sqref="C63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IF(B578="PAGADO",0,C583)</f>
        <v>0</v>
      </c>
      <c r="AA578" s="182" t="s">
        <v>555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1099</v>
      </c>
      <c r="AC580" s="3" t="s">
        <v>1100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140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898.13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898.13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1114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898.13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78" t="s">
        <v>7</v>
      </c>
      <c r="F636" s="179"/>
      <c r="G636" s="18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1132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219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171.87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898.13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898.13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898.13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898.13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898.13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898.13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898.13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898.13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898.13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898.13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898.13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898.13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898.13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898.13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898.13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898.13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898.13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898.13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898.13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898.13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898.13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898.13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898.13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898.13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898.13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898.13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898.13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898.13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898.13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898.13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898.13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898.13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898.13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898.13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898.13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898.13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898.13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898.13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898.13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898.13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898.13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898.13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898.13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898.13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898.13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898.13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898.13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898.13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898.13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898.13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898.13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898.13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898.13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898.13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A573" zoomScale="82" zoomScaleNormal="82" workbookViewId="0">
      <selection activeCell="C588" sqref="C58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IF(B538="PAGADO",0,C543)</f>
        <v>0</v>
      </c>
      <c r="AA538" s="182" t="s">
        <v>435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1101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240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1683.66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1108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1683.66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1683.66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78" t="s">
        <v>7</v>
      </c>
      <c r="F587" s="179"/>
      <c r="G587" s="18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219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1683.66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1683.66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1683.66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1683.66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1683.66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1683.66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1683.66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1683.66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1683.66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1683.66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1683.66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1683.66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1683.66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1683.66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1683.66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1683.66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1683.66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1683.66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1683.66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1683.66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1683.66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1683.66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1683.66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1683.66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1683.66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1683.66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1683.66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1683.66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1683.66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1683.66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1683.66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1683.66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1683.66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1683.66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1683.66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1683.66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1683.66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1683.66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1683.66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1683.66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1683.66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1683.66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1683.66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1683.66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1683.66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1683.66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1683.66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1683.66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1683.66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1683.66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1683.66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1683.66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1683.66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1683.66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A622" zoomScale="93" zoomScaleNormal="93" workbookViewId="0">
      <selection activeCell="C630" sqref="C630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1090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1097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-2023.0370000000021</v>
      </c>
      <c r="E613" s="182" t="s">
        <v>357</v>
      </c>
      <c r="F613" s="182"/>
      <c r="G613" s="182"/>
      <c r="H613" s="182"/>
      <c r="V613" s="17"/>
      <c r="X613" s="23" t="s">
        <v>32</v>
      </c>
      <c r="Y613" s="20">
        <f>IF(B613="PAGADO",0,C618)</f>
        <v>-1581.9910000000023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940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>
        <v>45114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1126</v>
      </c>
      <c r="P615" s="3"/>
      <c r="Q615" s="3"/>
      <c r="R615" s="18">
        <v>28</v>
      </c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940</v>
      </c>
      <c r="E616" s="4">
        <v>45117</v>
      </c>
      <c r="F616" s="3" t="s">
        <v>87</v>
      </c>
      <c r="G616" s="3" t="s">
        <v>89</v>
      </c>
      <c r="H616" s="5">
        <v>200</v>
      </c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2521.9910000000023</v>
      </c>
      <c r="E617" s="4">
        <v>45126</v>
      </c>
      <c r="F617" s="3" t="s">
        <v>87</v>
      </c>
      <c r="G617" s="3" t="s">
        <v>89</v>
      </c>
      <c r="H617" s="5">
        <v>200</v>
      </c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1581.9910000000023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-1581.9910000000023</v>
      </c>
      <c r="E618" s="4">
        <v>45078</v>
      </c>
      <c r="F618" s="3" t="s">
        <v>149</v>
      </c>
      <c r="G618" s="3" t="s">
        <v>89</v>
      </c>
      <c r="H618" s="5">
        <v>170</v>
      </c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-1581.9910000000023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>
        <v>45085</v>
      </c>
      <c r="F619" s="3" t="s">
        <v>149</v>
      </c>
      <c r="G619" s="3" t="s">
        <v>89</v>
      </c>
      <c r="H619" s="5">
        <v>170</v>
      </c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IF(Y574&lt;=0,Y574*-1)</f>
        <v>2023.0370000000021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1581.9910000000023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28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>
        <v>50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>
        <f>R638</f>
        <v>420.95400000000006</v>
      </c>
      <c r="E629" s="178" t="s">
        <v>7</v>
      </c>
      <c r="F629" s="179"/>
      <c r="G629" s="180"/>
      <c r="H629" s="5">
        <f>SUM(H615:H628)</f>
        <v>940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28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N632" s="126" t="s">
        <v>558</v>
      </c>
      <c r="O632" s="127">
        <v>45125.369305560002</v>
      </c>
      <c r="P632" s="126" t="s">
        <v>476</v>
      </c>
      <c r="Q632" s="128">
        <v>26.251999999999999</v>
      </c>
      <c r="R632" s="128">
        <v>45.941000000000003</v>
      </c>
      <c r="S632" s="131"/>
      <c r="V632" s="17"/>
      <c r="X632" s="12"/>
      <c r="Y632" s="10"/>
    </row>
    <row r="633" spans="2:41">
      <c r="B633" s="12"/>
      <c r="C633" s="10"/>
      <c r="N633" s="126" t="s">
        <v>558</v>
      </c>
      <c r="O633" s="127">
        <v>45125.372361109999</v>
      </c>
      <c r="P633" s="126" t="s">
        <v>476</v>
      </c>
      <c r="Q633" s="128">
        <v>19.956</v>
      </c>
      <c r="R633" s="128">
        <v>34.923000000000002</v>
      </c>
      <c r="S633" s="131"/>
      <c r="V633" s="17"/>
      <c r="X633" s="12"/>
      <c r="Y633" s="10"/>
    </row>
    <row r="634" spans="2:41">
      <c r="B634" s="12"/>
      <c r="C634" s="10"/>
      <c r="E634" s="14"/>
      <c r="N634" s="126" t="s">
        <v>558</v>
      </c>
      <c r="O634" s="127">
        <v>45128.763831019998</v>
      </c>
      <c r="P634" s="126" t="s">
        <v>476</v>
      </c>
      <c r="Q634" s="128">
        <v>44.006</v>
      </c>
      <c r="R634" s="128">
        <v>77.010000000000005</v>
      </c>
      <c r="S634" s="129" t="s">
        <v>80</v>
      </c>
      <c r="V634" s="17"/>
      <c r="X634" s="12"/>
      <c r="Y634" s="10"/>
      <c r="AA634" s="14"/>
    </row>
    <row r="635" spans="2:41">
      <c r="B635" s="12"/>
      <c r="C635" s="10"/>
      <c r="N635" s="126" t="s">
        <v>558</v>
      </c>
      <c r="O635" s="127">
        <v>45132.950115740001</v>
      </c>
      <c r="P635" s="126" t="s">
        <v>476</v>
      </c>
      <c r="Q635" s="128">
        <v>32.569000000000003</v>
      </c>
      <c r="R635" s="128">
        <v>57</v>
      </c>
      <c r="S635" s="129" t="s">
        <v>80</v>
      </c>
      <c r="V635" s="17"/>
      <c r="X635" s="12"/>
      <c r="Y635" s="10"/>
    </row>
    <row r="636" spans="2:41">
      <c r="B636" s="12"/>
      <c r="C636" s="10"/>
      <c r="N636" s="126" t="s">
        <v>558</v>
      </c>
      <c r="O636" s="127">
        <v>45134.557465279999</v>
      </c>
      <c r="P636" s="126" t="s">
        <v>476</v>
      </c>
      <c r="Q636" s="128">
        <v>59.841000000000001</v>
      </c>
      <c r="R636" s="128">
        <v>104.72</v>
      </c>
      <c r="S636" s="129" t="s">
        <v>80</v>
      </c>
      <c r="V636" s="17"/>
      <c r="X636" s="12"/>
      <c r="Y636" s="10"/>
    </row>
    <row r="637" spans="2:41">
      <c r="B637" s="12"/>
      <c r="C637" s="10"/>
      <c r="N637" s="126" t="s">
        <v>558</v>
      </c>
      <c r="O637" s="127">
        <v>45135.95877315</v>
      </c>
      <c r="P637" s="126" t="s">
        <v>476</v>
      </c>
      <c r="Q637" s="128">
        <v>57.918999999999997</v>
      </c>
      <c r="R637" s="128">
        <v>101.36</v>
      </c>
      <c r="S637" s="129" t="s">
        <v>80</v>
      </c>
      <c r="V637" s="17"/>
      <c r="X637" s="12"/>
      <c r="Y637" s="10"/>
    </row>
    <row r="638" spans="2:41">
      <c r="B638" s="12"/>
      <c r="C638" s="10"/>
      <c r="R638" s="219">
        <f>SUM(R632:R637)</f>
        <v>420.95400000000006</v>
      </c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2521.9910000000023</v>
      </c>
      <c r="V640" s="17"/>
      <c r="X640" s="15" t="s">
        <v>18</v>
      </c>
      <c r="Y640" s="16">
        <f>SUM(Y621:Y639)</f>
        <v>1581.9910000000023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</row>
    <row r="657" spans="2:41" ht="23.25">
      <c r="B657" s="24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IF(X613="PAGADO",0,C618)</f>
        <v>-1581.9910000000023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-1581.9910000000023</v>
      </c>
      <c r="AA658" s="182" t="s">
        <v>20</v>
      </c>
      <c r="AB658" s="182"/>
      <c r="AC658" s="182"/>
      <c r="AD658" s="182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C686</f>
        <v>1581.9910000000023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1581.9910000000023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26</v>
      </c>
      <c r="C663" s="21">
        <f>C661-C662</f>
        <v>-1581.9910000000023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-1581.9910000000023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IF(Y618&lt;0,"SALDO ADELANTADO","SALDO A FAVOR '")</f>
        <v>SALDO ADELANTADO</v>
      </c>
      <c r="C667" s="10">
        <f>IF(Y618&lt;=0,Y618*-1)</f>
        <v>1581.9910000000023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1581.9910000000023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1581.9910000000023</v>
      </c>
      <c r="D686" t="s">
        <v>22</v>
      </c>
      <c r="E686" t="s">
        <v>21</v>
      </c>
      <c r="V686" s="17"/>
      <c r="X686" s="15" t="s">
        <v>18</v>
      </c>
      <c r="Y686" s="16">
        <f>SUM(Y667:Y685)</f>
        <v>1581.9910000000023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-1581.9910000000023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-1581.9910000000023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1581.9910000000023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1581.9910000000023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-1581.9910000000023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-1581.9910000000023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1581.9910000000023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1581.9910000000023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1581.9910000000023</v>
      </c>
      <c r="V733" s="17"/>
      <c r="X733" s="15" t="s">
        <v>18</v>
      </c>
      <c r="Y733" s="16">
        <f>SUM(Y714:Y732)</f>
        <v>1581.9910000000023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</row>
    <row r="750" spans="1:43" ht="23.25">
      <c r="B750" s="24" t="s">
        <v>69</v>
      </c>
      <c r="V750" s="17"/>
      <c r="X750" s="22" t="s">
        <v>69</v>
      </c>
    </row>
    <row r="751" spans="1:43" ht="23.25">
      <c r="B751" s="23" t="s">
        <v>32</v>
      </c>
      <c r="C751" s="20">
        <f>IF(X706="PAGADO",0,C711)</f>
        <v>-1581.9910000000023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-1581.9910000000023</v>
      </c>
      <c r="AA751" s="182" t="s">
        <v>20</v>
      </c>
      <c r="AB751" s="182"/>
      <c r="AC751" s="182"/>
      <c r="AD751" s="182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1581.9910000000023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1581.9910000000023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-1581.9910000000023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-1581.9910000000023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1581.9910000000023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1581.9910000000023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1581.9910000000023</v>
      </c>
      <c r="D779" t="s">
        <v>22</v>
      </c>
      <c r="E779" t="s">
        <v>21</v>
      </c>
      <c r="V779" s="17"/>
      <c r="X779" s="15" t="s">
        <v>18</v>
      </c>
      <c r="Y779" s="16">
        <f>SUM(Y760:Y778)</f>
        <v>1581.9910000000023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-1581.9910000000023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-1581.9910000000023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1581.9910000000023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1581.9910000000023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-1581.9910000000023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-1581.9910000000023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1581.9910000000023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1581.9910000000023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1581.9910000000023</v>
      </c>
      <c r="V826" s="17"/>
      <c r="X826" s="15" t="s">
        <v>18</v>
      </c>
      <c r="Y826" s="16">
        <f>SUM(Y807:Y825)</f>
        <v>1581.9910000000023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</row>
    <row r="843" spans="1:43" ht="23.25">
      <c r="B843" s="24" t="s">
        <v>70</v>
      </c>
      <c r="V843" s="17"/>
      <c r="X843" s="22" t="s">
        <v>70</v>
      </c>
    </row>
    <row r="844" spans="1:43" ht="23.25">
      <c r="B844" s="23" t="s">
        <v>32</v>
      </c>
      <c r="C844" s="20">
        <f>IF(X799="PAGADO",0,C804)</f>
        <v>-1581.9910000000023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-1581.9910000000023</v>
      </c>
      <c r="AA844" s="182" t="s">
        <v>20</v>
      </c>
      <c r="AB844" s="182"/>
      <c r="AC844" s="182"/>
      <c r="AD844" s="182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1581.9910000000023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1581.9910000000023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-1581.9910000000023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-1581.9910000000023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1581.9910000000023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1581.9910000000023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1581.9910000000023</v>
      </c>
      <c r="D872" t="s">
        <v>22</v>
      </c>
      <c r="E872" t="s">
        <v>21</v>
      </c>
      <c r="V872" s="17"/>
      <c r="X872" s="15" t="s">
        <v>18</v>
      </c>
      <c r="Y872" s="16">
        <f>SUM(Y853:Y871)</f>
        <v>1581.9910000000023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-1581.9910000000023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-1581.9910000000023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1581.9910000000023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1581.9910000000023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-1581.9910000000023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-1581.9910000000023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1581.9910000000023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1581.9910000000023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1581.9910000000023</v>
      </c>
      <c r="V920" s="17"/>
      <c r="X920" s="15" t="s">
        <v>18</v>
      </c>
      <c r="Y920" s="16">
        <f>SUM(Y901:Y919)</f>
        <v>1581.9910000000023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</row>
    <row r="937" spans="1:43" ht="23.25">
      <c r="B937" s="24" t="s">
        <v>73</v>
      </c>
      <c r="V937" s="17"/>
      <c r="X937" s="22" t="s">
        <v>71</v>
      </c>
    </row>
    <row r="938" spans="1:43" ht="23.25">
      <c r="B938" s="23" t="s">
        <v>32</v>
      </c>
      <c r="C938" s="20">
        <f>IF(X893="PAGADO",0,C898)</f>
        <v>-1581.9910000000023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-1581.9910000000023</v>
      </c>
      <c r="AA938" s="182" t="s">
        <v>20</v>
      </c>
      <c r="AB938" s="182"/>
      <c r="AC938" s="182"/>
      <c r="AD938" s="182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1581.9910000000023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1581.9910000000023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-1581.9910000000023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-1581.9910000000023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1581.9910000000023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1581.9910000000023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1581.9910000000023</v>
      </c>
      <c r="D966" t="s">
        <v>22</v>
      </c>
      <c r="E966" t="s">
        <v>21</v>
      </c>
      <c r="V966" s="17"/>
      <c r="X966" s="15" t="s">
        <v>18</v>
      </c>
      <c r="Y966" s="16">
        <f>SUM(Y947:Y965)</f>
        <v>1581.9910000000023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-1581.9910000000023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-1581.9910000000023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1581.9910000000023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1581.9910000000023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-1581.9910000000023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-1581.9910000000023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1581.9910000000023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1581.9910000000023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1"/>
      <c r="C1012" s="10"/>
      <c r="V1012" s="17"/>
      <c r="X1012" s="11"/>
      <c r="Y1012" s="10"/>
    </row>
    <row r="1013" spans="1:43">
      <c r="B1013" s="15" t="s">
        <v>18</v>
      </c>
      <c r="C1013" s="16">
        <f>SUM(C994:C1012)</f>
        <v>1581.9910000000023</v>
      </c>
      <c r="V1013" s="17"/>
      <c r="X1013" s="15" t="s">
        <v>18</v>
      </c>
      <c r="Y1013" s="16">
        <f>SUM(Y994:Y1012)</f>
        <v>1581.9910000000023</v>
      </c>
    </row>
    <row r="1014" spans="1:43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>
      <c r="E1015" s="1" t="s">
        <v>19</v>
      </c>
      <c r="V1015" s="17"/>
      <c r="AA1015" s="1" t="s">
        <v>19</v>
      </c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>
      <c r="V1025" s="17"/>
    </row>
    <row r="1026" spans="2:41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1">
      <c r="H1027" s="181"/>
      <c r="I1027" s="181"/>
      <c r="J1027" s="181"/>
      <c r="V1027" s="17"/>
      <c r="AA1027" s="181"/>
      <c r="AB1027" s="181"/>
      <c r="AC1027" s="181"/>
    </row>
    <row r="1028" spans="2:41">
      <c r="V1028" s="17"/>
    </row>
    <row r="1029" spans="2:41">
      <c r="V1029" s="17"/>
    </row>
    <row r="1030" spans="2:41" ht="23.25">
      <c r="B1030" s="24" t="s">
        <v>72</v>
      </c>
      <c r="V1030" s="17"/>
      <c r="X1030" s="22" t="s">
        <v>72</v>
      </c>
    </row>
    <row r="1031" spans="2:41" ht="23.25">
      <c r="B1031" s="23" t="s">
        <v>32</v>
      </c>
      <c r="C1031" s="20">
        <f>IF(X986="PAGADO",0,C991)</f>
        <v>-1581.9910000000023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-1581.9910000000023</v>
      </c>
      <c r="AA1031" s="182" t="s">
        <v>20</v>
      </c>
      <c r="AB1031" s="182"/>
      <c r="AC1031" s="182"/>
      <c r="AD1031" s="182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C1059</f>
        <v>1581.9910000000023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1581.9910000000023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26</v>
      </c>
      <c r="C1036" s="21">
        <f>C1034-C1035</f>
        <v>-1581.9910000000023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-1581.9910000000023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IF(Y991&lt;0,"SALDO ADELANTADO","SALDO A FAVOR '")</f>
        <v>SALDO ADELANTADO</v>
      </c>
      <c r="C1040" s="10">
        <f>IF(Y991&lt;=0,Y991*-1)</f>
        <v>1581.9910000000023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1581.9910000000023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1581.9910000000023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1581.9910000000023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C616" zoomScale="93" zoomScaleNormal="93" workbookViewId="0">
      <selection activeCell="C622" sqref="C62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356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545</v>
      </c>
      <c r="F605" s="182"/>
      <c r="G605" s="182"/>
      <c r="H605" s="182"/>
      <c r="V605" s="17"/>
      <c r="X605" s="23" t="s">
        <v>32</v>
      </c>
      <c r="Y605" s="20">
        <f>IF(B605="PAGADO",0,C610)</f>
        <v>-867.90000000000009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1107</v>
      </c>
      <c r="G607" s="3" t="s">
        <v>89</v>
      </c>
      <c r="H607" s="5">
        <v>135</v>
      </c>
      <c r="N607" s="25">
        <v>45140</v>
      </c>
      <c r="O607" s="3" t="s">
        <v>1113</v>
      </c>
      <c r="P607" s="3"/>
      <c r="Q607" s="3"/>
      <c r="R607" s="18">
        <v>100</v>
      </c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1107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1107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867.90000000000009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-867.90000000000009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NO PAGAR</v>
      </c>
      <c r="C611" s="18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NO PAGAR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1110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78" t="s">
        <v>7</v>
      </c>
      <c r="F621" s="179"/>
      <c r="G621" s="18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1800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219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867.90000000000009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-867.90000000000009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-867.90000000000009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867.90000000000009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867.90000000000009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-867.90000000000009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-867.90000000000009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NO PAGAR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NO PAGAR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867.90000000000009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ADELANTADO</v>
      </c>
      <c r="Y659" s="10">
        <f>IF(C655&lt;=0,C655*-1)</f>
        <v>867.90000000000009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867.90000000000009</v>
      </c>
      <c r="D678" t="s">
        <v>22</v>
      </c>
      <c r="E678" t="s">
        <v>21</v>
      </c>
      <c r="V678" s="17"/>
      <c r="X678" s="15" t="s">
        <v>18</v>
      </c>
      <c r="Y678" s="16">
        <f>SUM(Y659:Y677)</f>
        <v>867.90000000000009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-867.90000000000009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-867.90000000000009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867.90000000000009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867.90000000000009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-867.90000000000009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-867.90000000000009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NO PAGAR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NO PAGAR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867.90000000000009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867.90000000000009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867.90000000000009</v>
      </c>
      <c r="V725" s="17"/>
      <c r="X725" s="15" t="s">
        <v>18</v>
      </c>
      <c r="Y725" s="16">
        <f>SUM(Y706:Y724)</f>
        <v>867.90000000000009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-867.90000000000009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-867.90000000000009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867.90000000000009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867.90000000000009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-867.90000000000009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-867.90000000000009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NO PAGAR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NO PAGAR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867.90000000000009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867.90000000000009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867.90000000000009</v>
      </c>
      <c r="D771" t="s">
        <v>22</v>
      </c>
      <c r="E771" t="s">
        <v>21</v>
      </c>
      <c r="V771" s="17"/>
      <c r="X771" s="15" t="s">
        <v>18</v>
      </c>
      <c r="Y771" s="16">
        <f>SUM(Y752:Y770)</f>
        <v>867.90000000000009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-867.90000000000009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-867.90000000000009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867.90000000000009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867.90000000000009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-867.90000000000009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-867.90000000000009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NO PAGAR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NO PAGAR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867.90000000000009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867.90000000000009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867.90000000000009</v>
      </c>
      <c r="V818" s="17"/>
      <c r="X818" s="15" t="s">
        <v>18</v>
      </c>
      <c r="Y818" s="16">
        <f>SUM(Y799:Y817)</f>
        <v>867.90000000000009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-867.90000000000009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-867.90000000000009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867.90000000000009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867.90000000000009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-867.90000000000009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-867.90000000000009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NO PAGAR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NO PAGAR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867.90000000000009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867.90000000000009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867.90000000000009</v>
      </c>
      <c r="D864" t="s">
        <v>22</v>
      </c>
      <c r="E864" t="s">
        <v>21</v>
      </c>
      <c r="V864" s="17"/>
      <c r="X864" s="15" t="s">
        <v>18</v>
      </c>
      <c r="Y864" s="16">
        <f>SUM(Y845:Y863)</f>
        <v>867.90000000000009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-867.90000000000009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-867.90000000000009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867.90000000000009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867.90000000000009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-867.90000000000009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-867.90000000000009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NO PAGAR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NO PAGAR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867.90000000000009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867.90000000000009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867.90000000000009</v>
      </c>
      <c r="V912" s="17"/>
      <c r="X912" s="15" t="s">
        <v>18</v>
      </c>
      <c r="Y912" s="16">
        <f>SUM(Y893:Y911)</f>
        <v>867.90000000000009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-867.90000000000009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-867.90000000000009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867.90000000000009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867.90000000000009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-867.90000000000009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-867.90000000000009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NO PAGAR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NO PAGAR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867.90000000000009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867.90000000000009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867.90000000000009</v>
      </c>
      <c r="D958" t="s">
        <v>22</v>
      </c>
      <c r="E958" t="s">
        <v>21</v>
      </c>
      <c r="V958" s="17"/>
      <c r="X958" s="15" t="s">
        <v>18</v>
      </c>
      <c r="Y958" s="16">
        <f>SUM(Y939:Y957)</f>
        <v>867.90000000000009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-867.90000000000009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-867.90000000000009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867.90000000000009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867.90000000000009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-867.90000000000009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-867.90000000000009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NO PAGAR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NO PAGAR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867.90000000000009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867.90000000000009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867.90000000000009</v>
      </c>
      <c r="V1005" s="17"/>
      <c r="X1005" s="15" t="s">
        <v>18</v>
      </c>
      <c r="Y1005" s="16">
        <f>SUM(Y986:Y1004)</f>
        <v>867.90000000000009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-867.90000000000009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-867.90000000000009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867.90000000000009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867.90000000000009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-867.90000000000009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-867.90000000000009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NO PAGAR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NO PAGAR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867.90000000000009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867.90000000000009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867.90000000000009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867.90000000000009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C621" zoomScale="85" zoomScaleNormal="85" workbookViewId="0">
      <selection activeCell="C631" sqref="C63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309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1089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1102</v>
      </c>
      <c r="AC570" s="3" t="s">
        <v>1103</v>
      </c>
      <c r="AD570" s="5">
        <v>140</v>
      </c>
      <c r="AE570" t="s">
        <v>146</v>
      </c>
      <c r="AJ570" s="25">
        <v>45134</v>
      </c>
      <c r="AK570" s="3" t="s">
        <v>1104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84" t="s">
        <v>29</v>
      </c>
      <c r="AD608" s="184"/>
      <c r="AE608" s="184"/>
    </row>
    <row r="609" spans="2:41" ht="23.2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82" t="s">
        <v>309</v>
      </c>
      <c r="F614" s="182"/>
      <c r="G614" s="182"/>
      <c r="H614" s="182"/>
      <c r="V614" s="17"/>
      <c r="X614" s="23" t="s">
        <v>32</v>
      </c>
      <c r="Y614" s="20">
        <f>IF(B614="PAGADO",0,C619)</f>
        <v>-1206.9909999999995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1107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1125</v>
      </c>
      <c r="P616" s="3"/>
      <c r="Q616" s="3"/>
      <c r="R616" s="18">
        <v>28</v>
      </c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3446.9909999999995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1206.9909999999995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-1206.9909999999995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-1206.9909999999995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1206.9909999999995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28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1122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1123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R641</f>
        <v>868.99599999999998</v>
      </c>
      <c r="E630" s="178" t="s">
        <v>7</v>
      </c>
      <c r="F630" s="179"/>
      <c r="G630" s="18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28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2"/>
      <c r="C636" s="10"/>
      <c r="N636" s="126" t="s">
        <v>691</v>
      </c>
      <c r="O636" s="127">
        <v>45127.937094909998</v>
      </c>
      <c r="P636" s="126" t="s">
        <v>476</v>
      </c>
      <c r="Q636" s="128">
        <v>40</v>
      </c>
      <c r="R636" s="128">
        <v>70</v>
      </c>
      <c r="S636" s="129" t="s">
        <v>1133</v>
      </c>
      <c r="V636" s="17"/>
      <c r="X636" s="12"/>
      <c r="Y636" s="10"/>
    </row>
    <row r="637" spans="2:41">
      <c r="B637" s="12"/>
      <c r="C637" s="10"/>
      <c r="N637" s="126" t="s">
        <v>751</v>
      </c>
      <c r="O637" s="127">
        <v>45131.694872690001</v>
      </c>
      <c r="P637" s="126" t="s">
        <v>476</v>
      </c>
      <c r="Q637" s="128">
        <v>80.007999999999996</v>
      </c>
      <c r="R637" s="128">
        <v>140.01</v>
      </c>
      <c r="S637" s="129" t="s">
        <v>62</v>
      </c>
      <c r="V637" s="17"/>
      <c r="X637" s="12"/>
      <c r="Y637" s="10"/>
    </row>
    <row r="638" spans="2:41">
      <c r="B638" s="12"/>
      <c r="C638" s="10"/>
      <c r="N638" s="126" t="s">
        <v>675</v>
      </c>
      <c r="O638" s="127">
        <v>45131.723703700001</v>
      </c>
      <c r="P638" s="126" t="s">
        <v>476</v>
      </c>
      <c r="Q638" s="128">
        <v>59.427</v>
      </c>
      <c r="R638" s="128">
        <v>104</v>
      </c>
      <c r="S638" s="129" t="s">
        <v>909</v>
      </c>
      <c r="V638" s="17"/>
      <c r="X638" s="12"/>
      <c r="Y638" s="10"/>
    </row>
    <row r="639" spans="2:41">
      <c r="B639" s="12"/>
      <c r="C639" s="10"/>
      <c r="N639" s="126" t="s">
        <v>691</v>
      </c>
      <c r="O639" s="127">
        <v>45134.269398149998</v>
      </c>
      <c r="P639" s="126" t="s">
        <v>476</v>
      </c>
      <c r="Q639" s="128">
        <v>50.859000000000002</v>
      </c>
      <c r="R639" s="128">
        <v>89</v>
      </c>
      <c r="S639" s="129" t="s">
        <v>20</v>
      </c>
      <c r="V639" s="17"/>
      <c r="X639" s="12"/>
      <c r="Y639" s="10"/>
    </row>
    <row r="640" spans="2:41">
      <c r="B640" s="11"/>
      <c r="C640" s="10"/>
      <c r="N640" s="126" t="s">
        <v>675</v>
      </c>
      <c r="O640" s="127">
        <v>45135.57055556</v>
      </c>
      <c r="P640" s="126" t="s">
        <v>476</v>
      </c>
      <c r="Q640" s="128">
        <v>49.715000000000003</v>
      </c>
      <c r="R640" s="128">
        <v>87</v>
      </c>
      <c r="S640" s="129" t="s">
        <v>909</v>
      </c>
      <c r="V640" s="17"/>
      <c r="X640" s="11"/>
      <c r="Y640" s="10"/>
    </row>
    <row r="641" spans="1:43">
      <c r="B641" s="15" t="s">
        <v>18</v>
      </c>
      <c r="C641" s="16">
        <f>SUM(C622:C640)</f>
        <v>3446.9909999999995</v>
      </c>
      <c r="R641" s="219">
        <f>SUM(R633:R640)</f>
        <v>868.99599999999998</v>
      </c>
      <c r="V641" s="17"/>
      <c r="X641" s="15" t="s">
        <v>18</v>
      </c>
      <c r="Y641" s="16">
        <f>SUM(Y622:Y640)</f>
        <v>1206.9909999999995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-1206.9909999999995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-1206.9909999999995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1206.9909999999995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1206.9909999999995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-1206.9909999999995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-1206.9909999999995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1206.9909999999995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1206.9909999999995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1206.9909999999995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1206.9909999999995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-1206.9909999999995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-1206.9909999999995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1206.9909999999995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1206.9909999999995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-1206.9909999999995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-1206.9909999999995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1206.9909999999995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1206.9909999999995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1206.9909999999995</v>
      </c>
      <c r="V734" s="17"/>
      <c r="X734" s="15" t="s">
        <v>18</v>
      </c>
      <c r="Y734" s="16">
        <f>SUM(Y715:Y733)</f>
        <v>1206.9909999999995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-1206.9909999999995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-1206.9909999999995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1206.9909999999995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1206.9909999999995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-1206.9909999999995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-1206.9909999999995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1206.9909999999995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1206.9909999999995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1206.9909999999995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1206.9909999999995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-1206.9909999999995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-1206.9909999999995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1206.9909999999995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1206.9909999999995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-1206.9909999999995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-1206.9909999999995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1206.9909999999995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1206.9909999999995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1206.9909999999995</v>
      </c>
      <c r="V827" s="17"/>
      <c r="X827" s="15" t="s">
        <v>18</v>
      </c>
      <c r="Y827" s="16">
        <f>SUM(Y808:Y826)</f>
        <v>1206.9909999999995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-1206.9909999999995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-1206.9909999999995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1206.9909999999995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1206.9909999999995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-1206.9909999999995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-1206.9909999999995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1206.9909999999995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1206.9909999999995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1206.9909999999995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1206.9909999999995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-1206.9909999999995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-1206.9909999999995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1206.9909999999995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1206.9909999999995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-1206.9909999999995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-1206.9909999999995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1206.9909999999995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1206.9909999999995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1206.9909999999995</v>
      </c>
      <c r="V921" s="17"/>
      <c r="X921" s="15" t="s">
        <v>18</v>
      </c>
      <c r="Y921" s="16">
        <f>SUM(Y902:Y920)</f>
        <v>1206.9909999999995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-1206.9909999999995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-1206.9909999999995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1206.9909999999995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1206.9909999999995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-1206.9909999999995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-1206.9909999999995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1206.9909999999995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1206.9909999999995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1206.9909999999995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1206.9909999999995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-1206.9909999999995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-1206.9909999999995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1206.9909999999995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1206.9909999999995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-1206.9909999999995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-1206.9909999999995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1206.9909999999995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1206.9909999999995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1206.9909999999995</v>
      </c>
      <c r="V1014" s="17"/>
      <c r="X1014" s="15" t="s">
        <v>18</v>
      </c>
      <c r="Y1014" s="16">
        <f>SUM(Y995:Y1013)</f>
        <v>1206.9909999999995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-1206.9909999999995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-1206.9909999999995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1206.9909999999995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1206.9909999999995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-1206.9909999999995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-1206.9909999999995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1206.9909999999995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1206.9909999999995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1206.9909999999995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1206.9909999999995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8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636" workbookViewId="0">
      <selection activeCell="C597" sqref="C59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0</v>
      </c>
      <c r="E644" s="182" t="s">
        <v>564</v>
      </c>
      <c r="F644" s="182"/>
      <c r="G644" s="182"/>
      <c r="H644" s="182"/>
      <c r="V644" s="17"/>
      <c r="X644" s="23" t="s">
        <v>32</v>
      </c>
      <c r="Y644" s="20">
        <f>IF(B644="PAGADO",0,C649)</f>
        <v>1100</v>
      </c>
      <c r="AA644" s="182" t="s">
        <v>1111</v>
      </c>
      <c r="AB644" s="182"/>
      <c r="AC644" s="182"/>
      <c r="AD644" s="18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1109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1650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1650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1100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1100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1100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1100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1100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1100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1100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1100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1100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1100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1100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1100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1100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1100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1100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1100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1100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1100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1100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1100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1100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1100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1100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1100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1100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1100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1100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1100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1100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1100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1100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1100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1100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1100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1100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1100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1100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1100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1100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1100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1100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568" zoomScale="70" zoomScaleNormal="70" workbookViewId="0">
      <selection activeCell="B512" sqref="B512:C512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49" zoomScale="85" zoomScaleNormal="85" workbookViewId="0">
      <selection activeCell="H150" sqref="H150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45084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/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21.264389999999999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241.25894333333338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2023-07-27T17:13:37Z</cp:lastPrinted>
  <dcterms:created xsi:type="dcterms:W3CDTF">2022-12-25T20:52:30Z</dcterms:created>
  <dcterms:modified xsi:type="dcterms:W3CDTF">2023-08-02T20:04:59Z</dcterms:modified>
</cp:coreProperties>
</file>