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  <sheet name="Hoja3" sheetId="34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4" l="1"/>
  <c r="G16" i="34"/>
  <c r="J9" i="32"/>
  <c r="H9" i="32"/>
  <c r="W134" i="10" l="1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2" i="18"/>
  <c r="S172" i="18"/>
  <c r="R172" i="18"/>
  <c r="R173" i="18" s="1"/>
  <c r="J143" i="18"/>
  <c r="H143" i="18"/>
  <c r="G143" i="18"/>
  <c r="G144" i="18" s="1"/>
  <c r="U144" i="18"/>
  <c r="S144" i="18"/>
  <c r="R144" i="18"/>
  <c r="R145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6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4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<sst xmlns="http://schemas.openxmlformats.org/spreadsheetml/2006/main" count="11718" uniqueCount="1009">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</sst>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3" borderId="10" xfId="0" applyFill="1" applyBorder="1"/>
    <xf numFmtId="0" fontId="22" fillId="3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O238" zoomScale="145" zoomScaleNormal="145" workbookViewId="0">
      <selection activeCell="X243" sqref="X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3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T106" sqref="T10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2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2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2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/>
      <c r="R99" s="10">
        <v>315</v>
      </c>
      <c r="S99" s="10"/>
      <c r="T99" s="10"/>
      <c r="U99" s="10">
        <v>190</v>
      </c>
      <c r="V99" s="301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/>
      <c r="R100" s="10">
        <v>315</v>
      </c>
      <c r="S100" s="10"/>
      <c r="T100" s="10"/>
      <c r="U100" s="10">
        <v>190</v>
      </c>
      <c r="V100" s="301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/>
      <c r="R101" s="10">
        <v>315</v>
      </c>
      <c r="S101" s="10"/>
      <c r="T101" s="10"/>
      <c r="U101" s="10">
        <v>190</v>
      </c>
      <c r="V101" s="301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/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/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3597</v>
      </c>
      <c r="S108" s="13">
        <f>SUM(S95:S107)</f>
        <v>0</v>
      </c>
      <c r="T108" s="13">
        <f>SUM(T95:T107)</f>
        <v>0</v>
      </c>
      <c r="U108" s="13">
        <f>SUM(U95:U107)</f>
        <v>3060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3561.0299999999997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501.02999999999975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W139" sqref="W13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45"/>
      <c r="Z140" s="45">
        <f t="shared" si="55"/>
        <v>0</v>
      </c>
      <c r="AA140" s="46"/>
      <c r="AB140" s="59">
        <f t="shared" si="49"/>
        <v>0</v>
      </c>
      <c r="AC140" s="10">
        <f t="shared" si="50"/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55"/>
        <v>0</v>
      </c>
      <c r="AA141" s="46"/>
      <c r="AB141" s="59">
        <f t="shared" si="49"/>
        <v>0</v>
      </c>
      <c r="AC141" s="10">
        <f t="shared" si="50"/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60"/>
      <c r="Z142" s="45">
        <f t="shared" si="55"/>
        <v>0</v>
      </c>
      <c r="AA142" s="46"/>
      <c r="AB142" s="59">
        <f t="shared" si="49"/>
        <v>0</v>
      </c>
      <c r="AC142" s="10">
        <f t="shared" si="5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45"/>
      <c r="Z143" s="45">
        <f>X143*0.96</f>
        <v>0</v>
      </c>
      <c r="AA143" s="46"/>
      <c r="AB143" s="59">
        <f t="shared" si="49"/>
        <v>0</v>
      </c>
      <c r="AC143" s="10">
        <f t="shared" si="5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3625.3799999999997</v>
      </c>
      <c r="X147" s="13"/>
      <c r="Y147" s="13" t="s">
        <v>82</v>
      </c>
      <c r="Z147" s="13">
        <f>SUM(Z126:Z146)</f>
        <v>3445.5611519999998</v>
      </c>
      <c r="AA147" s="13"/>
      <c r="AB147" s="13"/>
      <c r="AC147" s="13">
        <f>SUM(AC126:AC146)</f>
        <v>2283.9611519999999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3589.1261999999997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143.56504799999993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K150" zoomScale="145" zoomScaleNormal="145" workbookViewId="0">
      <selection activeCell="O158" sqref="O15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2"/>
      <c r="X102" s="322"/>
      <c r="Y102" s="322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/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321</v>
      </c>
      <c r="P161" s="38"/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841</v>
      </c>
      <c r="P162" s="38"/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5430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5375.7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220.69999999999982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124" zoomScale="112" zoomScaleNormal="112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4"/>
  <sheetViews>
    <sheetView topLeftCell="G120" zoomScale="93" zoomScaleNormal="93" workbookViewId="0">
      <selection activeCell="Q137" sqref="Q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>
        <v>7807025638</v>
      </c>
      <c r="R129" s="49">
        <v>560</v>
      </c>
      <c r="S129" s="8">
        <v>732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>
        <v>7807025653</v>
      </c>
      <c r="R130" s="49">
        <v>560</v>
      </c>
      <c r="S130" s="8">
        <v>732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>
        <v>7807025696</v>
      </c>
      <c r="R131" s="49">
        <v>180</v>
      </c>
      <c r="S131" s="8"/>
      <c r="T131" s="49" t="s">
        <v>680</v>
      </c>
      <c r="U131" s="49">
        <v>170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8" t="s">
        <v>987</v>
      </c>
      <c r="P132" s="8" t="s">
        <v>988</v>
      </c>
      <c r="Q132" s="8"/>
      <c r="R132" s="49">
        <v>250</v>
      </c>
      <c r="S132" s="8"/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8" t="s">
        <v>711</v>
      </c>
      <c r="P133" s="8" t="s">
        <v>409</v>
      </c>
      <c r="Q133" s="8">
        <v>7807025719</v>
      </c>
      <c r="R133" s="49">
        <v>560</v>
      </c>
      <c r="S133" s="8"/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8" t="s">
        <v>711</v>
      </c>
      <c r="P134" s="8" t="s">
        <v>409</v>
      </c>
      <c r="Q134" s="8">
        <v>7807025717</v>
      </c>
      <c r="R134" s="49">
        <v>560</v>
      </c>
      <c r="S134" s="8"/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8"/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/>
      <c r="R136" s="49"/>
      <c r="S136" s="8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8" t="s">
        <v>711</v>
      </c>
      <c r="P137" s="8" t="s">
        <v>134</v>
      </c>
      <c r="Q137" s="8"/>
      <c r="R137" s="49"/>
      <c r="S137" s="49"/>
      <c r="T137" s="49"/>
      <c r="U137" s="49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8" t="s">
        <v>711</v>
      </c>
      <c r="P138" s="8" t="s">
        <v>134</v>
      </c>
      <c r="Q138" s="8"/>
      <c r="R138" s="49"/>
      <c r="S138" s="49"/>
      <c r="T138" s="49"/>
      <c r="U138" s="49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8" t="s">
        <v>711</v>
      </c>
      <c r="P139" s="8" t="s">
        <v>409</v>
      </c>
      <c r="Q139" s="8"/>
      <c r="R139" s="49"/>
      <c r="S139" s="49"/>
      <c r="T139" s="49"/>
      <c r="U139" s="49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/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/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R142" s="50"/>
      <c r="S142" s="50"/>
      <c r="T142" s="50"/>
      <c r="U142" s="50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R143" s="50"/>
      <c r="S143" s="50"/>
      <c r="T143" s="50"/>
      <c r="U143" s="50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Q144" s="13" t="s">
        <v>14</v>
      </c>
      <c r="R144" s="13">
        <f>SUM(R117:R137)</f>
        <v>6940</v>
      </c>
      <c r="S144" s="13">
        <f>SUM(S131:S137)</f>
        <v>0</v>
      </c>
      <c r="T144" s="13"/>
      <c r="U144" s="13">
        <f>SUM(U117:U137)</f>
        <v>6190</v>
      </c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  <c r="Q145" s="13" t="s">
        <v>17</v>
      </c>
      <c r="R145" s="13">
        <f>R144*0.99</f>
        <v>6870.6</v>
      </c>
      <c r="S145" s="10"/>
      <c r="T145" s="10"/>
      <c r="U145" s="10"/>
    </row>
    <row r="146" spans="1:21" ht="15.75" x14ac:dyDescent="0.25">
      <c r="Q146" s="308" t="s">
        <v>18</v>
      </c>
      <c r="R146" s="309"/>
      <c r="S146" s="310"/>
      <c r="T146" s="51"/>
      <c r="U146" s="42">
        <f>R145-U144</f>
        <v>680.60000000000036</v>
      </c>
    </row>
    <row r="148" spans="1:21" ht="23.25" x14ac:dyDescent="0.35">
      <c r="C148" s="325" t="s">
        <v>96</v>
      </c>
      <c r="D148" s="325"/>
      <c r="E148" s="325"/>
      <c r="F148" s="325"/>
    </row>
    <row r="149" spans="1:21" ht="23.25" x14ac:dyDescent="0.3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N149" s="325" t="s">
        <v>0</v>
      </c>
      <c r="O149" s="325"/>
      <c r="P149" s="325"/>
      <c r="Q149" s="325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5" t="s">
        <v>26</v>
      </c>
      <c r="M150" s="5" t="s">
        <v>2</v>
      </c>
      <c r="N150" s="5" t="s">
        <v>3</v>
      </c>
      <c r="O150" s="5" t="s">
        <v>4</v>
      </c>
      <c r="P150" s="5" t="s">
        <v>5</v>
      </c>
      <c r="Q150" s="5" t="s">
        <v>6</v>
      </c>
      <c r="R150" s="5" t="s">
        <v>7</v>
      </c>
      <c r="S150" s="5" t="s">
        <v>44</v>
      </c>
      <c r="T150" s="62" t="s">
        <v>84</v>
      </c>
      <c r="U150" s="5" t="s">
        <v>45</v>
      </c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R171" s="50"/>
      <c r="S171" s="50"/>
      <c r="T171" s="50"/>
      <c r="U171" s="50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Q172" s="13" t="s">
        <v>14</v>
      </c>
      <c r="R172" s="13">
        <f>SUM(R151:R171)</f>
        <v>0</v>
      </c>
      <c r="S172" s="13">
        <f>SUM(S165:S171)</f>
        <v>0</v>
      </c>
      <c r="T172" s="13"/>
      <c r="U172" s="13">
        <f>SUM(U151:U171)</f>
        <v>0</v>
      </c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  <c r="Q173" s="13" t="s">
        <v>17</v>
      </c>
      <c r="R173" s="13">
        <f>R172*0.99</f>
        <v>0</v>
      </c>
      <c r="S173" s="10"/>
      <c r="T173" s="10"/>
      <c r="U173" s="10"/>
    </row>
    <row r="174" spans="1:21" ht="15.75" x14ac:dyDescent="0.25">
      <c r="Q174" s="308" t="s">
        <v>18</v>
      </c>
      <c r="R174" s="309"/>
      <c r="S174" s="310"/>
      <c r="T174" s="51"/>
      <c r="U174" s="42">
        <f>R173-U172</f>
        <v>0</v>
      </c>
    </row>
  </sheetData>
  <mergeCells count="24">
    <mergeCell ref="Q174:S174"/>
    <mergeCell ref="F145:H145"/>
    <mergeCell ref="Q146:S146"/>
    <mergeCell ref="C148:F148"/>
    <mergeCell ref="N149:Q149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109" workbookViewId="0">
      <selection activeCell="R139" sqref="R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77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12" workbookViewId="0">
      <selection activeCell="M128" sqref="M12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G247" zoomScale="86" zoomScaleNormal="86" workbookViewId="0">
      <selection activeCell="M259" sqref="M25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7"/>
      <c r="R113" s="307"/>
      <c r="S113" s="307"/>
      <c r="T113" s="30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/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/>
      <c r="R258" s="21">
        <v>600</v>
      </c>
      <c r="S258" s="8" t="s">
        <v>173</v>
      </c>
      <c r="T258" s="8"/>
      <c r="U258" s="14">
        <v>550</v>
      </c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6630</v>
      </c>
      <c r="S286" s="14"/>
      <c r="T286" s="14"/>
      <c r="U286" s="16">
        <f>SUM(U237:U285)</f>
        <v>6270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6563.7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293.69999999999982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7" t="s">
        <v>24</v>
      </c>
      <c r="E3" s="337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0"/>
      <c r="E33" s="342"/>
      <c r="H33" s="343" t="s">
        <v>40</v>
      </c>
      <c r="I33" s="344"/>
      <c r="J33" s="350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7" t="s">
        <v>87</v>
      </c>
      <c r="E39" s="337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43" t="s">
        <v>40</v>
      </c>
      <c r="I64" s="34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7" t="s">
        <v>88</v>
      </c>
      <c r="E69" s="337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43" t="s">
        <v>40</v>
      </c>
      <c r="I94" s="344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7" t="s">
        <v>89</v>
      </c>
      <c r="E101" s="3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3" t="s">
        <v>40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7" t="s">
        <v>97</v>
      </c>
      <c r="E131" s="3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43" t="s">
        <v>40</v>
      </c>
      <c r="I156" s="344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7" t="s">
        <v>630</v>
      </c>
      <c r="E162" s="3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3" t="s">
        <v>40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7">
        <f>SUM(E164:E186)</f>
        <v>5408.5055000000002</v>
      </c>
    </row>
    <row r="188" spans="4:12" x14ac:dyDescent="0.25">
      <c r="D188" s="340"/>
      <c r="E188" s="348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7" t="s">
        <v>92</v>
      </c>
      <c r="E192" s="3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3" t="s">
        <v>40</v>
      </c>
      <c r="I216" s="344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5">
        <f>SUM(E194:E216)</f>
        <v>5522.411500000002</v>
      </c>
    </row>
    <row r="218" spans="4:12" x14ac:dyDescent="0.25">
      <c r="D218" s="340"/>
      <c r="E218" s="346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7" t="s">
        <v>93</v>
      </c>
      <c r="E222" s="3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3" t="s">
        <v>40</v>
      </c>
      <c r="I246" s="344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5">
        <f>SUM(E224:E246)</f>
        <v>8611.6898999999976</v>
      </c>
    </row>
    <row r="248" spans="4:12" x14ac:dyDescent="0.25">
      <c r="D248" s="340"/>
      <c r="E248" s="346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7" t="s">
        <v>844</v>
      </c>
      <c r="E252" s="3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3" t="s">
        <v>40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5">
        <f>SUM(E254:E276)</f>
        <v>6262.5601999999963</v>
      </c>
    </row>
    <row r="278" spans="4:12" x14ac:dyDescent="0.25">
      <c r="D278" s="340"/>
      <c r="E278" s="346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7" t="s">
        <v>99</v>
      </c>
      <c r="E283" s="3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293.69999999999982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73.799999999999955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295.39999999999998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1228.9151000000002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501.02999999999975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143.56504799999993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220.69999999999982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2.'!U146</f>
        <v>680.60000000000036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1">
        <f>SUM(E285:E305)</f>
        <v>5043.540148</v>
      </c>
      <c r="H307" s="343" t="s">
        <v>40</v>
      </c>
      <c r="I307" s="344"/>
      <c r="J307" s="65">
        <f>SUM(J284:J306)</f>
        <v>2135.62</v>
      </c>
      <c r="K307" s="8"/>
      <c r="L307" s="8"/>
    </row>
    <row r="308" spans="4:12" x14ac:dyDescent="0.25">
      <c r="D308" s="339" t="s">
        <v>67</v>
      </c>
      <c r="E308" s="342"/>
    </row>
    <row r="309" spans="4:12" x14ac:dyDescent="0.25">
      <c r="D309" s="340"/>
    </row>
    <row r="312" spans="4:12" x14ac:dyDescent="0.25">
      <c r="I312" s="323" t="s">
        <v>46</v>
      </c>
      <c r="J312" s="323"/>
      <c r="K312" s="323"/>
    </row>
    <row r="313" spans="4:12" x14ac:dyDescent="0.25">
      <c r="D313" s="64" t="s">
        <v>46</v>
      </c>
      <c r="H313" s="338" t="s">
        <v>96</v>
      </c>
      <c r="I313" s="338"/>
      <c r="J313" s="338"/>
      <c r="K313" s="338"/>
      <c r="L313" s="338"/>
    </row>
    <row r="314" spans="4:12" x14ac:dyDescent="0.25">
      <c r="D314" s="337" t="s">
        <v>96</v>
      </c>
      <c r="E314" s="33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9" t="s">
        <v>67</v>
      </c>
      <c r="E338" s="341">
        <f>SUM(E316:E336)</f>
        <v>0</v>
      </c>
      <c r="H338" s="343" t="s">
        <v>40</v>
      </c>
      <c r="I338" s="344"/>
      <c r="J338" s="65">
        <f>SUM(J315:J337)</f>
        <v>0</v>
      </c>
      <c r="K338" s="8"/>
      <c r="L338" s="8"/>
    </row>
    <row r="339" spans="4:12" x14ac:dyDescent="0.25">
      <c r="D339" s="340"/>
      <c r="E339" s="342"/>
    </row>
    <row r="343" spans="4:12" x14ac:dyDescent="0.25">
      <c r="I343" s="323" t="s">
        <v>46</v>
      </c>
      <c r="J343" s="323"/>
      <c r="K343" s="323"/>
    </row>
    <row r="344" spans="4:12" x14ac:dyDescent="0.25">
      <c r="D344" s="64" t="s">
        <v>46</v>
      </c>
      <c r="H344" s="338" t="s">
        <v>0</v>
      </c>
      <c r="I344" s="338"/>
      <c r="J344" s="338"/>
      <c r="K344" s="338"/>
      <c r="L344" s="338"/>
    </row>
    <row r="345" spans="4:12" x14ac:dyDescent="0.25">
      <c r="D345" s="337" t="s">
        <v>0</v>
      </c>
      <c r="E345" s="33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9" t="s">
        <v>67</v>
      </c>
      <c r="E369" s="341">
        <f>SUM(E347:E367)</f>
        <v>0</v>
      </c>
      <c r="H369" s="343" t="s">
        <v>40</v>
      </c>
      <c r="I369" s="344"/>
      <c r="J369" s="65">
        <f>SUM(J346:J368)</f>
        <v>0</v>
      </c>
      <c r="K369" s="8"/>
      <c r="L369" s="8"/>
    </row>
    <row r="370" spans="4:12" x14ac:dyDescent="0.25">
      <c r="D370" s="340"/>
      <c r="E370" s="3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6262.5601999999963</v>
      </c>
      <c r="L3" s="219">
        <f>utilidad!E307</f>
        <v>5043.540148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6262.5601999999963</v>
      </c>
      <c r="L6" s="220">
        <f t="shared" si="0"/>
        <v>5043.540148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-2775.829800000005</v>
      </c>
      <c r="L15" s="218">
        <f t="shared" si="2"/>
        <v>2907.9201480000002</v>
      </c>
      <c r="M15" s="218">
        <f t="shared" si="2"/>
        <v>0</v>
      </c>
      <c r="N15" s="218">
        <f t="shared" si="2"/>
        <v>0</v>
      </c>
      <c r="O15" s="212">
        <f>SUM(C15:N15)</f>
        <v>8782.4875479999937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M9" sqref="M9"/>
    </sheetView>
  </sheetViews>
  <sheetFormatPr baseColWidth="10" defaultRowHeight="15" x14ac:dyDescent="0.25"/>
  <cols>
    <col min="6" max="6" width="15.42578125" customWidth="1"/>
  </cols>
  <sheetData>
    <row r="2" spans="2:10" x14ac:dyDescent="0.25">
      <c r="B2" s="37">
        <v>45212</v>
      </c>
      <c r="C2" s="38" t="s">
        <v>426</v>
      </c>
      <c r="D2" s="38" t="s">
        <v>181</v>
      </c>
      <c r="E2" s="38" t="s">
        <v>437</v>
      </c>
      <c r="F2" s="38" t="s">
        <v>980</v>
      </c>
      <c r="G2" s="35">
        <v>8029036365</v>
      </c>
      <c r="H2" s="39">
        <v>643.83000000000004</v>
      </c>
      <c r="I2" s="39"/>
      <c r="J2" s="39">
        <v>615</v>
      </c>
    </row>
    <row r="3" spans="2:10" x14ac:dyDescent="0.25">
      <c r="B3" s="37">
        <v>45215</v>
      </c>
      <c r="C3" s="38" t="s">
        <v>426</v>
      </c>
      <c r="D3" s="38" t="s">
        <v>181</v>
      </c>
      <c r="E3" s="38" t="s">
        <v>437</v>
      </c>
      <c r="F3" s="38" t="s">
        <v>217</v>
      </c>
      <c r="G3" s="35">
        <v>8029045414</v>
      </c>
      <c r="H3" s="39">
        <v>250</v>
      </c>
      <c r="I3" s="39"/>
      <c r="J3" s="39">
        <v>200</v>
      </c>
    </row>
    <row r="4" spans="2:10" x14ac:dyDescent="0.25">
      <c r="B4" s="37">
        <v>45215</v>
      </c>
      <c r="C4" s="38" t="s">
        <v>689</v>
      </c>
      <c r="D4" s="38" t="s">
        <v>122</v>
      </c>
      <c r="E4" s="38" t="s">
        <v>437</v>
      </c>
      <c r="F4" s="38" t="s">
        <v>217</v>
      </c>
      <c r="G4" s="298">
        <v>8029045437</v>
      </c>
      <c r="H4" s="39">
        <v>250</v>
      </c>
      <c r="I4" s="39"/>
      <c r="J4" s="39">
        <v>200</v>
      </c>
    </row>
    <row r="5" spans="2:10" x14ac:dyDescent="0.25">
      <c r="B5" s="37">
        <v>45217</v>
      </c>
      <c r="C5" s="38" t="s">
        <v>743</v>
      </c>
      <c r="D5" s="38" t="s">
        <v>109</v>
      </c>
      <c r="E5" s="38" t="s">
        <v>437</v>
      </c>
      <c r="F5" s="38" t="s">
        <v>217</v>
      </c>
      <c r="G5" s="299">
        <v>8029055045</v>
      </c>
      <c r="H5" s="286">
        <v>250</v>
      </c>
      <c r="I5" s="39"/>
      <c r="J5" s="39">
        <v>200</v>
      </c>
    </row>
    <row r="6" spans="2:10" x14ac:dyDescent="0.25">
      <c r="B6" s="37">
        <v>45217</v>
      </c>
      <c r="C6" s="38" t="s">
        <v>22</v>
      </c>
      <c r="D6" s="38" t="s">
        <v>136</v>
      </c>
      <c r="E6" s="38" t="s">
        <v>437</v>
      </c>
      <c r="F6" s="38" t="s">
        <v>217</v>
      </c>
      <c r="G6" s="201">
        <v>8029055037</v>
      </c>
      <c r="H6" s="286">
        <v>250</v>
      </c>
      <c r="I6" s="39"/>
      <c r="J6" s="39">
        <v>200</v>
      </c>
    </row>
    <row r="7" spans="2:10" x14ac:dyDescent="0.25">
      <c r="B7" s="37">
        <v>45217</v>
      </c>
      <c r="C7" s="38" t="s">
        <v>12</v>
      </c>
      <c r="D7" s="38" t="s">
        <v>144</v>
      </c>
      <c r="E7" s="38" t="s">
        <v>437</v>
      </c>
      <c r="F7" s="38" t="s">
        <v>217</v>
      </c>
      <c r="G7" s="201">
        <v>8029055030</v>
      </c>
      <c r="H7" s="286">
        <v>250</v>
      </c>
      <c r="I7" s="39"/>
      <c r="J7" s="39">
        <v>200</v>
      </c>
    </row>
    <row r="8" spans="2:10" x14ac:dyDescent="0.25">
      <c r="B8" s="37">
        <v>45217</v>
      </c>
      <c r="C8" s="37" t="s">
        <v>689</v>
      </c>
      <c r="D8" s="37" t="s">
        <v>122</v>
      </c>
      <c r="E8" s="37" t="s">
        <v>437</v>
      </c>
      <c r="F8" s="37" t="s">
        <v>217</v>
      </c>
      <c r="G8" s="201">
        <v>8029055064</v>
      </c>
      <c r="H8" s="286">
        <v>225</v>
      </c>
      <c r="I8" s="39"/>
      <c r="J8" s="39">
        <v>200</v>
      </c>
    </row>
    <row r="9" spans="2:10" x14ac:dyDescent="0.25">
      <c r="H9" s="50">
        <f>SUM(H2:H8)</f>
        <v>2118.83</v>
      </c>
      <c r="J9" s="50">
        <f>SUM(J2:J8)</f>
        <v>1815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2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2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2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301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301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301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N205" zoomScale="145" zoomScaleNormal="145" workbookViewId="0">
      <selection activeCell="S176" sqref="S176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0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109" zoomScaleNormal="100" workbookViewId="0">
      <selection activeCell="R124" sqref="R12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1120</v>
      </c>
      <c r="T133" s="14"/>
      <c r="U133" s="14"/>
      <c r="V133" s="14">
        <f>SUM(V114:V132)</f>
        <v>1035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1108.8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73.799999999999955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F305" zoomScale="86" zoomScaleNormal="86" workbookViewId="0">
      <selection activeCell="Q324" sqref="Q32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300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00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300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300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300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300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300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/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/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/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9663.83</v>
      </c>
      <c r="S359" s="14"/>
      <c r="T359" s="16">
        <f>SUM(T289:T358)</f>
        <v>8145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9373.9151000000002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1228.9151000000002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0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64" zoomScaleNormal="100" workbookViewId="0">
      <selection activeCell="R78" sqref="R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460</v>
      </c>
      <c r="S87" s="13"/>
      <c r="T87" s="32"/>
      <c r="U87" s="13">
        <f>SUM(U77:U86)</f>
        <v>160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455.4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295.39999999999998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2023-10-26T20:23:01Z</cp:lastPrinted>
  <dcterms:created xsi:type="dcterms:W3CDTF">2022-12-25T20:49:22Z</dcterms:created>
  <dcterms:modified xsi:type="dcterms:W3CDTF">2023-10-26T21:33:41Z</dcterms:modified>
</cp:coreProperties>
</file>