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74480C5-593D-499E-A356-8300BC5CED62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32" i="2" l="1"/>
  <c r="C741" i="6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3" i="22"/>
  <c r="C936" i="22" s="1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X894" i="22" l="1"/>
  <c r="C938" i="22"/>
  <c r="B940" i="22" s="1"/>
  <c r="Y942" i="22"/>
  <c r="Y961" i="22" s="1"/>
  <c r="Y937" i="22" s="1"/>
  <c r="Y933" i="22"/>
  <c r="Y936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Y938" i="22"/>
  <c r="C981" i="22" s="1"/>
  <c r="C984" i="22" s="1"/>
  <c r="C989" i="22"/>
  <c r="C1008" i="22" s="1"/>
  <c r="C985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86" i="22" l="1"/>
  <c r="Y989" i="22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2" i="13"/>
  <c r="C705" i="13" s="1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Y750" i="13"/>
  <c r="Y753" i="13" s="1"/>
  <c r="X758" i="13"/>
  <c r="B756" i="13" l="1"/>
  <c r="C795" i="13"/>
  <c r="C798" i="13" s="1"/>
  <c r="Y755" i="13"/>
  <c r="C804" i="13" s="1"/>
  <c r="C823" i="13" s="1"/>
  <c r="C799" i="13" s="1"/>
  <c r="C800" i="13" l="1"/>
  <c r="X756" i="13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5" i="5"/>
  <c r="C738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2" i="5" l="1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B744" i="5"/>
  <c r="C744" i="5"/>
  <c r="C763" i="5" s="1"/>
  <c r="C739" i="5" s="1"/>
  <c r="C740" i="5" s="1"/>
  <c r="Y744" i="5" s="1"/>
  <c r="Y763" i="5" s="1"/>
  <c r="Y739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696" i="6"/>
  <c r="C699" i="6" s="1"/>
  <c r="C701" i="6" s="1"/>
  <c r="Y692" i="6" s="1"/>
  <c r="Y695" i="6" s="1"/>
  <c r="Y421" i="1"/>
  <c r="X422" i="1" s="1"/>
  <c r="Y735" i="5"/>
  <c r="Y738" i="5" s="1"/>
  <c r="Y740" i="5" s="1"/>
  <c r="B742" i="5"/>
  <c r="X744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0" i="6"/>
  <c r="Y717" i="6" s="1"/>
  <c r="Y696" i="6" s="1"/>
  <c r="X700" i="6"/>
  <c r="C744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C750" i="6" s="1"/>
  <c r="C769" i="6" s="1"/>
  <c r="C745" i="6" s="1"/>
  <c r="C746" i="6" s="1"/>
  <c r="C735" i="2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698" i="6"/>
  <c r="Y695" i="2"/>
  <c r="Y714" i="2" s="1"/>
  <c r="Y691" i="2" s="1"/>
  <c r="Y692" i="2" s="1"/>
  <c r="B741" i="2" s="1"/>
  <c r="B750" i="6"/>
  <c r="Y741" i="6"/>
  <c r="Y744" i="6" s="1"/>
  <c r="B748" i="6"/>
  <c r="Y750" i="6"/>
  <c r="Y769" i="6" s="1"/>
  <c r="Y745" i="6" s="1"/>
  <c r="X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97" i="6" l="1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Y797" i="6"/>
  <c r="Y816" i="6" s="1"/>
  <c r="Y793" i="6" s="1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89" i="6" l="1"/>
  <c r="Y792" i="6" s="1"/>
  <c r="Y794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<sst xmlns="http://schemas.openxmlformats.org/spreadsheetml/2006/main" count="27920" uniqueCount="1411">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</sst>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9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AA713" zoomScale="89" zoomScaleNormal="89" workbookViewId="0">
      <selection activeCell="AK725" sqref="AK72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IF(B1558="PAGADO",0,C763)</f>
        <v>-50.389999999999873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50.389999999999873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250.38999999999987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-50.389999999999873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-250.38999999999987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NO PAGAR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NO PAGAR</v>
      </c>
      <c r="C765" s="19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50.389999999999873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250.38999999999987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1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-250.38999999999987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-50.389999999999873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50.389999999999873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50.389999999999873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-50.389999999999873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-50.389999999999873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NO PAGAR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50.389999999999873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50.389999999999873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50.389999999999873</v>
      </c>
      <c r="V833" s="17"/>
      <c r="X833" s="15" t="s">
        <v>18</v>
      </c>
      <c r="Y833" s="16">
        <f>SUM(Y814:Y832)</f>
        <v>50.389999999999873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-50.389999999999873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-50.389999999999873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50.389999999999873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50.389999999999873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-50.389999999999873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-50.389999999999873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NO PAGAR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NO PAGAR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50.389999999999873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50.389999999999873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50.389999999999873</v>
      </c>
      <c r="D879" t="s">
        <v>22</v>
      </c>
      <c r="E879" t="s">
        <v>21</v>
      </c>
      <c r="V879" s="17"/>
      <c r="X879" s="15" t="s">
        <v>18</v>
      </c>
      <c r="Y879" s="16">
        <f>SUM(Y860:Y878)</f>
        <v>50.389999999999873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-50.389999999999873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-50.389999999999873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50.389999999999873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50.389999999999873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-50.389999999999873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-50.389999999999873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NO PAGAR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NO PAGAR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50.389999999999873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50.389999999999873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50.389999999999873</v>
      </c>
      <c r="V927" s="17"/>
      <c r="X927" s="15" t="s">
        <v>18</v>
      </c>
      <c r="Y927" s="16">
        <f>SUM(Y908:Y926)</f>
        <v>50.389999999999873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-50.389999999999873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-50.389999999999873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50.389999999999873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50.389999999999873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-50.389999999999873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-50.389999999999873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NO PAGAR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NO PAGAR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50.389999999999873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50.389999999999873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50.389999999999873</v>
      </c>
      <c r="D973" t="s">
        <v>22</v>
      </c>
      <c r="E973" t="s">
        <v>21</v>
      </c>
      <c r="V973" s="17"/>
      <c r="X973" s="15" t="s">
        <v>18</v>
      </c>
      <c r="Y973" s="16">
        <f>SUM(Y954:Y972)</f>
        <v>50.389999999999873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-50.389999999999873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-50.389999999999873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50.389999999999873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50.389999999999873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-50.389999999999873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-50.389999999999873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NO PAGAR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50.389999999999873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50.389999999999873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50.389999999999873</v>
      </c>
      <c r="V1020" s="17"/>
      <c r="X1020" s="15" t="s">
        <v>18</v>
      </c>
      <c r="Y1020" s="16">
        <f>SUM(Y1001:Y1019)</f>
        <v>50.389999999999873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-50.389999999999873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-50.389999999999873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50.389999999999873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50.389999999999873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-50.389999999999873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-50.389999999999873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NO PAGAR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NO PAGAR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50.389999999999873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50.389999999999873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50.389999999999873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50.389999999999873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D726" zoomScale="80" zoomScaleNormal="80" zoomScalePageLayoutView="118" workbookViewId="0">
      <selection activeCell="S735" sqref="S73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7" t="s">
        <v>29</v>
      </c>
      <c r="AD358" s="207"/>
      <c r="AE358" s="207"/>
    </row>
    <row r="359" spans="2:41">
      <c r="V359" s="17"/>
      <c r="X359" s="210"/>
      <c r="AC359" s="207"/>
      <c r="AD359" s="207"/>
      <c r="AE359" s="207"/>
    </row>
    <row r="360" spans="2:41" ht="23.25">
      <c r="B360" s="22" t="s">
        <v>64</v>
      </c>
      <c r="V360" s="17"/>
      <c r="X360" s="210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9" t="s">
        <v>64</v>
      </c>
      <c r="F396" s="208" t="s">
        <v>30</v>
      </c>
      <c r="G396" s="208"/>
      <c r="H396" s="208"/>
      <c r="V396" s="17"/>
    </row>
    <row r="397" spans="1:43">
      <c r="B397" s="209"/>
      <c r="F397" s="208"/>
      <c r="G397" s="208"/>
      <c r="H397" s="208"/>
      <c r="V397" s="17"/>
    </row>
    <row r="398" spans="1:43" ht="26.25" customHeight="1">
      <c r="B398" s="209"/>
      <c r="F398" s="208"/>
      <c r="G398" s="208"/>
      <c r="H398" s="20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565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6" t="s">
        <v>20</v>
      </c>
      <c r="F732" s="196"/>
      <c r="G732" s="196"/>
      <c r="H732" s="196"/>
      <c r="V732" s="17"/>
      <c r="X732" s="23" t="s">
        <v>32</v>
      </c>
      <c r="Y732" s="20">
        <f>IF(B1532="PAGADO",0,C737)</f>
        <v>-1651.4252550000019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1651.4252550000019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1651.4252550000019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-1651.4252550000019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-1651.4252550000019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NO PAGAR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NO PAGAR</v>
      </c>
      <c r="C739" s="19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1651.4252550000019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180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1651.4252550000019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1651.4252550000019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-1651.4252550000019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-1651.4252550000019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1651.4252550000019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1651.4252550000019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-1651.4252550000019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-1651.4252550000019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1651.4252550000019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1651.4252550000019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1651.4252550000019</v>
      </c>
      <c r="V807" s="17"/>
      <c r="X807" s="15" t="s">
        <v>18</v>
      </c>
      <c r="Y807" s="16">
        <f>SUM(Y788:Y806)</f>
        <v>1651.4252550000019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-1651.4252550000019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-1651.4252550000019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1651.4252550000019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1651.4252550000019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-1651.4252550000019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-1651.4252550000019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NO PAGAR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NO PAGAR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1651.4252550000019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1651.4252550000019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1651.4252550000019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1651.4252550000019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-1651.4252550000019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-1651.4252550000019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1651.4252550000019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1651.4252550000019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-1651.4252550000019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-1651.4252550000019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1651.4252550000019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1651.4252550000019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1651.4252550000019</v>
      </c>
      <c r="V901" s="17"/>
      <c r="X901" s="15" t="s">
        <v>18</v>
      </c>
      <c r="Y901" s="16">
        <f>SUM(Y882:Y900)</f>
        <v>1651.4252550000019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-1651.4252550000019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-1651.4252550000019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1651.4252550000019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1651.4252550000019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-1651.4252550000019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-1651.4252550000019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NO PAGAR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NO PAGAR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1651.4252550000019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1651.4252550000019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1651.4252550000019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1651.4252550000019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-1651.4252550000019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-1651.4252550000019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1651.4252550000019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1651.4252550000019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-1651.4252550000019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-1651.4252550000019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1651.4252550000019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1651.4252550000019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1651.4252550000019</v>
      </c>
      <c r="V994" s="17"/>
      <c r="X994" s="15" t="s">
        <v>18</v>
      </c>
      <c r="Y994" s="16">
        <f>SUM(Y975:Y993)</f>
        <v>1651.4252550000019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-1651.4252550000019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-1651.4252550000019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1651.4252550000019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1651.4252550000019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-1651.4252550000019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-1651.4252550000019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NO PAGAR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NO PAGAR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1651.4252550000019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1651.4252550000019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1651.4252550000019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1651.4252550000019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abSelected="1" topLeftCell="A759" zoomScale="82" zoomScaleNormal="82" workbookViewId="0">
      <selection activeCell="S769" sqref="S76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0" t="s">
        <v>64</v>
      </c>
      <c r="AB376" s="207" t="s">
        <v>29</v>
      </c>
      <c r="AC376" s="207"/>
      <c r="AD376" s="207"/>
    </row>
    <row r="377" spans="2:41">
      <c r="V377" s="17"/>
      <c r="X377" s="210"/>
      <c r="AB377" s="207"/>
      <c r="AC377" s="207"/>
      <c r="AD377" s="207"/>
    </row>
    <row r="378" spans="2:41" ht="23.25">
      <c r="B378" s="22" t="s">
        <v>64</v>
      </c>
      <c r="V378" s="17"/>
      <c r="X378" s="210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6" t="s">
        <v>204</v>
      </c>
      <c r="F765" s="196"/>
      <c r="G765" s="196"/>
      <c r="H765" s="196"/>
      <c r="V765" s="17"/>
      <c r="X765" s="23" t="s">
        <v>32</v>
      </c>
      <c r="Y765" s="20">
        <f>IF(B1565="PAGADO",0,C770)</f>
        <v>-1822.54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1822.54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1822.54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-1822.54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-1822.54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1822.54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800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1822.54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1822.54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-1822.54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-1822.54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1822.54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1822.54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-1822.54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-1822.54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1822.54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1822.54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1822.54</v>
      </c>
      <c r="V840" s="17"/>
      <c r="X840" s="15" t="s">
        <v>18</v>
      </c>
      <c r="Y840" s="16">
        <f>SUM(Y821:Y839)</f>
        <v>1822.54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-1822.54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-1822.54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1822.54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1822.54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-1822.54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-1822.54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1822.54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1822.54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1822.54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1822.54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-1822.54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-1822.54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1822.54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1822.54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-1822.54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-1822.54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1822.54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1822.54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1822.54</v>
      </c>
      <c r="V934" s="17"/>
      <c r="X934" s="15" t="s">
        <v>18</v>
      </c>
      <c r="Y934" s="16">
        <f>SUM(Y915:Y933)</f>
        <v>1822.54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-1822.54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-1822.54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1822.54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1822.54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-1822.54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-1822.54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1822.54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1822.54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1822.54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1822.54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-1822.54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-1822.54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1822.54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1822.54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-1822.54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-1822.54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1822.54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1822.54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1822.54</v>
      </c>
      <c r="V1027" s="17"/>
      <c r="X1027" s="15" t="s">
        <v>18</v>
      </c>
      <c r="Y1027" s="16">
        <f>SUM(Y1008:Y1026)</f>
        <v>1822.54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-1822.54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-1822.54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1822.54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1822.54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-1822.54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-1822.54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1822.54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1822.54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1822.54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1822.54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1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T697" zoomScale="89" zoomScaleNormal="89" workbookViewId="0">
      <selection activeCell="AK710" sqref="AK7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0" t="s">
        <v>64</v>
      </c>
      <c r="AB373" s="207" t="s">
        <v>29</v>
      </c>
      <c r="AC373" s="207"/>
      <c r="AD373" s="207"/>
    </row>
    <row r="374" spans="2:41">
      <c r="V374" s="17"/>
      <c r="X374" s="210"/>
      <c r="AB374" s="207"/>
      <c r="AC374" s="207"/>
      <c r="AD374" s="207"/>
    </row>
    <row r="375" spans="2:41" ht="23.25">
      <c r="B375" s="22" t="s">
        <v>64</v>
      </c>
      <c r="V375" s="17"/>
      <c r="X375" s="210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9" t="s">
        <v>64</v>
      </c>
      <c r="F412" s="208" t="s">
        <v>30</v>
      </c>
      <c r="G412" s="208"/>
      <c r="H412" s="208"/>
      <c r="V412" s="17"/>
    </row>
    <row r="413" spans="1:43">
      <c r="B413" s="209"/>
      <c r="F413" s="208"/>
      <c r="G413" s="208"/>
      <c r="H413" s="208"/>
      <c r="V413" s="17"/>
    </row>
    <row r="414" spans="1:43" ht="26.25" customHeight="1">
      <c r="B414" s="209"/>
      <c r="F414" s="208"/>
      <c r="G414" s="208"/>
      <c r="H414" s="20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9" t="s">
        <v>66</v>
      </c>
      <c r="F449" s="208" t="s">
        <v>28</v>
      </c>
      <c r="G449" s="208"/>
      <c r="H449" s="208"/>
      <c r="V449" s="17"/>
      <c r="X449" s="210" t="s">
        <v>66</v>
      </c>
      <c r="AB449" s="207" t="s">
        <v>29</v>
      </c>
      <c r="AC449" s="207"/>
      <c r="AD449" s="207"/>
    </row>
    <row r="450" spans="2:41">
      <c r="B450" s="209"/>
      <c r="F450" s="208"/>
      <c r="G450" s="208"/>
      <c r="H450" s="208"/>
      <c r="V450" s="17"/>
      <c r="X450" s="210"/>
      <c r="AB450" s="207"/>
      <c r="AC450" s="207"/>
      <c r="AD450" s="207"/>
    </row>
    <row r="451" spans="2:41" ht="23.25" customHeight="1">
      <c r="B451" s="209"/>
      <c r="F451" s="208"/>
      <c r="G451" s="208"/>
      <c r="H451" s="208"/>
      <c r="V451" s="17"/>
      <c r="X451" s="210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9" t="s">
        <v>66</v>
      </c>
      <c r="F488" s="213" t="s">
        <v>30</v>
      </c>
      <c r="G488" s="213"/>
      <c r="H488" s="213"/>
      <c r="V488" s="17"/>
      <c r="X488" s="210" t="s">
        <v>66</v>
      </c>
      <c r="AB488" s="208" t="s">
        <v>31</v>
      </c>
      <c r="AC488" s="208"/>
      <c r="AD488" s="208"/>
    </row>
    <row r="489" spans="1:43" ht="15" customHeight="1">
      <c r="B489" s="209"/>
      <c r="F489" s="213"/>
      <c r="G489" s="213"/>
      <c r="H489" s="213"/>
      <c r="V489" s="17"/>
      <c r="X489" s="210"/>
      <c r="AB489" s="208"/>
      <c r="AC489" s="208"/>
      <c r="AD489" s="208"/>
    </row>
    <row r="490" spans="1:43" ht="23.25" customHeight="1">
      <c r="B490" s="209"/>
      <c r="F490" s="213"/>
      <c r="G490" s="213"/>
      <c r="H490" s="213"/>
      <c r="V490" s="17"/>
      <c r="X490" s="210"/>
      <c r="AB490" s="208"/>
      <c r="AC490" s="208"/>
      <c r="AD490" s="208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0" t="s">
        <v>67</v>
      </c>
      <c r="F535" s="208" t="s">
        <v>28</v>
      </c>
      <c r="G535" s="208"/>
      <c r="H535" s="208"/>
      <c r="V535" s="17"/>
    </row>
    <row r="536" spans="2:41">
      <c r="B536" s="210"/>
      <c r="F536" s="208"/>
      <c r="G536" s="208"/>
      <c r="H536" s="208"/>
      <c r="V536" s="17"/>
    </row>
    <row r="537" spans="2:41" ht="26.25" customHeight="1">
      <c r="B537" s="210"/>
      <c r="F537" s="208"/>
      <c r="G537" s="208"/>
      <c r="H537" s="20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9" t="s">
        <v>67</v>
      </c>
      <c r="F575" s="208" t="s">
        <v>30</v>
      </c>
      <c r="G575" s="208"/>
      <c r="H575" s="208"/>
      <c r="V575" s="17"/>
    </row>
    <row r="576" spans="1:43">
      <c r="B576" s="209"/>
      <c r="F576" s="208"/>
      <c r="G576" s="208"/>
      <c r="H576" s="208"/>
      <c r="V576" s="17"/>
    </row>
    <row r="577" spans="2:41" ht="26.25" customHeight="1">
      <c r="B577" s="209"/>
      <c r="F577" s="208"/>
      <c r="G577" s="208"/>
      <c r="H577" s="20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0" t="s">
        <v>68</v>
      </c>
      <c r="F617" s="208" t="s">
        <v>28</v>
      </c>
      <c r="G617" s="208"/>
      <c r="H617" s="208"/>
      <c r="V617" s="17"/>
    </row>
    <row r="618" spans="2:41">
      <c r="B618" s="210"/>
      <c r="F618" s="208"/>
      <c r="G618" s="208"/>
      <c r="H618" s="208"/>
      <c r="V618" s="17"/>
    </row>
    <row r="619" spans="2:41" ht="26.25" customHeight="1">
      <c r="B619" s="210"/>
      <c r="F619" s="208"/>
      <c r="G619" s="208"/>
      <c r="H619" s="20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9" t="s">
        <v>68</v>
      </c>
      <c r="F658" s="208" t="s">
        <v>30</v>
      </c>
      <c r="G658" s="208"/>
      <c r="H658" s="208"/>
      <c r="V658" s="17"/>
    </row>
    <row r="659" spans="2:41">
      <c r="B659" s="209"/>
      <c r="F659" s="208"/>
      <c r="G659" s="208"/>
      <c r="H659" s="208"/>
      <c r="V659" s="17"/>
    </row>
    <row r="660" spans="2:41" ht="26.25" customHeight="1">
      <c r="B660" s="209"/>
      <c r="F660" s="208"/>
      <c r="G660" s="208"/>
      <c r="H660" s="20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0" t="s">
        <v>69</v>
      </c>
      <c r="F701" s="208" t="s">
        <v>28</v>
      </c>
      <c r="G701" s="208"/>
      <c r="H701" s="208"/>
      <c r="V701" s="17"/>
    </row>
    <row r="702" spans="2:31">
      <c r="B702" s="210"/>
      <c r="F702" s="208"/>
      <c r="G702" s="208"/>
      <c r="H702" s="208"/>
      <c r="V702" s="17"/>
    </row>
    <row r="703" spans="2:31" ht="26.25" customHeight="1">
      <c r="B703" s="210"/>
      <c r="F703" s="208"/>
      <c r="G703" s="208"/>
      <c r="H703" s="20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555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0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IF(B1546="PAGADO",0,C751)</f>
        <v>0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0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0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0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0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0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0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0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0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0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0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0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0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T652" zoomScale="82" zoomScaleNormal="82" workbookViewId="0">
      <selection activeCell="X690" sqref="X689:Y69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0" t="s">
        <v>64</v>
      </c>
      <c r="AB347" s="207" t="s">
        <v>29</v>
      </c>
      <c r="AC347" s="207"/>
      <c r="AD347" s="207"/>
    </row>
    <row r="348" spans="2:41">
      <c r="V348" s="17"/>
      <c r="X348" s="210"/>
      <c r="AB348" s="207"/>
      <c r="AC348" s="207"/>
      <c r="AD348" s="207"/>
    </row>
    <row r="349" spans="2:41" ht="23.25">
      <c r="B349" s="22" t="s">
        <v>64</v>
      </c>
      <c r="V349" s="17"/>
      <c r="X349" s="210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282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IF(B1502="PAGADO",0,C707)</f>
        <v>0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COBRAR'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COBRAR'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0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0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COBRAR'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COBRAR'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0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0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COBRAR'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COBRAR'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0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0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COBRAR'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COBRAR'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A733" zoomScale="93" zoomScaleNormal="93" workbookViewId="0">
      <selection activeCell="S741" sqref="S74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0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0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-1163.0810000000019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1163.0810000000019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1163.0810000000019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-1163.0810000000019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-1163.0810000000019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1163.0810000000019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100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1163.0810000000019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1163.0810000000019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-1163.0810000000019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-1163.0810000000019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1163.0810000000019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1163.0810000000019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-1163.0810000000019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-1163.0810000000019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NO PAGAR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NO PAGAR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1163.0810000000019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1163.0810000000019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1163.0810000000019</v>
      </c>
      <c r="V814" s="17"/>
      <c r="X814" s="15" t="s">
        <v>18</v>
      </c>
      <c r="Y814" s="16">
        <f>SUM(Y795:Y813)</f>
        <v>1163.0810000000019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-1163.0810000000019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-1163.0810000000019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1163.0810000000019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1163.0810000000019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-1163.0810000000019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-1163.0810000000019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NO PAGAR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NO PAGAR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1163.0810000000019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1163.0810000000019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1163.0810000000019</v>
      </c>
      <c r="D860" t="s">
        <v>22</v>
      </c>
      <c r="E860" t="s">
        <v>21</v>
      </c>
      <c r="V860" s="17"/>
      <c r="X860" s="15" t="s">
        <v>18</v>
      </c>
      <c r="Y860" s="16">
        <f>SUM(Y841:Y859)</f>
        <v>1163.0810000000019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-1163.0810000000019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-1163.0810000000019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1163.0810000000019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1163.0810000000019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-1163.0810000000019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-1163.0810000000019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NO PAGAR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NO PAGAR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1163.0810000000019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1163.0810000000019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1163.0810000000019</v>
      </c>
      <c r="V908" s="17"/>
      <c r="X908" s="15" t="s">
        <v>18</v>
      </c>
      <c r="Y908" s="16">
        <f>SUM(Y889:Y907)</f>
        <v>1163.0810000000019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-1163.0810000000019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-1163.0810000000019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1163.0810000000019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1163.0810000000019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-1163.0810000000019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-1163.0810000000019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NO PAGAR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NO PAGAR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1163.0810000000019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1163.0810000000019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1163.0810000000019</v>
      </c>
      <c r="D954" t="s">
        <v>22</v>
      </c>
      <c r="E954" t="s">
        <v>21</v>
      </c>
      <c r="V954" s="17"/>
      <c r="X954" s="15" t="s">
        <v>18</v>
      </c>
      <c r="Y954" s="16">
        <f>SUM(Y935:Y953)</f>
        <v>1163.0810000000019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-1163.0810000000019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-1163.0810000000019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1163.0810000000019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1163.0810000000019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-1163.0810000000019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-1163.0810000000019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NO PAGAR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NO PAGAR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1163.0810000000019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1163.0810000000019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1163.0810000000019</v>
      </c>
      <c r="V1001" s="17"/>
      <c r="X1001" s="15" t="s">
        <v>18</v>
      </c>
      <c r="Y1001" s="16">
        <f>SUM(Y982:Y1000)</f>
        <v>1163.0810000000019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-1163.0810000000019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-1163.0810000000019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1163.0810000000019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1163.0810000000019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-1163.0810000000019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-1163.0810000000019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NO PAGAR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NO PAGAR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1163.0810000000019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1163.0810000000019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1163.0810000000019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1163.0810000000019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AF703" zoomScale="93" zoomScaleNormal="93" workbookViewId="0">
      <selection activeCell="AJ692" sqref="AJ692:AP71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IF(B1060="PAGADO",0,C309)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0" t="s">
        <v>64</v>
      </c>
      <c r="AB349" s="207" t="s">
        <v>29</v>
      </c>
      <c r="AC349" s="207"/>
      <c r="AD349" s="207"/>
    </row>
    <row r="350" spans="2:30">
      <c r="V350" s="17"/>
      <c r="X350" s="210"/>
      <c r="AB350" s="207"/>
      <c r="AC350" s="207"/>
      <c r="AD350" s="207"/>
    </row>
    <row r="351" spans="2:30" ht="23.25">
      <c r="B351" s="22" t="s">
        <v>64</v>
      </c>
      <c r="V351" s="17"/>
      <c r="X351" s="210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545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356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IF(X692="PAGADO",0,C697)</f>
        <v>-566.41000000000008</v>
      </c>
      <c r="E735" s="196" t="s">
        <v>20</v>
      </c>
      <c r="F735" s="196"/>
      <c r="G735" s="196"/>
      <c r="H735" s="196"/>
      <c r="V735" s="17"/>
      <c r="X735" s="23" t="s">
        <v>32</v>
      </c>
      <c r="Y735" s="20">
        <f>IF(B1535="PAGADO",0,C740)</f>
        <v>-1000</v>
      </c>
      <c r="AA735" s="196" t="s">
        <v>20</v>
      </c>
      <c r="AB735" s="196"/>
      <c r="AC735" s="196"/>
      <c r="AD735" s="196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1000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1000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-1000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-1000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NO PAGAR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NO PAGAR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1000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1000</v>
      </c>
      <c r="D763" t="s">
        <v>22</v>
      </c>
      <c r="E763" t="s">
        <v>21</v>
      </c>
      <c r="V763" s="17"/>
      <c r="X763" s="15" t="s">
        <v>18</v>
      </c>
      <c r="Y763" s="16">
        <f>SUM(Y744:Y762)</f>
        <v>1000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8" t="s">
        <v>29</v>
      </c>
      <c r="AD777" s="198"/>
      <c r="AE777" s="198"/>
    </row>
    <row r="778" spans="2:41">
      <c r="H778" s="195" t="s">
        <v>28</v>
      </c>
      <c r="I778" s="195"/>
      <c r="J778" s="195"/>
      <c r="V778" s="17"/>
      <c r="AC778" s="198"/>
      <c r="AD778" s="198"/>
      <c r="AE778" s="198"/>
    </row>
    <row r="779" spans="2:41">
      <c r="H779" s="195"/>
      <c r="I779" s="195"/>
      <c r="J779" s="195"/>
      <c r="V779" s="17"/>
      <c r="AC779" s="198"/>
      <c r="AD779" s="198"/>
      <c r="AE779" s="198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-1000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-1000</v>
      </c>
      <c r="AA783" s="196" t="s">
        <v>20</v>
      </c>
      <c r="AB783" s="196"/>
      <c r="AC783" s="196"/>
      <c r="AD783" s="196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1000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1000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-1000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-1000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NO PAGAR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NO PAGAR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1000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1000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1000</v>
      </c>
      <c r="V810" s="17"/>
      <c r="X810" s="15" t="s">
        <v>18</v>
      </c>
      <c r="Y810" s="16">
        <f>SUM(Y791:Y809)</f>
        <v>1000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5" t="s">
        <v>30</v>
      </c>
      <c r="I823" s="195"/>
      <c r="J823" s="195"/>
      <c r="V823" s="17"/>
      <c r="AA823" s="195" t="s">
        <v>31</v>
      </c>
      <c r="AB823" s="195"/>
      <c r="AC823" s="195"/>
    </row>
    <row r="824" spans="1:43">
      <c r="H824" s="195"/>
      <c r="I824" s="195"/>
      <c r="J824" s="195"/>
      <c r="V824" s="17"/>
      <c r="AA824" s="195"/>
      <c r="AB824" s="195"/>
      <c r="AC824" s="195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-1000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-1000</v>
      </c>
      <c r="AA828" s="196" t="s">
        <v>20</v>
      </c>
      <c r="AB828" s="196"/>
      <c r="AC828" s="196"/>
      <c r="AD828" s="196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1000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1000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-1000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-1000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NO PAGAR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7" t="str">
        <f>IF(C833&lt;0,"NO PAGAR","COBRAR'")</f>
        <v>NO PAGAR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1000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1000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1000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1000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8" t="s">
        <v>29</v>
      </c>
      <c r="AD871" s="198"/>
      <c r="AE871" s="198"/>
    </row>
    <row r="872" spans="2:41">
      <c r="H872" s="195" t="s">
        <v>28</v>
      </c>
      <c r="I872" s="195"/>
      <c r="J872" s="195"/>
      <c r="V872" s="17"/>
      <c r="AC872" s="198"/>
      <c r="AD872" s="198"/>
      <c r="AE872" s="198"/>
    </row>
    <row r="873" spans="2:41">
      <c r="H873" s="195"/>
      <c r="I873" s="195"/>
      <c r="J873" s="195"/>
      <c r="V873" s="17"/>
      <c r="AC873" s="198"/>
      <c r="AD873" s="198"/>
      <c r="AE873" s="198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-1000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-1000</v>
      </c>
      <c r="AA877" s="196" t="s">
        <v>20</v>
      </c>
      <c r="AB877" s="196"/>
      <c r="AC877" s="196"/>
      <c r="AD877" s="196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1000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1000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-1000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-1000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NO PAGAR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NO PAGAR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1000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1000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1000</v>
      </c>
      <c r="V904" s="17"/>
      <c r="X904" s="15" t="s">
        <v>18</v>
      </c>
      <c r="Y904" s="16">
        <f>SUM(Y885:Y903)</f>
        <v>1000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5" t="s">
        <v>30</v>
      </c>
      <c r="I917" s="195"/>
      <c r="J917" s="195"/>
      <c r="V917" s="17"/>
      <c r="AA917" s="195" t="s">
        <v>31</v>
      </c>
      <c r="AB917" s="195"/>
      <c r="AC917" s="195"/>
    </row>
    <row r="918" spans="1:43">
      <c r="H918" s="195"/>
      <c r="I918" s="195"/>
      <c r="J918" s="195"/>
      <c r="V918" s="17"/>
      <c r="AA918" s="195"/>
      <c r="AB918" s="195"/>
      <c r="AC918" s="195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-1000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-1000</v>
      </c>
      <c r="AA922" s="196" t="s">
        <v>20</v>
      </c>
      <c r="AB922" s="196"/>
      <c r="AC922" s="196"/>
      <c r="AD922" s="196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1000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1000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-1000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-1000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NO PAGAR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7" t="str">
        <f>IF(C927&lt;0,"NO PAGAR","COBRAR'")</f>
        <v>NO PAGAR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1000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1000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1000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1000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8" t="s">
        <v>29</v>
      </c>
      <c r="AD964" s="198"/>
      <c r="AE964" s="198"/>
    </row>
    <row r="965" spans="2:41">
      <c r="H965" s="195" t="s">
        <v>28</v>
      </c>
      <c r="I965" s="195"/>
      <c r="J965" s="195"/>
      <c r="V965" s="17"/>
      <c r="AC965" s="198"/>
      <c r="AD965" s="198"/>
      <c r="AE965" s="198"/>
    </row>
    <row r="966" spans="2:41">
      <c r="H966" s="195"/>
      <c r="I966" s="195"/>
      <c r="J966" s="195"/>
      <c r="V966" s="17"/>
      <c r="AC966" s="198"/>
      <c r="AD966" s="198"/>
      <c r="AE966" s="198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-1000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-1000</v>
      </c>
      <c r="AA970" s="196" t="s">
        <v>20</v>
      </c>
      <c r="AB970" s="196"/>
      <c r="AC970" s="196"/>
      <c r="AD970" s="196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1000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1000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-1000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-1000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NO PAGAR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NO PAGAR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1000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1000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1000</v>
      </c>
      <c r="V997" s="17"/>
      <c r="X997" s="15" t="s">
        <v>18</v>
      </c>
      <c r="Y997" s="16">
        <f>SUM(Y978:Y996)</f>
        <v>1000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5" t="s">
        <v>30</v>
      </c>
      <c r="I1010" s="195"/>
      <c r="J1010" s="195"/>
      <c r="V1010" s="17"/>
      <c r="AA1010" s="195" t="s">
        <v>31</v>
      </c>
      <c r="AB1010" s="195"/>
      <c r="AC1010" s="195"/>
    </row>
    <row r="1011" spans="2:41">
      <c r="H1011" s="195"/>
      <c r="I1011" s="195"/>
      <c r="J1011" s="195"/>
      <c r="V1011" s="17"/>
      <c r="AA1011" s="195"/>
      <c r="AB1011" s="195"/>
      <c r="AC1011" s="195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-1000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-1000</v>
      </c>
      <c r="AA1015" s="196" t="s">
        <v>20</v>
      </c>
      <c r="AB1015" s="196"/>
      <c r="AC1015" s="196"/>
      <c r="AD1015" s="196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1000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1000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-1000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-1000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NO PAGAR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7" t="str">
        <f>IF(C1020&lt;0,"NO PAGAR","COBRAR'")</f>
        <v>NO PAGAR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1000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1000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1000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1000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D733" zoomScale="89" zoomScaleNormal="89" workbookViewId="0">
      <selection activeCell="N745" sqref="N74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IF(B1066="PAGADO",0,C328)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7" t="s">
        <v>29</v>
      </c>
      <c r="AD368" s="207"/>
      <c r="AE368" s="207"/>
    </row>
    <row r="369" spans="2:41">
      <c r="V369" s="17"/>
      <c r="X369" s="210"/>
      <c r="AC369" s="207"/>
      <c r="AD369" s="207"/>
      <c r="AE369" s="207"/>
    </row>
    <row r="370" spans="2:41" ht="23.25">
      <c r="B370" s="22" t="s">
        <v>64</v>
      </c>
      <c r="V370" s="17"/>
      <c r="X370" s="210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IF(B1256="PAGADO",0,C488)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IF(B1355="PAGADO",0,C572)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IF(B1448="PAGADO",0,C657)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309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5" t="s">
        <v>31</v>
      </c>
      <c r="AB736" s="195"/>
      <c r="AC736" s="195"/>
    </row>
    <row r="737" spans="2:41" ht="15" customHeight="1">
      <c r="H737" s="76"/>
      <c r="I737" s="76"/>
      <c r="J737" s="76"/>
      <c r="V737" s="17"/>
      <c r="AA737" s="195"/>
      <c r="AB737" s="195"/>
      <c r="AC737" s="195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6" t="s">
        <v>309</v>
      </c>
      <c r="F741" s="196"/>
      <c r="G741" s="196"/>
      <c r="H741" s="196"/>
      <c r="O741" s="203" t="s">
        <v>10</v>
      </c>
      <c r="P741" s="203"/>
      <c r="Q741" s="203"/>
      <c r="V741" s="17"/>
      <c r="X741" s="23" t="s">
        <v>32</v>
      </c>
      <c r="Y741" s="20">
        <f>IF(B1541="PAGADO",0,C746)</f>
        <v>-1905.7429999999995</v>
      </c>
      <c r="AA741" s="196" t="s">
        <v>20</v>
      </c>
      <c r="AB741" s="196"/>
      <c r="AC741" s="196"/>
      <c r="AD741" s="196"/>
    </row>
    <row r="742" spans="2:41">
      <c r="B742" s="1" t="s">
        <v>0</v>
      </c>
      <c r="C742" s="19">
        <f>H757</f>
        <v>0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/>
      <c r="F743" s="3"/>
      <c r="G743" s="3"/>
      <c r="H743" s="5"/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0</v>
      </c>
      <c r="E744" s="4"/>
      <c r="F744" s="3"/>
      <c r="G744" s="3"/>
      <c r="H744" s="5"/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1905.7429999999995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1905.7429999999995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-1905.7429999999995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-1905.7429999999995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7" t="str">
        <f>IF(C746&lt;0,"NO PAGAR","COBRAR'")</f>
        <v>NO PAGAR</v>
      </c>
      <c r="C748" s="19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1905.7429999999995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0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320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E762" s="14"/>
      <c r="V762" s="17"/>
      <c r="X762" s="12"/>
      <c r="Y762" s="10"/>
      <c r="AA762" s="14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1905.7429999999995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1905.7429999999995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-1905.7429999999995</v>
      </c>
      <c r="E789" s="196" t="s">
        <v>20</v>
      </c>
      <c r="F789" s="196"/>
      <c r="G789" s="196"/>
      <c r="H789" s="196"/>
      <c r="V789" s="17"/>
      <c r="X789" s="23" t="s">
        <v>32</v>
      </c>
      <c r="Y789" s="20">
        <f>IF(B789="PAGADO",0,C794)</f>
        <v>-1905.7429999999995</v>
      </c>
      <c r="AA789" s="196" t="s">
        <v>20</v>
      </c>
      <c r="AB789" s="196"/>
      <c r="AC789" s="196"/>
      <c r="AD789" s="196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1905.7429999999995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1905.7429999999995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-1905.7429999999995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-1905.7429999999995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1905.7429999999995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1905.7429999999995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1905.7429999999995</v>
      </c>
      <c r="V816" s="17"/>
      <c r="X816" s="15" t="s">
        <v>18</v>
      </c>
      <c r="Y816" s="16">
        <f>SUM(Y797:Y815)</f>
        <v>1905.7429999999995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5" t="s">
        <v>31</v>
      </c>
      <c r="AB829" s="195"/>
      <c r="AC829" s="195"/>
    </row>
    <row r="830" spans="1:43" ht="15" customHeight="1">
      <c r="H830" s="76"/>
      <c r="I830" s="76"/>
      <c r="J830" s="76"/>
      <c r="V830" s="17"/>
      <c r="AA830" s="195"/>
      <c r="AB830" s="195"/>
      <c r="AC830" s="195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-1905.7429999999995</v>
      </c>
      <c r="E834" s="196" t="s">
        <v>20</v>
      </c>
      <c r="F834" s="196"/>
      <c r="G834" s="196"/>
      <c r="H834" s="196"/>
      <c r="V834" s="17"/>
      <c r="X834" s="23" t="s">
        <v>32</v>
      </c>
      <c r="Y834" s="20">
        <f>IF(B1634="PAGADO",0,C839)</f>
        <v>-1905.7429999999995</v>
      </c>
      <c r="AA834" s="196" t="s">
        <v>20</v>
      </c>
      <c r="AB834" s="196"/>
      <c r="AC834" s="196"/>
      <c r="AD834" s="196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1905.7429999999995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1905.7429999999995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-1905.7429999999995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-1905.7429999999995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7" t="str">
        <f>IF(C839&lt;0,"NO PAGAR","COBRAR'")</f>
        <v>NO PAGAR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1905.7429999999995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1905.7429999999995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1905.7429999999995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1905.7429999999995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-1905.7429999999995</v>
      </c>
      <c r="E883" s="196" t="s">
        <v>20</v>
      </c>
      <c r="F883" s="196"/>
      <c r="G883" s="196"/>
      <c r="H883" s="196"/>
      <c r="V883" s="17"/>
      <c r="X883" s="23" t="s">
        <v>32</v>
      </c>
      <c r="Y883" s="20">
        <f>IF(B883="PAGADO",0,C888)</f>
        <v>-1905.7429999999995</v>
      </c>
      <c r="AA883" s="196" t="s">
        <v>20</v>
      </c>
      <c r="AB883" s="196"/>
      <c r="AC883" s="196"/>
      <c r="AD883" s="196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1905.7429999999995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1905.7429999999995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-1905.7429999999995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-1905.7429999999995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1905.7429999999995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1905.7429999999995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1905.7429999999995</v>
      </c>
      <c r="V910" s="17"/>
      <c r="X910" s="15" t="s">
        <v>18</v>
      </c>
      <c r="Y910" s="16">
        <f>SUM(Y891:Y909)</f>
        <v>1905.7429999999995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5" t="s">
        <v>31</v>
      </c>
      <c r="AB923" s="195"/>
      <c r="AC923" s="195"/>
    </row>
    <row r="924" spans="1:43" ht="15" customHeight="1">
      <c r="H924" s="76"/>
      <c r="I924" s="76"/>
      <c r="J924" s="76"/>
      <c r="V924" s="17"/>
      <c r="AA924" s="195"/>
      <c r="AB924" s="195"/>
      <c r="AC924" s="195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-1905.7429999999995</v>
      </c>
      <c r="E928" s="196" t="s">
        <v>20</v>
      </c>
      <c r="F928" s="196"/>
      <c r="G928" s="196"/>
      <c r="H928" s="196"/>
      <c r="V928" s="17"/>
      <c r="X928" s="23" t="s">
        <v>32</v>
      </c>
      <c r="Y928" s="20">
        <f>IF(B1728="PAGADO",0,C933)</f>
        <v>-1905.7429999999995</v>
      </c>
      <c r="AA928" s="196" t="s">
        <v>20</v>
      </c>
      <c r="AB928" s="196"/>
      <c r="AC928" s="196"/>
      <c r="AD928" s="196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1905.7429999999995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1905.7429999999995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-1905.7429999999995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-1905.7429999999995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7" t="str">
        <f>IF(C933&lt;0,"NO PAGAR","COBRAR'")</f>
        <v>NO PAGAR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1905.7429999999995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1905.7429999999995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1905.7429999999995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1905.7429999999995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-1905.7429999999995</v>
      </c>
      <c r="E976" s="196" t="s">
        <v>20</v>
      </c>
      <c r="F976" s="196"/>
      <c r="G976" s="196"/>
      <c r="H976" s="196"/>
      <c r="V976" s="17"/>
      <c r="X976" s="23" t="s">
        <v>32</v>
      </c>
      <c r="Y976" s="20">
        <f>IF(B976="PAGADO",0,C981)</f>
        <v>-1905.7429999999995</v>
      </c>
      <c r="AA976" s="196" t="s">
        <v>20</v>
      </c>
      <c r="AB976" s="196"/>
      <c r="AC976" s="196"/>
      <c r="AD976" s="196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1905.7429999999995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1905.7429999999995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-1905.7429999999995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-1905.7429999999995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1905.7429999999995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1905.7429999999995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1905.7429999999995</v>
      </c>
      <c r="V1003" s="17"/>
      <c r="X1003" s="15" t="s">
        <v>18</v>
      </c>
      <c r="Y1003" s="16">
        <f>SUM(Y984:Y1002)</f>
        <v>1905.7429999999995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5" t="s">
        <v>31</v>
      </c>
      <c r="AB1016" s="195"/>
      <c r="AC1016" s="195"/>
    </row>
    <row r="1017" spans="1:43" ht="15" customHeight="1">
      <c r="H1017" s="76"/>
      <c r="I1017" s="76"/>
      <c r="J1017" s="76"/>
      <c r="V1017" s="17"/>
      <c r="AA1017" s="195"/>
      <c r="AB1017" s="195"/>
      <c r="AC1017" s="195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-1905.7429999999995</v>
      </c>
      <c r="E1021" s="196" t="s">
        <v>20</v>
      </c>
      <c r="F1021" s="196"/>
      <c r="G1021" s="196"/>
      <c r="H1021" s="196"/>
      <c r="V1021" s="17"/>
      <c r="X1021" s="23" t="s">
        <v>32</v>
      </c>
      <c r="Y1021" s="20">
        <f>IF(B1821="PAGADO",0,C1026)</f>
        <v>-1905.7429999999995</v>
      </c>
      <c r="AA1021" s="196" t="s">
        <v>20</v>
      </c>
      <c r="AB1021" s="196"/>
      <c r="AC1021" s="196"/>
      <c r="AD1021" s="196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1905.7429999999995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1905.7429999999995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-1905.7429999999995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-1905.7429999999995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7" t="str">
        <f>IF(C1026&lt;0,"NO PAGAR","COBRAR'")</f>
        <v>NO PAGAR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1905.7429999999995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1905.7429999999995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1905.7429999999995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1905.7429999999995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S733" workbookViewId="0">
      <selection activeCell="X723" sqref="X722:AE75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1372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1369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opLeftCell="A126" workbookViewId="0">
      <selection activeCell="G128" sqref="G128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2023-09-14T15:53:27Z</cp:lastPrinted>
  <dcterms:created xsi:type="dcterms:W3CDTF">2022-12-25T20:52:30Z</dcterms:created>
  <dcterms:modified xsi:type="dcterms:W3CDTF">2023-09-19T17:47:50Z</dcterms:modified>
</cp:coreProperties>
</file>