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004FB7E-8DED-4909-9B3D-36F8D0CF9CF7}" xr6:coauthVersionLast="47" xr6:coauthVersionMax="47" xr10:uidLastSave="{00000000-0000-0000-0000-000000000000}"/>
  <bookViews>
    <workbookView xWindow="-120" yWindow="-120" windowWidth="20730" windowHeight="11040" tabRatio="565" firstSheet="3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16" i="13" l="1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Y740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X749" i="2" l="1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2" i="2"/>
  <c r="C842" i="2"/>
  <c r="C861" i="2" s="1"/>
  <c r="C837" i="2" s="1"/>
  <c r="C838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42" i="2" l="1"/>
  <c r="B840" i="2"/>
  <c r="Y842" i="2"/>
  <c r="Y861" i="2" s="1"/>
  <c r="Y837" i="2" s="1"/>
  <c r="Y833" i="2"/>
  <c r="Y836" i="2" s="1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8" i="2" l="1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C887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882" i="2" l="1"/>
  <c r="Y885" i="2" s="1"/>
  <c r="Y890" i="2"/>
  <c r="Y909" i="2" s="1"/>
  <c r="Y886" i="2" s="1"/>
  <c r="Y887" i="2" s="1"/>
  <c r="X890" i="2"/>
  <c r="C927" i="2"/>
  <c r="C930" i="2" s="1"/>
  <c r="B888" i="2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X888" i="2" l="1"/>
  <c r="B936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936" i="2" l="1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Y980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X981" i="2" l="1"/>
  <c r="B1029" i="2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X1029" i="2" l="1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Y1025" i="2"/>
  <c r="X1026" i="2" s="1"/>
  <c r="X681" i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C891" i="4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<sst xmlns="http://schemas.openxmlformats.org/spreadsheetml/2006/main" count="26872" uniqueCount="1222">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</sst>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-2064.25</v>
      </c>
      <c r="AA674" s="186" t="s">
        <v>1178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-2064.25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-2064.25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-2064.25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-2064.25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-2064.25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-2064.25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-2064.25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-2064.25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-2064.25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669" zoomScale="89" zoomScaleNormal="89" workbookViewId="0">
      <selection activeCell="F678" sqref="F67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IF(X632="PAGADO",0,Y637)</f>
        <v>703.53</v>
      </c>
      <c r="E672" s="186" t="s">
        <v>1202</v>
      </c>
      <c r="F672" s="186"/>
      <c r="G672" s="186"/>
      <c r="H672" s="186"/>
      <c r="V672" s="17"/>
      <c r="X672" s="23" t="s">
        <v>32</v>
      </c>
      <c r="Y672" s="20">
        <f>IF(B1472="PAGADO",0,C677)</f>
        <v>1527.4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823.87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1527.4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1527.4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1527.4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1527.4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823.87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1527.4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1527.4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1527.4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1527.4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1527.4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1527.4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1527.4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1527.4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1527.4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1527.4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1527.4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1527.4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1527.4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1527.4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1527.4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1527.4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1527.4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1527.4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1527.4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1527.4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1527.4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1527.4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1527.4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1527.4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1527.4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1527.4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1527.4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1527.4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1527.4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1527.4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1527.4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1527.4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1527.4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1527.4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1527.4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1527.4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1527.4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1527.4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1527.4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1527.4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1527.4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1527.4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1527.4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1527.4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1527.4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1527.4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1527.4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1527.4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42" zoomScale="80" zoomScaleNormal="80" zoomScalePageLayoutView="118" workbookViewId="0">
      <selection activeCell="E659" sqref="E65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6" t="s">
        <v>273</v>
      </c>
      <c r="F647" s="186"/>
      <c r="G647" s="186"/>
      <c r="H647" s="186"/>
      <c r="V647" s="17"/>
      <c r="X647" s="23" t="s">
        <v>32</v>
      </c>
      <c r="Y647" s="20">
        <f>IF(B1447="PAGADO",0,C652)</f>
        <v>-4079.4602550000018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2670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2670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6749.4602550000018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4079.4602550000018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-4079.4602550000018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-4079.4602550000018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4079.4602550000018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100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2670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100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6749.4602550000018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4079.4602550000018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-4079.4602550000018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-4079.4602550000018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4079.4602550000018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4079.4602550000018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-4079.4602550000018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-4079.4602550000018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4079.4602550000018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4079.4602550000018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4079.4602550000018</v>
      </c>
      <c r="V722" s="17"/>
      <c r="X722" s="15" t="s">
        <v>18</v>
      </c>
      <c r="Y722" s="16">
        <f>SUM(Y703:Y721)</f>
        <v>4079.4602550000018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-4079.4602550000018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-4079.4602550000018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4079.4602550000018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4079.4602550000018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-4079.4602550000018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-4079.4602550000018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4079.4602550000018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4079.4602550000018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4079.4602550000018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4079.4602550000018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-4079.4602550000018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-4079.4602550000018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4079.4602550000018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4079.4602550000018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-4079.4602550000018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-4079.4602550000018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4079.4602550000018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4079.4602550000018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4079.4602550000018</v>
      </c>
      <c r="V815" s="17"/>
      <c r="X815" s="15" t="s">
        <v>18</v>
      </c>
      <c r="Y815" s="16">
        <f>SUM(Y796:Y814)</f>
        <v>4079.4602550000018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-4079.4602550000018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-4079.4602550000018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4079.4602550000018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4079.4602550000018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-4079.4602550000018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-4079.4602550000018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4079.4602550000018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4079.4602550000018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4079.4602550000018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4079.4602550000018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-4079.4602550000018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-4079.4602550000018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4079.4602550000018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4079.4602550000018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-4079.4602550000018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-4079.4602550000018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4079.4602550000018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4079.4602550000018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4079.4602550000018</v>
      </c>
      <c r="V909" s="17"/>
      <c r="X909" s="15" t="s">
        <v>18</v>
      </c>
      <c r="Y909" s="16">
        <f>SUM(Y890:Y908)</f>
        <v>4079.4602550000018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-4079.4602550000018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-4079.4602550000018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4079.4602550000018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4079.4602550000018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-4079.4602550000018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-4079.4602550000018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4079.4602550000018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4079.4602550000018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4079.4602550000018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4079.4602550000018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-4079.4602550000018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-4079.4602550000018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4079.4602550000018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4079.4602550000018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-4079.4602550000018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-4079.4602550000018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4079.4602550000018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4079.4602550000018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4079.4602550000018</v>
      </c>
      <c r="V1002" s="17"/>
      <c r="X1002" s="15" t="s">
        <v>18</v>
      </c>
      <c r="Y1002" s="16">
        <f>SUM(Y983:Y1001)</f>
        <v>4079.4602550000018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-4079.4602550000018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-4079.4602550000018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4079.4602550000018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4079.4602550000018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-4079.4602550000018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-4079.4602550000018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4079.4602550000018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4079.4602550000018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4079.4602550000018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4079.4602550000018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69" zoomScale="82" zoomScaleNormal="82" workbookViewId="0">
      <selection activeCell="J683" sqref="J6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204</v>
      </c>
      <c r="F676" s="186"/>
      <c r="G676" s="186"/>
      <c r="H676" s="186"/>
      <c r="V676" s="17"/>
      <c r="X676" s="23" t="s">
        <v>32</v>
      </c>
      <c r="Y676" s="20">
        <f>IF(B1476="PAGADO",0,C681)</f>
        <v>-679.42000000000007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679.42000000000007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-679.42000000000007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-679.42000000000007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679.42000000000007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679.42000000000007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-679.42000000000007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-679.42000000000007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679.42000000000007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679.42000000000007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-679.42000000000007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-679.42000000000007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679.42000000000007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679.42000000000007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679.42000000000007</v>
      </c>
      <c r="V751" s="17"/>
      <c r="X751" s="15" t="s">
        <v>18</v>
      </c>
      <c r="Y751" s="16">
        <f>SUM(Y732:Y750)</f>
        <v>679.42000000000007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-679.42000000000007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-679.42000000000007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679.42000000000007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679.42000000000007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-679.42000000000007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-679.42000000000007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679.42000000000007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679.42000000000007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679.42000000000007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679.42000000000007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-679.42000000000007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-679.42000000000007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679.42000000000007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679.42000000000007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-679.42000000000007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-679.42000000000007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679.42000000000007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679.42000000000007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679.42000000000007</v>
      </c>
      <c r="V844" s="17"/>
      <c r="X844" s="15" t="s">
        <v>18</v>
      </c>
      <c r="Y844" s="16">
        <f>SUM(Y825:Y843)</f>
        <v>679.42000000000007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-679.42000000000007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-679.42000000000007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679.42000000000007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679.42000000000007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-679.42000000000007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-679.42000000000007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679.42000000000007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679.42000000000007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679.42000000000007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679.42000000000007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-679.42000000000007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-679.42000000000007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679.42000000000007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679.42000000000007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-679.42000000000007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-679.42000000000007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679.42000000000007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679.42000000000007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679.42000000000007</v>
      </c>
      <c r="V938" s="17"/>
      <c r="X938" s="15" t="s">
        <v>18</v>
      </c>
      <c r="Y938" s="16">
        <f>SUM(Y919:Y937)</f>
        <v>679.42000000000007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-679.42000000000007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-679.42000000000007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679.42000000000007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679.42000000000007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-679.42000000000007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-679.42000000000007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679.42000000000007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679.42000000000007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679.42000000000007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679.42000000000007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-679.42000000000007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-679.42000000000007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679.42000000000007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679.42000000000007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-679.42000000000007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-679.42000000000007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679.42000000000007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679.42000000000007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679.42000000000007</v>
      </c>
      <c r="V1031" s="17"/>
      <c r="X1031" s="15" t="s">
        <v>18</v>
      </c>
      <c r="Y1031" s="16">
        <f>SUM(Y1012:Y1030)</f>
        <v>679.42000000000007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-679.42000000000007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-679.42000000000007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679.42000000000007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679.42000000000007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-679.42000000000007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-679.42000000000007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679.42000000000007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679.42000000000007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679.42000000000007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679.42000000000007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1177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IF(X620="PAGADO",0,Y625)</f>
        <v>54.480000000000004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202.98000000000002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202.98000000000002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202.98000000000002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202.98000000000002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202.98000000000002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202.98000000000002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202.98000000000002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202.98000000000002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202.98000000000002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abSelected="1" topLeftCell="A603" zoomScale="82" zoomScaleNormal="82" workbookViewId="0">
      <selection activeCell="E620" sqref="E62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1176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IF(X571="PAGADO",0,Y576)</f>
        <v>-138.26</v>
      </c>
      <c r="E616" s="186" t="s">
        <v>1176</v>
      </c>
      <c r="F616" s="186"/>
      <c r="G616" s="186"/>
      <c r="H616" s="186"/>
      <c r="V616" s="17"/>
      <c r="X616" s="23" t="s">
        <v>32</v>
      </c>
      <c r="Y616" s="20">
        <f>IF(B1416="PAGADO",0,C621)</f>
        <v>261.74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261.74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261.74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261.74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261.74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261.74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261.74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261.74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261.74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261.74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261.74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261.74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261.74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261.74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261.74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261.74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261.74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261.74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261.74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261.74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261.74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261.74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261.74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261.74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261.74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261.74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261.74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261.74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261.74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261.74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261.74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261.74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261.74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261.74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261.74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261.74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261.74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261.74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261.74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261.74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261.74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261.74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261.74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261.74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261.74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261.74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261.74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261.74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261.74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261.74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261.74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651" zoomScale="93" zoomScaleNormal="93" workbookViewId="0">
      <selection activeCell="I660" sqref="I6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357</v>
      </c>
      <c r="F656" s="186"/>
      <c r="G656" s="186"/>
      <c r="H656" s="186"/>
      <c r="V656" s="17"/>
      <c r="X656" s="23" t="s">
        <v>32</v>
      </c>
      <c r="Y656" s="20">
        <f>IF(B1456="PAGADO",0,C661)</f>
        <v>-1102.0810000000022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945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945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2047.0810000000022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1102.0810000000022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-1102.0810000000022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-1102.0810000000022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1102.0810000000022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945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1102.0810000000022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-1102.0810000000022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-1102.0810000000022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1102.0810000000022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1102.0810000000022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-1102.0810000000022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-1102.0810000000022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1102.0810000000022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1102.0810000000022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1102.0810000000022</v>
      </c>
      <c r="V731" s="17"/>
      <c r="X731" s="15" t="s">
        <v>18</v>
      </c>
      <c r="Y731" s="16">
        <f>SUM(Y712:Y730)</f>
        <v>1102.0810000000022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-1102.0810000000022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-1102.0810000000022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1102.0810000000022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1102.0810000000022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-1102.0810000000022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-1102.0810000000022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1102.0810000000022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1102.0810000000022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1102.0810000000022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1102.0810000000022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-1102.0810000000022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-1102.0810000000022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1102.0810000000022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1102.0810000000022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-1102.0810000000022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-1102.0810000000022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1102.0810000000022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1102.0810000000022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1102.0810000000022</v>
      </c>
      <c r="V824" s="17"/>
      <c r="X824" s="15" t="s">
        <v>18</v>
      </c>
      <c r="Y824" s="16">
        <f>SUM(Y805:Y823)</f>
        <v>1102.0810000000022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-1102.0810000000022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-1102.0810000000022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1102.0810000000022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1102.0810000000022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-1102.0810000000022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-1102.0810000000022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1102.0810000000022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1102.0810000000022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1102.0810000000022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1102.0810000000022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-1102.0810000000022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-1102.0810000000022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1102.0810000000022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1102.0810000000022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-1102.0810000000022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-1102.0810000000022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1102.0810000000022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1102.0810000000022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1102.0810000000022</v>
      </c>
      <c r="V918" s="17"/>
      <c r="X918" s="15" t="s">
        <v>18</v>
      </c>
      <c r="Y918" s="16">
        <f>SUM(Y899:Y917)</f>
        <v>1102.0810000000022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-1102.0810000000022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-1102.0810000000022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1102.0810000000022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1102.0810000000022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-1102.0810000000022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-1102.0810000000022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1102.0810000000022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1102.0810000000022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1102.0810000000022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1102.0810000000022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-1102.0810000000022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-1102.0810000000022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1102.0810000000022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1102.0810000000022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-1102.0810000000022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-1102.0810000000022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1102.0810000000022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1102.0810000000022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1102.0810000000022</v>
      </c>
      <c r="V1011" s="17"/>
      <c r="X1011" s="15" t="s">
        <v>18</v>
      </c>
      <c r="Y1011" s="16">
        <f>SUM(Y992:Y1010)</f>
        <v>1102.0810000000022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-1102.0810000000022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-1102.0810000000022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1102.0810000000022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1102.0810000000022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-1102.0810000000022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-1102.0810000000022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1102.0810000000022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1102.0810000000022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1102.0810000000022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1102.0810000000022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C645" zoomScale="93" zoomScaleNormal="93" workbookViewId="0">
      <selection activeCell="I662" sqref="I66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545</v>
      </c>
      <c r="F650" s="186"/>
      <c r="G650" s="186"/>
      <c r="H650" s="186"/>
      <c r="V650" s="17"/>
      <c r="X650" s="23" t="s">
        <v>32</v>
      </c>
      <c r="Y650" s="20">
        <f>IF(B1450="PAGADO",0,C655)</f>
        <v>1419.99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3140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3140</v>
      </c>
      <c r="E653" s="4">
        <v>45085</v>
      </c>
      <c r="F653" s="3" t="s">
        <v>168</v>
      </c>
      <c r="G653" s="3" t="s">
        <v>200</v>
      </c>
      <c r="H653" s="5">
        <v>170</v>
      </c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1419.99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1720.01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1419.99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1419.99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COBRAR'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COBRAR'</v>
      </c>
      <c r="C657" s="187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200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3140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200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1720.01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1419.99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1419.99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1419.99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1419.99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1419.99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1419.99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COBRAR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COBRAR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1419.99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1419.99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1419.99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1419.99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1419.99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1419.99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COBRAR'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COBRAR'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1419.99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1419.99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1419.99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1419.99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1419.99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1419.99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COBRAR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COBRAR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1419.99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1419.99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1419.99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1419.99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1419.99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1419.99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COBRAR'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COBRAR'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1419.99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1419.99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1419.99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1419.99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1419.99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1419.99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COBRAR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COBRAR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1419.99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1419.99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1419.99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1419.99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1419.99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1419.99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COBRAR'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COBRAR'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1419.99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1419.99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1419.99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1419.99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1419.99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1419.99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COBRAR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COBRAR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1419.99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1419.99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1419.99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1419.99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1419.99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1419.99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COBRAR'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COBRAR'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649" zoomScale="85" zoomScaleNormal="85" workbookViewId="0">
      <selection activeCell="E668" sqref="E66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IF(B1072="PAGADO",0,C328)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IF(B1262="PAGADO",0,C488)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IF(B1361="PAGADO",0,C572)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-782.98099999999931</v>
      </c>
      <c r="AA614" s="186" t="s">
        <v>309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5" t="s">
        <v>31</v>
      </c>
      <c r="AB649" s="185"/>
      <c r="AC649" s="185"/>
    </row>
    <row r="650" spans="1:43" ht="15" customHeight="1">
      <c r="H650" s="76"/>
      <c r="I650" s="76"/>
      <c r="J650" s="76"/>
      <c r="V650" s="17"/>
      <c r="AA650" s="185"/>
      <c r="AB650" s="185"/>
      <c r="AC650" s="185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6" t="s">
        <v>309</v>
      </c>
      <c r="F654" s="186"/>
      <c r="G654" s="186"/>
      <c r="H654" s="186"/>
      <c r="V654" s="17"/>
      <c r="X654" s="23" t="s">
        <v>32</v>
      </c>
      <c r="Y654" s="20">
        <f>IF(B1454="PAGADO",0,C659)</f>
        <v>1785.0190000000007</v>
      </c>
      <c r="AA654" s="186" t="s">
        <v>20</v>
      </c>
      <c r="AB654" s="186"/>
      <c r="AC654" s="186"/>
      <c r="AD654" s="186"/>
    </row>
    <row r="655" spans="1:43">
      <c r="B655" s="1" t="s">
        <v>0</v>
      </c>
      <c r="C655" s="19">
        <f>H670</f>
        <v>3245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3245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1785.0190000000007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1785.0190000000007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1785.0190000000007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7" t="str">
        <f>IF(Y659&lt;0,"NO PAGAR","COBRAR'")</f>
        <v>COBRAR'</v>
      </c>
      <c r="Y660" s="18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7" t="str">
        <f>IF(C659&lt;0,"NO PAGAR","COBRAR'")</f>
        <v>COBRAR'</v>
      </c>
      <c r="C661" s="187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0" t="s">
        <v>9</v>
      </c>
      <c r="C662" s="181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2" t="s">
        <v>7</v>
      </c>
      <c r="F670" s="183"/>
      <c r="G670" s="184"/>
      <c r="H670" s="5">
        <f>SUM(H656:H669)</f>
        <v>3245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2" t="s">
        <v>7</v>
      </c>
      <c r="O672" s="183"/>
      <c r="P672" s="183"/>
      <c r="Q672" s="184"/>
      <c r="R672" s="18">
        <f>SUM(R656:R671)</f>
        <v>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8" t="s">
        <v>29</v>
      </c>
      <c r="AD696" s="188"/>
      <c r="AE696" s="188"/>
    </row>
    <row r="697" spans="2:41" ht="15" customHeight="1">
      <c r="H697" s="76" t="s">
        <v>28</v>
      </c>
      <c r="I697" s="76"/>
      <c r="J697" s="76"/>
      <c r="V697" s="17"/>
      <c r="AC697" s="188"/>
      <c r="AD697" s="188"/>
      <c r="AE697" s="188"/>
    </row>
    <row r="698" spans="2:41" ht="15" customHeight="1">
      <c r="H698" s="76"/>
      <c r="I698" s="76"/>
      <c r="J698" s="76"/>
      <c r="V698" s="17"/>
      <c r="AC698" s="188"/>
      <c r="AD698" s="188"/>
      <c r="AE698" s="188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1785.0190000000007</v>
      </c>
      <c r="E702" s="186" t="s">
        <v>20</v>
      </c>
      <c r="F702" s="186"/>
      <c r="G702" s="186"/>
      <c r="H702" s="186"/>
      <c r="V702" s="17"/>
      <c r="X702" s="23" t="s">
        <v>32</v>
      </c>
      <c r="Y702" s="20">
        <f>IF(B702="PAGADO",0,C707)</f>
        <v>1785.0190000000007</v>
      </c>
      <c r="AA702" s="186" t="s">
        <v>20</v>
      </c>
      <c r="AB702" s="186"/>
      <c r="AC702" s="186"/>
      <c r="AD702" s="186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1785.0190000000007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1785.0190000000007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1785.0190000000007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1785.0190000000007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9" t="str">
        <f>IF(C707&lt;0,"NO PAGAR","COBRAR")</f>
        <v>COBRAR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COBRAR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5" t="s">
        <v>31</v>
      </c>
      <c r="AB742" s="185"/>
      <c r="AC742" s="185"/>
    </row>
    <row r="743" spans="1:43" ht="15" customHeight="1">
      <c r="H743" s="76"/>
      <c r="I743" s="76"/>
      <c r="J743" s="76"/>
      <c r="V743" s="17"/>
      <c r="AA743" s="185"/>
      <c r="AB743" s="185"/>
      <c r="AC743" s="185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1785.0190000000007</v>
      </c>
      <c r="E747" s="186" t="s">
        <v>20</v>
      </c>
      <c r="F747" s="186"/>
      <c r="G747" s="186"/>
      <c r="H747" s="186"/>
      <c r="V747" s="17"/>
      <c r="X747" s="23" t="s">
        <v>32</v>
      </c>
      <c r="Y747" s="20">
        <f>IF(B1547="PAGADO",0,C752)</f>
        <v>1785.0190000000007</v>
      </c>
      <c r="AA747" s="186" t="s">
        <v>20</v>
      </c>
      <c r="AB747" s="186"/>
      <c r="AC747" s="186"/>
      <c r="AD747" s="186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1785.0190000000007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1785.0190000000007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1785.0190000000007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1785.0190000000007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7" t="str">
        <f>IF(Y752&lt;0,"NO PAGAR","COBRAR'")</f>
        <v>COBRAR'</v>
      </c>
      <c r="Y753" s="18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7" t="str">
        <f>IF(C752&lt;0,"NO PAGAR","COBRAR'")</f>
        <v>COBRAR'</v>
      </c>
      <c r="C754" s="18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8" t="s">
        <v>29</v>
      </c>
      <c r="AD789" s="188"/>
      <c r="AE789" s="188"/>
    </row>
    <row r="790" spans="2:41" ht="15" customHeight="1">
      <c r="H790" s="76" t="s">
        <v>28</v>
      </c>
      <c r="I790" s="76"/>
      <c r="J790" s="76"/>
      <c r="V790" s="17"/>
      <c r="AC790" s="188"/>
      <c r="AD790" s="188"/>
      <c r="AE790" s="188"/>
    </row>
    <row r="791" spans="2:41" ht="15" customHeight="1">
      <c r="H791" s="76"/>
      <c r="I791" s="76"/>
      <c r="J791" s="76"/>
      <c r="V791" s="17"/>
      <c r="AC791" s="188"/>
      <c r="AD791" s="188"/>
      <c r="AE791" s="188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1785.0190000000007</v>
      </c>
      <c r="E795" s="186" t="s">
        <v>20</v>
      </c>
      <c r="F795" s="186"/>
      <c r="G795" s="186"/>
      <c r="H795" s="186"/>
      <c r="V795" s="17"/>
      <c r="X795" s="23" t="s">
        <v>32</v>
      </c>
      <c r="Y795" s="20">
        <f>IF(B795="PAGADO",0,C800)</f>
        <v>1785.0190000000007</v>
      </c>
      <c r="AA795" s="186" t="s">
        <v>20</v>
      </c>
      <c r="AB795" s="186"/>
      <c r="AC795" s="186"/>
      <c r="AD795" s="186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1785.0190000000007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1785.0190000000007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1785.0190000000007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1785.0190000000007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9" t="str">
        <f>IF(C800&lt;0,"NO PAGAR","COBRAR")</f>
        <v>COBRAR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COBRAR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5" t="s">
        <v>31</v>
      </c>
      <c r="AB835" s="185"/>
      <c r="AC835" s="185"/>
    </row>
    <row r="836" spans="1:43" ht="15" customHeight="1">
      <c r="H836" s="76"/>
      <c r="I836" s="76"/>
      <c r="J836" s="76"/>
      <c r="V836" s="17"/>
      <c r="AA836" s="185"/>
      <c r="AB836" s="185"/>
      <c r="AC836" s="185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1785.0190000000007</v>
      </c>
      <c r="E840" s="186" t="s">
        <v>20</v>
      </c>
      <c r="F840" s="186"/>
      <c r="G840" s="186"/>
      <c r="H840" s="186"/>
      <c r="V840" s="17"/>
      <c r="X840" s="23" t="s">
        <v>32</v>
      </c>
      <c r="Y840" s="20">
        <f>IF(B1640="PAGADO",0,C845)</f>
        <v>1785.0190000000007</v>
      </c>
      <c r="AA840" s="186" t="s">
        <v>20</v>
      </c>
      <c r="AB840" s="186"/>
      <c r="AC840" s="186"/>
      <c r="AD840" s="186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1785.0190000000007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1785.0190000000007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1785.0190000000007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1785.0190000000007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7" t="str">
        <f>IF(Y845&lt;0,"NO PAGAR","COBRAR'")</f>
        <v>COBRAR'</v>
      </c>
      <c r="Y846" s="18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7" t="str">
        <f>IF(C845&lt;0,"NO PAGAR","COBRAR'")</f>
        <v>COBRAR'</v>
      </c>
      <c r="C847" s="18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8" t="s">
        <v>29</v>
      </c>
      <c r="AD883" s="188"/>
      <c r="AE883" s="188"/>
    </row>
    <row r="884" spans="2:41" ht="15" customHeight="1">
      <c r="H884" s="76" t="s">
        <v>28</v>
      </c>
      <c r="I884" s="76"/>
      <c r="J884" s="76"/>
      <c r="V884" s="17"/>
      <c r="AC884" s="188"/>
      <c r="AD884" s="188"/>
      <c r="AE884" s="188"/>
    </row>
    <row r="885" spans="2:41" ht="15" customHeight="1">
      <c r="H885" s="76"/>
      <c r="I885" s="76"/>
      <c r="J885" s="76"/>
      <c r="V885" s="17"/>
      <c r="AC885" s="188"/>
      <c r="AD885" s="188"/>
      <c r="AE885" s="188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1785.0190000000007</v>
      </c>
      <c r="E889" s="186" t="s">
        <v>20</v>
      </c>
      <c r="F889" s="186"/>
      <c r="G889" s="186"/>
      <c r="H889" s="186"/>
      <c r="V889" s="17"/>
      <c r="X889" s="23" t="s">
        <v>32</v>
      </c>
      <c r="Y889" s="20">
        <f>IF(B889="PAGADO",0,C894)</f>
        <v>1785.0190000000007</v>
      </c>
      <c r="AA889" s="186" t="s">
        <v>20</v>
      </c>
      <c r="AB889" s="186"/>
      <c r="AC889" s="186"/>
      <c r="AD889" s="186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1785.0190000000007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1785.0190000000007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1785.0190000000007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1785.0190000000007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9" t="str">
        <f>IF(C894&lt;0,"NO PAGAR","COBRAR")</f>
        <v>COBRAR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COBRAR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5" t="s">
        <v>31</v>
      </c>
      <c r="AB929" s="185"/>
      <c r="AC929" s="185"/>
    </row>
    <row r="930" spans="2:41" ht="15" customHeight="1">
      <c r="H930" s="76"/>
      <c r="I930" s="76"/>
      <c r="J930" s="76"/>
      <c r="V930" s="17"/>
      <c r="AA930" s="185"/>
      <c r="AB930" s="185"/>
      <c r="AC930" s="18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1785.0190000000007</v>
      </c>
      <c r="E934" s="186" t="s">
        <v>20</v>
      </c>
      <c r="F934" s="186"/>
      <c r="G934" s="186"/>
      <c r="H934" s="186"/>
      <c r="V934" s="17"/>
      <c r="X934" s="23" t="s">
        <v>32</v>
      </c>
      <c r="Y934" s="20">
        <f>IF(B1734="PAGADO",0,C939)</f>
        <v>1785.0190000000007</v>
      </c>
      <c r="AA934" s="186" t="s">
        <v>20</v>
      </c>
      <c r="AB934" s="186"/>
      <c r="AC934" s="186"/>
      <c r="AD934" s="186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1785.0190000000007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1785.0190000000007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1785.0190000000007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1785.0190000000007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7" t="str">
        <f>IF(Y939&lt;0,"NO PAGAR","COBRAR'")</f>
        <v>COBRAR'</v>
      </c>
      <c r="Y940" s="18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7" t="str">
        <f>IF(C939&lt;0,"NO PAGAR","COBRAR'")</f>
        <v>COBRAR'</v>
      </c>
      <c r="C941" s="18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8" t="s">
        <v>29</v>
      </c>
      <c r="AD976" s="188"/>
      <c r="AE976" s="188"/>
    </row>
    <row r="977" spans="2:41" ht="15" customHeight="1">
      <c r="H977" s="76" t="s">
        <v>28</v>
      </c>
      <c r="I977" s="76"/>
      <c r="J977" s="76"/>
      <c r="V977" s="17"/>
      <c r="AC977" s="188"/>
      <c r="AD977" s="188"/>
      <c r="AE977" s="188"/>
    </row>
    <row r="978" spans="2:41" ht="15" customHeight="1">
      <c r="H978" s="76"/>
      <c r="I978" s="76"/>
      <c r="J978" s="76"/>
      <c r="V978" s="17"/>
      <c r="AC978" s="188"/>
      <c r="AD978" s="188"/>
      <c r="AE978" s="188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1785.0190000000007</v>
      </c>
      <c r="E982" s="186" t="s">
        <v>20</v>
      </c>
      <c r="F982" s="186"/>
      <c r="G982" s="186"/>
      <c r="H982" s="186"/>
      <c r="V982" s="17"/>
      <c r="X982" s="23" t="s">
        <v>32</v>
      </c>
      <c r="Y982" s="20">
        <f>IF(B982="PAGADO",0,C987)</f>
        <v>1785.0190000000007</v>
      </c>
      <c r="AA982" s="186" t="s">
        <v>20</v>
      </c>
      <c r="AB982" s="186"/>
      <c r="AC982" s="186"/>
      <c r="AD982" s="18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1785.0190000000007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1785.0190000000007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1785.0190000000007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1785.0190000000007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9" t="str">
        <f>IF(C987&lt;0,"NO PAGAR","COBRAR")</f>
        <v>COBRAR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COBRAR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5" t="s">
        <v>31</v>
      </c>
      <c r="AB1022" s="185"/>
      <c r="AC1022" s="185"/>
    </row>
    <row r="1023" spans="1:43" ht="15" customHeight="1">
      <c r="H1023" s="76"/>
      <c r="I1023" s="76"/>
      <c r="J1023" s="76"/>
      <c r="V1023" s="17"/>
      <c r="AA1023" s="185"/>
      <c r="AB1023" s="185"/>
      <c r="AC1023" s="18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1785.0190000000007</v>
      </c>
      <c r="E1027" s="186" t="s">
        <v>20</v>
      </c>
      <c r="F1027" s="186"/>
      <c r="G1027" s="186"/>
      <c r="H1027" s="186"/>
      <c r="V1027" s="17"/>
      <c r="X1027" s="23" t="s">
        <v>32</v>
      </c>
      <c r="Y1027" s="20">
        <f>IF(B1827="PAGADO",0,C1032)</f>
        <v>1785.0190000000007</v>
      </c>
      <c r="AA1027" s="186" t="s">
        <v>20</v>
      </c>
      <c r="AB1027" s="186"/>
      <c r="AC1027" s="186"/>
      <c r="AD1027" s="18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1785.0190000000007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1785.0190000000007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1785.0190000000007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1785.0190000000007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7" t="str">
        <f>IF(Y1032&lt;0,"NO PAGAR","COBRAR'")</f>
        <v>COBRAR'</v>
      </c>
      <c r="Y1033" s="18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7" t="str">
        <f>IF(C1032&lt;0,"NO PAGAR","COBRAR'")</f>
        <v>COBRAR'</v>
      </c>
      <c r="C1034" s="18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5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29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IF(B1003="PAGADO",0,C235)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IF(B1095="PAGADO",0,C327)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IF(B1188="PAGADO",0,C420)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IF(B1384="PAGADO",0,C602)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439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6" t="s">
        <v>1195</v>
      </c>
      <c r="F684" s="186"/>
      <c r="G684" s="186"/>
      <c r="H684" s="186"/>
      <c r="V684" s="17"/>
      <c r="X684" s="23" t="s">
        <v>32</v>
      </c>
      <c r="Y684" s="20">
        <f>IF(B1477="PAGADO",0,C689)</f>
        <v>410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8" t="s">
        <v>29</v>
      </c>
      <c r="AD719" s="188"/>
      <c r="AE719" s="188"/>
    </row>
    <row r="720" spans="2:31">
      <c r="H720" s="185" t="s">
        <v>28</v>
      </c>
      <c r="I720" s="185"/>
      <c r="J720" s="185"/>
      <c r="V720" s="17"/>
      <c r="AC720" s="188"/>
      <c r="AD720" s="188"/>
      <c r="AE720" s="188"/>
    </row>
    <row r="721" spans="2:41">
      <c r="H721" s="185"/>
      <c r="I721" s="185"/>
      <c r="J721" s="185"/>
      <c r="V721" s="17"/>
      <c r="AC721" s="188"/>
      <c r="AD721" s="188"/>
      <c r="AE721" s="18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6" t="s">
        <v>20</v>
      </c>
      <c r="F725" s="186"/>
      <c r="G725" s="186"/>
      <c r="H725" s="186"/>
      <c r="V725" s="17"/>
      <c r="X725" s="23" t="s">
        <v>32</v>
      </c>
      <c r="Y725" s="20">
        <f>IF(B725="PAGADO",0,C730)</f>
        <v>410</v>
      </c>
      <c r="AA725" s="186" t="s">
        <v>20</v>
      </c>
      <c r="AB725" s="186"/>
      <c r="AC725" s="186"/>
      <c r="AD725" s="186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9" t="str">
        <f>IF(C730&lt;0,"NO PAGAR","COBRAR")</f>
        <v>COBRAR</v>
      </c>
      <c r="C731" s="18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9" t="str">
        <f>IF(Y730&lt;0,"NO PAGAR","COBRAR")</f>
        <v>COBRAR</v>
      </c>
      <c r="Y731" s="18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5" t="s">
        <v>30</v>
      </c>
      <c r="I765" s="185"/>
      <c r="J765" s="185"/>
      <c r="V765" s="17"/>
      <c r="AA765" s="185" t="s">
        <v>31</v>
      </c>
      <c r="AB765" s="185"/>
      <c r="AC765" s="185"/>
    </row>
    <row r="766" spans="1:43">
      <c r="H766" s="185"/>
      <c r="I766" s="185"/>
      <c r="J766" s="185"/>
      <c r="V766" s="17"/>
      <c r="AA766" s="185"/>
      <c r="AB766" s="185"/>
      <c r="AC766" s="185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6" t="s">
        <v>20</v>
      </c>
      <c r="F770" s="186"/>
      <c r="G770" s="186"/>
      <c r="H770" s="186"/>
      <c r="V770" s="17"/>
      <c r="X770" s="23" t="s">
        <v>32</v>
      </c>
      <c r="Y770" s="20">
        <f>IF(B1570="PAGADO",0,C775)</f>
        <v>410</v>
      </c>
      <c r="AA770" s="186" t="s">
        <v>20</v>
      </c>
      <c r="AB770" s="186"/>
      <c r="AC770" s="186"/>
      <c r="AD770" s="186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7" t="str">
        <f>IF(Y775&lt;0,"NO PAGAR","COBRAR'")</f>
        <v>COBRAR'</v>
      </c>
      <c r="Y776" s="187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7" t="str">
        <f>IF(C775&lt;0,"NO PAGAR","COBRAR'")</f>
        <v>COBRAR'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8" t="s">
        <v>29</v>
      </c>
      <c r="AD812" s="188"/>
      <c r="AE812" s="188"/>
    </row>
    <row r="813" spans="8:31">
      <c r="H813" s="185" t="s">
        <v>28</v>
      </c>
      <c r="I813" s="185"/>
      <c r="J813" s="185"/>
      <c r="V813" s="17"/>
      <c r="AC813" s="188"/>
      <c r="AD813" s="188"/>
      <c r="AE813" s="188"/>
    </row>
    <row r="814" spans="8:31">
      <c r="H814" s="185"/>
      <c r="I814" s="185"/>
      <c r="J814" s="185"/>
      <c r="V814" s="17"/>
      <c r="AC814" s="188"/>
      <c r="AD814" s="188"/>
      <c r="AE814" s="188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6" t="s">
        <v>20</v>
      </c>
      <c r="F818" s="186"/>
      <c r="G818" s="186"/>
      <c r="H818" s="186"/>
      <c r="V818" s="17"/>
      <c r="X818" s="23" t="s">
        <v>32</v>
      </c>
      <c r="Y818" s="20">
        <f>IF(B818="PAGADO",0,C823)</f>
        <v>410</v>
      </c>
      <c r="AA818" s="186" t="s">
        <v>20</v>
      </c>
      <c r="AB818" s="186"/>
      <c r="AC818" s="186"/>
      <c r="AD818" s="186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9" t="str">
        <f>IF(C823&lt;0,"NO PAGAR","COBRAR")</f>
        <v>COBRAR</v>
      </c>
      <c r="C824" s="18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tr">
        <f>IF(Y823&lt;0,"NO PAGAR","COBRAR")</f>
        <v>COBRAR</v>
      </c>
      <c r="Y824" s="18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5" t="s">
        <v>30</v>
      </c>
      <c r="I858" s="185"/>
      <c r="J858" s="185"/>
      <c r="V858" s="17"/>
      <c r="AA858" s="185" t="s">
        <v>31</v>
      </c>
      <c r="AB858" s="185"/>
      <c r="AC858" s="185"/>
    </row>
    <row r="859" spans="1:43">
      <c r="H859" s="185"/>
      <c r="I859" s="185"/>
      <c r="J859" s="185"/>
      <c r="V859" s="17"/>
      <c r="AA859" s="185"/>
      <c r="AB859" s="185"/>
      <c r="AC859" s="185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6" t="s">
        <v>20</v>
      </c>
      <c r="F863" s="186"/>
      <c r="G863" s="186"/>
      <c r="H863" s="186"/>
      <c r="V863" s="17"/>
      <c r="X863" s="23" t="s">
        <v>32</v>
      </c>
      <c r="Y863" s="20">
        <f>IF(B1663="PAGADO",0,C868)</f>
        <v>410</v>
      </c>
      <c r="AA863" s="186" t="s">
        <v>20</v>
      </c>
      <c r="AB863" s="186"/>
      <c r="AC863" s="186"/>
      <c r="AD863" s="186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7" t="str">
        <f>IF(Y868&lt;0,"NO PAGAR","COBRAR'")</f>
        <v>COBRAR'</v>
      </c>
      <c r="Y869" s="187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7" t="str">
        <f>IF(C868&lt;0,"NO PAGAR","COBRAR'")</f>
        <v>COBRAR'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8" t="s">
        <v>29</v>
      </c>
      <c r="AD906" s="188"/>
      <c r="AE906" s="188"/>
    </row>
    <row r="907" spans="2:31">
      <c r="H907" s="185" t="s">
        <v>28</v>
      </c>
      <c r="I907" s="185"/>
      <c r="J907" s="185"/>
      <c r="V907" s="17"/>
      <c r="AC907" s="188"/>
      <c r="AD907" s="188"/>
      <c r="AE907" s="188"/>
    </row>
    <row r="908" spans="2:31">
      <c r="H908" s="185"/>
      <c r="I908" s="185"/>
      <c r="J908" s="185"/>
      <c r="V908" s="17"/>
      <c r="AC908" s="188"/>
      <c r="AD908" s="188"/>
      <c r="AE908" s="188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6" t="s">
        <v>20</v>
      </c>
      <c r="F912" s="186"/>
      <c r="G912" s="186"/>
      <c r="H912" s="186"/>
      <c r="V912" s="17"/>
      <c r="X912" s="23" t="s">
        <v>32</v>
      </c>
      <c r="Y912" s="20">
        <f>IF(B912="PAGADO",0,C917)</f>
        <v>410</v>
      </c>
      <c r="AA912" s="186" t="s">
        <v>20</v>
      </c>
      <c r="AB912" s="186"/>
      <c r="AC912" s="186"/>
      <c r="AD912" s="186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9" t="str">
        <f>IF(C917&lt;0,"NO PAGAR","COBRAR")</f>
        <v>COBRAR</v>
      </c>
      <c r="C918" s="18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tr">
        <f>IF(Y917&lt;0,"NO PAGAR","COBRAR")</f>
        <v>COBRAR</v>
      </c>
      <c r="Y918" s="18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5" t="s">
        <v>30</v>
      </c>
      <c r="I952" s="185"/>
      <c r="J952" s="185"/>
      <c r="V952" s="17"/>
      <c r="AA952" s="185" t="s">
        <v>31</v>
      </c>
      <c r="AB952" s="185"/>
      <c r="AC952" s="185"/>
    </row>
    <row r="953" spans="1:43">
      <c r="H953" s="185"/>
      <c r="I953" s="185"/>
      <c r="J953" s="185"/>
      <c r="V953" s="17"/>
      <c r="AA953" s="185"/>
      <c r="AB953" s="185"/>
      <c r="AC953" s="185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6" t="s">
        <v>20</v>
      </c>
      <c r="F957" s="186"/>
      <c r="G957" s="186"/>
      <c r="H957" s="186"/>
      <c r="V957" s="17"/>
      <c r="X957" s="23" t="s">
        <v>32</v>
      </c>
      <c r="Y957" s="20">
        <f>IF(B1757="PAGADO",0,C962)</f>
        <v>410</v>
      </c>
      <c r="AA957" s="186" t="s">
        <v>20</v>
      </c>
      <c r="AB957" s="186"/>
      <c r="AC957" s="186"/>
      <c r="AD957" s="186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7" t="str">
        <f>IF(Y962&lt;0,"NO PAGAR","COBRAR'")</f>
        <v>COBRAR'</v>
      </c>
      <c r="Y963" s="18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7" t="str">
        <f>IF(C962&lt;0,"NO PAGAR","COBRAR'")</f>
        <v>COBRAR'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8" t="s">
        <v>29</v>
      </c>
      <c r="AD999" s="188"/>
      <c r="AE999" s="188"/>
    </row>
    <row r="1000" spans="2:41">
      <c r="H1000" s="185" t="s">
        <v>28</v>
      </c>
      <c r="I1000" s="185"/>
      <c r="J1000" s="185"/>
      <c r="V1000" s="17"/>
      <c r="AC1000" s="188"/>
      <c r="AD1000" s="188"/>
      <c r="AE1000" s="188"/>
    </row>
    <row r="1001" spans="2:41">
      <c r="H1001" s="185"/>
      <c r="I1001" s="185"/>
      <c r="J1001" s="185"/>
      <c r="V1001" s="17"/>
      <c r="AC1001" s="188"/>
      <c r="AD1001" s="188"/>
      <c r="AE1001" s="188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6" t="s">
        <v>20</v>
      </c>
      <c r="F1005" s="186"/>
      <c r="G1005" s="186"/>
      <c r="H1005" s="186"/>
      <c r="V1005" s="17"/>
      <c r="X1005" s="23" t="s">
        <v>32</v>
      </c>
      <c r="Y1005" s="20">
        <f>IF(B1005="PAGADO",0,C1010)</f>
        <v>410</v>
      </c>
      <c r="AA1005" s="186" t="s">
        <v>20</v>
      </c>
      <c r="AB1005" s="186"/>
      <c r="AC1005" s="186"/>
      <c r="AD1005" s="186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9" t="str">
        <f>IF(C1010&lt;0,"NO PAGAR","COBRAR")</f>
        <v>COBRAR</v>
      </c>
      <c r="C1011" s="18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tr">
        <f>IF(Y1010&lt;0,"NO PAGAR","COBRAR")</f>
        <v>COBRAR</v>
      </c>
      <c r="Y1011" s="18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5" t="s">
        <v>30</v>
      </c>
      <c r="I1045" s="185"/>
      <c r="J1045" s="185"/>
      <c r="V1045" s="17"/>
      <c r="AA1045" s="185" t="s">
        <v>31</v>
      </c>
      <c r="AB1045" s="185"/>
      <c r="AC1045" s="185"/>
    </row>
    <row r="1046" spans="1:43">
      <c r="H1046" s="185"/>
      <c r="I1046" s="185"/>
      <c r="J1046" s="185"/>
      <c r="V1046" s="17"/>
      <c r="AA1046" s="185"/>
      <c r="AB1046" s="185"/>
      <c r="AC1046" s="185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6" t="s">
        <v>20</v>
      </c>
      <c r="F1050" s="186"/>
      <c r="G1050" s="186"/>
      <c r="H1050" s="186"/>
      <c r="V1050" s="17"/>
      <c r="X1050" s="23" t="s">
        <v>32</v>
      </c>
      <c r="Y1050" s="20">
        <f>IF(B1850="PAGADO",0,C1055)</f>
        <v>410</v>
      </c>
      <c r="AA1050" s="186" t="s">
        <v>20</v>
      </c>
      <c r="AB1050" s="186"/>
      <c r="AC1050" s="186"/>
      <c r="AD1050" s="186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7" t="str">
        <f>IF(Y1055&lt;0,"NO PAGAR","COBRAR'")</f>
        <v>COBRAR'</v>
      </c>
      <c r="Y1056" s="187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7" t="str">
        <f>IF(C1055&lt;0,"NO PAGAR","COBRAR'")</f>
        <v>COBRAR'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workbookViewId="0">
      <selection activeCell="H30" sqref="H30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31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3"/>
      <c r="B31" s="3"/>
      <c r="C31" s="3"/>
      <c r="D31" s="3"/>
      <c r="E31" s="3"/>
      <c r="F31" s="168"/>
      <c r="G31" s="168"/>
      <c r="H31" s="168">
        <f t="shared" si="0"/>
        <v>0</v>
      </c>
    </row>
    <row r="32" spans="1:8">
      <c r="F32" s="178"/>
      <c r="G32" s="178"/>
      <c r="H32" s="178"/>
    </row>
    <row r="33" spans="6:8">
      <c r="F33" s="178"/>
      <c r="G33" s="178"/>
      <c r="H33" s="178"/>
    </row>
    <row r="34" spans="6:8">
      <c r="F34" s="178"/>
      <c r="G34" s="178"/>
      <c r="H34" s="178"/>
    </row>
    <row r="35" spans="6:8">
      <c r="F35" s="178"/>
      <c r="G35" s="178"/>
      <c r="H35" s="178"/>
    </row>
    <row r="36" spans="6:8">
      <c r="F36" s="178"/>
      <c r="G36" s="178"/>
      <c r="H36" s="178"/>
    </row>
    <row r="37" spans="6:8">
      <c r="F37" s="178"/>
      <c r="G37" s="178"/>
      <c r="H37" s="178"/>
    </row>
    <row r="38" spans="6:8">
      <c r="F38" s="178"/>
      <c r="G38" s="178"/>
      <c r="H38" s="178"/>
    </row>
    <row r="39" spans="6:8">
      <c r="F39" s="178"/>
      <c r="G39" s="178"/>
      <c r="H39" s="178"/>
    </row>
    <row r="40" spans="6:8">
      <c r="F40" s="178"/>
      <c r="G40" s="178"/>
      <c r="H40" s="178"/>
    </row>
    <row r="41" spans="6:8">
      <c r="F41" s="178"/>
      <c r="G41" s="178"/>
      <c r="H41" s="178"/>
    </row>
    <row r="42" spans="6:8">
      <c r="F42" s="178"/>
      <c r="G42" s="178"/>
      <c r="H42" s="178"/>
    </row>
    <row r="43" spans="6:8">
      <c r="F43" s="178"/>
      <c r="G43" s="178"/>
      <c r="H43" s="178"/>
    </row>
    <row r="44" spans="6:8">
      <c r="F44" s="178"/>
      <c r="G44" s="178"/>
      <c r="H44" s="178"/>
    </row>
    <row r="45" spans="6:8">
      <c r="F45" s="178"/>
      <c r="G45" s="178"/>
      <c r="H45" s="178"/>
    </row>
    <row r="46" spans="6:8">
      <c r="F46" s="178"/>
      <c r="G46" s="178"/>
      <c r="H46" s="178"/>
    </row>
    <row r="47" spans="6:8">
      <c r="F47" s="178"/>
      <c r="G47" s="178"/>
      <c r="H47" s="178"/>
    </row>
    <row r="48" spans="6:8">
      <c r="F48" s="178"/>
      <c r="G48" s="178"/>
      <c r="H48" s="178"/>
    </row>
    <row r="49" spans="6:8">
      <c r="F49" s="178"/>
      <c r="G49" s="178"/>
      <c r="H49" s="178"/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1132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2023-08-10T21:48:07Z</cp:lastPrinted>
  <dcterms:created xsi:type="dcterms:W3CDTF">2022-12-25T20:52:30Z</dcterms:created>
  <dcterms:modified xsi:type="dcterms:W3CDTF">2023-08-15T20:55:01Z</dcterms:modified>
</cp:coreProperties>
</file>