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DD62B81-9381-4E72-8DE6-D844DD0309DF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Y888" i="22"/>
  <c r="Y891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B894" i="22" l="1"/>
  <c r="X896" i="22"/>
  <c r="Y893" i="22"/>
  <c r="C942" i="22" s="1"/>
  <c r="C961" i="22" s="1"/>
  <c r="C937" i="22" s="1"/>
  <c r="C933" i="22"/>
  <c r="C936" i="22" s="1"/>
  <c r="B942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X894" i="22" l="1"/>
  <c r="C938" i="22"/>
  <c r="B940" i="22" s="1"/>
  <c r="Y942" i="22"/>
  <c r="Y961" i="22" s="1"/>
  <c r="Y937" i="22" s="1"/>
  <c r="Y933" i="22"/>
  <c r="Y936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942" i="22" l="1"/>
  <c r="Y938" i="22"/>
  <c r="C981" i="22" s="1"/>
  <c r="C984" i="22" s="1"/>
  <c r="C989" i="22"/>
  <c r="C1008" i="22" s="1"/>
  <c r="C985" i="22" s="1"/>
  <c r="X93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86" i="22" l="1"/>
  <c r="Y989" i="22"/>
  <c r="Y1008" i="22" s="1"/>
  <c r="Y985" i="22" s="1"/>
  <c r="C1026" i="22"/>
  <c r="C1029" i="22" s="1"/>
  <c r="X989" i="22"/>
  <c r="Y981" i="22"/>
  <c r="Y984" i="22" s="1"/>
  <c r="Y986" i="22" s="1"/>
  <c r="C1035" i="22" s="1"/>
  <c r="C1054" i="22" s="1"/>
  <c r="C1030" i="22" s="1"/>
  <c r="C1031" i="22" s="1"/>
  <c r="Y1035" i="22" s="1"/>
  <c r="Y1054" i="22" s="1"/>
  <c r="Y1030" i="22" s="1"/>
  <c r="B987" i="22"/>
  <c r="C518" i="19"/>
  <c r="C530" i="19" s="1"/>
  <c r="C513" i="19" s="1"/>
  <c r="C514" i="19" s="1"/>
  <c r="Y518" i="19" s="1"/>
  <c r="Y530" i="19" s="1"/>
  <c r="Y513" i="19" s="1"/>
  <c r="X470" i="19"/>
  <c r="Y390" i="16"/>
  <c r="X987" i="22" l="1"/>
  <c r="B1035" i="22"/>
  <c r="X1035" i="22"/>
  <c r="Y1026" i="22"/>
  <c r="Y1029" i="22" s="1"/>
  <c r="Y1031" i="22" s="1"/>
  <c r="X1032" i="22" s="1"/>
  <c r="B103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2" i="13"/>
  <c r="C705" i="13" s="1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Y750" i="13"/>
  <c r="Y753" i="13" s="1"/>
  <c r="X758" i="13"/>
  <c r="B756" i="13" l="1"/>
  <c r="C795" i="13"/>
  <c r="C798" i="13" s="1"/>
  <c r="Y755" i="13"/>
  <c r="C804" i="13" s="1"/>
  <c r="C823" i="13" s="1"/>
  <c r="C799" i="13" s="1"/>
  <c r="C800" i="13" l="1"/>
  <c r="X756" i="13"/>
  <c r="B804" i="13"/>
  <c r="Y804" i="13"/>
  <c r="Y823" i="13" s="1"/>
  <c r="Y799" i="13" s="1"/>
  <c r="Y795" i="13"/>
  <c r="Y798" i="13" s="1"/>
  <c r="B802" i="13"/>
  <c r="X804" i="13"/>
  <c r="Y800" i="13" l="1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1" i="6"/>
  <c r="C744" i="6" s="1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2" i="2"/>
  <c r="C735" i="2" s="1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Y789" i="6"/>
  <c r="Y792" i="6" s="1"/>
  <c r="B795" i="6"/>
  <c r="Y797" i="6"/>
  <c r="Y816" i="6" s="1"/>
  <c r="Y793" i="6" s="1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35" i="2" l="1"/>
  <c r="Y737" i="2" s="1"/>
  <c r="C780" i="2" s="1"/>
  <c r="C783" i="2" s="1"/>
  <c r="C785" i="2" s="1"/>
  <c r="C907" i="8"/>
  <c r="C910" i="8" s="1"/>
  <c r="C915" i="8"/>
  <c r="C934" i="8" s="1"/>
  <c r="C911" i="8" s="1"/>
  <c r="Y794" i="6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58" i="1"/>
  <c r="C761" i="1" s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Y950" i="1" s="1"/>
  <c r="B246" i="3"/>
  <c r="Y248" i="3"/>
  <c r="Y267" i="3" s="1"/>
  <c r="Y243" i="3" s="1"/>
  <c r="X248" i="3"/>
  <c r="Y242" i="3"/>
  <c r="C1001" i="1" l="1"/>
  <c r="C1020" i="1" s="1"/>
  <c r="C997" i="1" s="1"/>
  <c r="C993" i="1"/>
  <c r="C996" i="1" s="1"/>
  <c r="C998" i="1" s="1"/>
  <c r="B999" i="1" s="1"/>
  <c r="X951" i="1"/>
  <c r="Y244" i="3"/>
  <c r="C294" i="3" s="1"/>
  <c r="C313" i="3" s="1"/>
  <c r="C290" i="3" s="1"/>
  <c r="Y993" i="1" l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X793" i="4"/>
  <c r="C841" i="4"/>
  <c r="C860" i="4" s="1"/>
  <c r="C836" i="4" s="1"/>
  <c r="C837" i="4" s="1"/>
  <c r="B839" i="4" l="1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<sst xmlns="http://schemas.openxmlformats.org/spreadsheetml/2006/main" count="27893" uniqueCount="1403">
  <si>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</si>
  <si>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</si>
  <si>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</si>
  <si>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</si>
  <si>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</si>
  <si>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</si>
  <si>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</si>
  <si>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</si>
  <si>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</si>
  <si>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</si>
  <si>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</si>
  <si>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</si>
  <si>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</si>
  <si>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</si>
  <si>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</si>
  <si>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</si>
  <si>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</si>
  <si>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</si>
  <si>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</si>
  <si>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</si>
  <si>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</si>
  <si>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</si>
  <si>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</si>
  <si>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</si>
  <si>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</si>
  <si>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</si>
  <si>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</si>
  <si>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</si>
  <si>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</si>
  <si>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</si>
  <si>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</si>
  <si>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</si>
  <si>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</si>
  <si>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</si>
  <si>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</si>
  <si>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</si>
  <si>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</si>
  <si>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</si>
  <si>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</si>
  <si>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</si>
  <si>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</si>
  <si>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</si>
  <si>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</si>
  <si>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</si>
  <si>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</si>
  <si>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</si>
  <si>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</si>
  <si>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</si>
  <si>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</si>
  <si>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</si>
  <si>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</si>
  <si>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</si>
  <si>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</si>
  <si>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</si>
  <si>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</si>
  <si>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</si>
  <si>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</si>
  <si>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</si>
  <si>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</si>
  <si>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</si>
  <si>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</si>
  <si>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</si>
  <si>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</si>
  <si>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</si>
  <si>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</si>
  <si>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</si>
  <si>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</si>
  <si>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</si>
  <si>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</si>
  <si>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</si>
  <si>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</si>
  <si>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</si>
  <si>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</si>
  <si>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</si>
  <si>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</si>
  <si>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</si>
  <si>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</si>
  <si>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</si>
  <si>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</si>
  <si>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</si>
  <si>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</si>
  <si>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</si>
  <si>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</si>
  <si>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</si>
  <si>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</si>
  <si>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</si>
  <si>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</si>
  <si>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</si>
  <si>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</si>
  <si>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</si>
  <si>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</si>
  <si>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</si>
  <si>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</si>
  <si>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</si>
  <si>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</si>
  <si>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</si>
  <si>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</si>
  <si>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</si>
  <si>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</si>
  <si>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</si>
  <si>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</si>
  <si>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</si>
  <si>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</si>
  <si>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</si>
  <si>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</si>
  <si>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</si>
  <si>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</si>
  <si>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</si>
  <si>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</si>
  <si>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</si>
  <si>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</si>
  <si>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</si>
  <si>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</si>
  <si>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</si>
  <si>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</si>
  <si>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</si>
  <si>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</si>
  <si>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</si>
  <si>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</si>
  <si>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</si>
  <si>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</si>
  <si>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</si>
  <si>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</si>
  <si>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</si>
  <si>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</si>
  <si>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</si>
  <si>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</si>
  <si>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</si>
  <si>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</si>
  <si>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</si>
  <si>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</si>
  <si>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</si>
  <si>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</si>
  <si>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</si>
  <si>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</si>
  <si>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</si>
  <si>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</si>
  <si>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</si>
  <si>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</si>
  <si>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</si>
  <si>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</si>
  <si>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</si>
  <si>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</si>
  <si>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</si>
  <si>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</si>
  <si>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</si>
  <si>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</si>
  <si>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</si>
  <si>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</si>
  <si>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</si>
  <si>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</si>
  <si>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</si>
  <si>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</si>
  <si>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</si>
  <si>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</si>
  <si>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</si>
  <si>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</si>
  <si>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</si>
  <si>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</si>
  <si>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</si>
  <si>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</si>
  <si>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</si>
  <si>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</si>
  <si>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</si>
  <si>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</si>
  <si>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</si>
  <si>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</si>
  <si>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</si>
  <si>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</si>
  <si>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</si>
  <si>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</si>
  <si>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</si>
  <si>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</si>
  <si>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</si>
  <si>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</si>
  <si>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</si>
  <si>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</si>
  <si>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</si>
  <si>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</si>
  <si>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</si>
  <si>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</si>
  <si>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</si>
  <si>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</si>
  <si>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</si>
  <si>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</si>
  <si>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</si>
  <si>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</si>
  <si>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</si>
  <si>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</si>
  <si>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</si>
  <si>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</si>
  <si>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</si>
  <si>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</si>
  <si>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</si>
  <si>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</si>
  <si>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</si>
  <si>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</si>
  <si>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</si>
  <si>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</si>
  <si>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</si>
  <si>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</si>
  <si>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</si>
  <si>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</si>
  <si>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</si>
  <si>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</si>
  <si>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</si>
  <si>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</si>
  <si>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</si>
  <si>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</si>
  <si>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</si>
  <si>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</si>
  <si>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</si>
  <si>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</si>
  <si>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</si>
  <si>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</si>
  <si>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</si>
  <si>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</si>
  <si>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</si>
  <si>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</si>
  <si>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</si>
  <si>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</si>
  <si>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</si>
  <si>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</si>
  <si>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</si>
  <si>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</si>
  <si>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</si>
  <si>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</si>
  <si>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</si>
  <si>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</si>
  <si>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</si>
  <si>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</si>
  <si>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</si>
  <si>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</si>
  <si>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</si>
  <si>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</si>
  <si>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</si>
  <si>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</si>
  <si>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</si>
  <si>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</si>
  <si>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</si>
  <si>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</si>
  <si>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</si>
  <si>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</si>
  <si>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</si>
  <si>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</si>
  <si>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</si>
  <si>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</si>
  <si>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</si>
  <si>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</si>
  <si>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</si>
  <si>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</si>
  <si>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</si>
  <si>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</si>
  <si>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</si>
  <si>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</si>
  <si>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</si>
  <si>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</si>
  <si>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</si>
  <si>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</si>
  <si>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</si>
  <si>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</si>
  <si>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</si>
  <si>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</si>
  <si>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</si>
  <si>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</si>
  <si>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</si>
  <si>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</si>
  <si>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</si>
  <si>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</si>
  <si>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</si>
  <si>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</si>
  <si>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</si>
  <si>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</si>
  <si>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</si>
  <si>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</si>
  <si>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</si>
  <si>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</si>
  <si>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</si>
  <si>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</si>
  <si>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</si>
  <si>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</si>
  <si>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</si>
  <si>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</si>
  <si>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</si>
  <si>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</si>
  <si>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</si>
  <si>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</si>
  <si>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</si>
  <si>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</si>
  <si>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</si>
  <si>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</si>
  <si>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</si>
  <si>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</si>
  <si>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</si>
  <si>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</si>
  <si>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</si>
  <si>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</si>
  <si>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</si>
  <si>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</si>
  <si>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</si>
  <si>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</si>
  <si>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</si>
  <si>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</si>
  <si>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</si>
  <si>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</si>
  <si>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</si>
  <si>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</si>
  <si>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</si>
  <si>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</si>
  <si>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</si>
  <si>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</si>
  <si>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</si>
  <si>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</si>
  <si>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</si>
  <si>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</si>
  <si>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</si>
  <si>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</si>
  <si>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</si>
  <si>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</si>
  <si>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</si>
  <si>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</si>
  <si>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</si>
  <si>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</si>
  <si>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</si>
  <si>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</si>
  <si>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</si>
  <si>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</si>
  <si>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</si>
  <si>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</si>
  <si>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</si>
  <si>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</si>
  <si>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</si>
  <si>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</si>
  <si>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</si>
  <si>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</si>
  <si>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</si>
  <si>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</si>
  <si>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</si>
  <si>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</si>
  <si>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</si>
  <si>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</si>
  <si>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</si>
  <si>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</si>
  <si>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</si>
  <si>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</si>
  <si>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</si>
  <si>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</si>
  <si>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</si>
  <si>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</si>
  <si>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</si>
  <si>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</si>
  <si>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</si>
  <si>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</si>
  <si>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</si>
  <si>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</si>
  <si>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</si>
  <si>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</si>
  <si>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</si>
  <si>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</si>
  <si>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</si>
  <si>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</si>
  <si>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</si>
  <si>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</si>
  <si>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</si>
  <si>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</si>
  <si>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</si>
  <si>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</si>
  <si>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</si>
  <si>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</si>
  <si>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</si>
  <si>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</si>
  <si>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</si>
  <si>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</si>
  <si>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</si>
  <si>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</si>
  <si>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</si>
  <si>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</si>
  <si>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</si>
  <si>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</si>
  <si>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</si>
  <si>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</si>
  <si>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</si>
  <si>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</si>
  <si>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</si>
  <si>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</si>
  <si>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</si>
  <si>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</si>
  <si>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</si>
  <si>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</si>
  <si>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</si>
  <si>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</si>
  <si>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</si>
  <si>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</si>
  <si>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</si>
  <si>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</si>
  <si>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</si>
  <si>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</si>
  <si>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</si>
  <si>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</si>
  <si>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</si>
  <si>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</si>
  <si>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</si>
  <si>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</si>
  <si>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</si>
  <si>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</si>
  <si>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</si>
  <si>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</si>
  <si>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</si>
  <si>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</si>
  <si>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</si>
  <si>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</si>
  <si>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</si>
  <si>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</si>
  <si>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</si>
  <si>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</si>
  <si>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</si>
  <si>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</si>
  <si>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</si>
  <si>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</si>
  <si>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</si>
  <si>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</si>
  <si>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</si>
  <si>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</si>
  <si>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</si>
  <si>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</si>
  <si>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</si>
  <si>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</si>
  <si>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</si>
  <si>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</si>
  <si>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</si>
  <si>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</si>
  <si>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</si>
  <si>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</si>
  <si>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</si>
  <si>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</si>
  <si>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</si>
  <si>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</si>
  <si>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</si>
  <si>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</si>
  <si>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</si>
  <si>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</si>
  <si>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</si>
  <si>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</si>
  <si>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</si>
  <si>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</si>
  <si>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</si>
  <si>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</si>
  <si>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</si>
  <si>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</si>
  <si>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</si>
  <si>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</si>
  <si>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</si>
  <si>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</si>
  <si>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</si>
  <si>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</si>
  <si>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</si>
  <si>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</si>
  <si>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</si>
  <si>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</si>
  <si>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</si>
  <si>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</si>
  <si>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</si>
  <si>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</si>
  <si>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</si>
  <si>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</si>
  <si>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</si>
  <si>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</si>
  <si>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</si>
  <si>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</si>
  <si>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</si>
  <si>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</si>
  <si>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</si>
  <si>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</si>
  <si>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</si>
  <si>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</si>
  <si>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</si>
  <si>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</si>
  <si>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</si>
  <si>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</si>
  <si>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</si>
  <si>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</si>
  <si>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</si>
  <si>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</si>
  <si>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</si>
  <si>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</si>
  <si>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</si>
  <si>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</si>
  <si>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</si>
  <si>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</si>
  <si>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</si>
  <si>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</si>
  <si>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</si>
  <si>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</si>
  <si>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</si>
  <si>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</si>
  <si>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</si>
  <si>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</si>
  <si>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</si>
  <si>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</si>
  <si>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</si>
  <si>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</si>
  <si>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</si>
  <si>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</si>
  <si>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</si>
  <si>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</si>
  <si>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</si>
  <si>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</si>
  <si>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</si>
  <si>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</si>
  <si>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</si>
  <si>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</si>
  <si>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</si>
  <si>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</si>
  <si>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</si>
  <si>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</si>
  <si>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</si>
  <si>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</si>
  <si>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</si>
  <si>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</si>
  <si>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</si>
  <si>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</si>
  <si>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</si>
  <si>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</si>
  <si>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</si>
  <si>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</si>
  <si>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</si>
  <si>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</si>
  <si>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</si>
  <si>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</si>
  <si>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</si>
  <si>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</si>
  <si>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</si>
  <si>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</si>
  <si>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</si>
  <si>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</si>
  <si>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</si>
  <si>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</si>
  <si>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</si>
  <si>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</si>
  <si>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</si>
  <si>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</si>
  <si>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</si>
  <si>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</si>
  <si>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</si>
  <si>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</si>
  <si>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</si>
  <si>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</si>
  <si>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</si>
  <si>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</si>
  <si>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</si>
  <si>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</si>
  <si>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</si>
  <si>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</si>
  <si>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</si>
  <si>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</si>
  <si>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</si>
  <si>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</si>
  <si>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</si>
  <si>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</si>
  <si>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</si>
  <si>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</si>
  <si>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</si>
  <si>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</si>
  <si>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</si>
  <si>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</si>
  <si>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</si>
  <si>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</si>
  <si>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</si>
  <si>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</si>
  <si>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</si>
  <si>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</si>
  <si>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</si>
  <si>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</si>
  <si>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</si>
  <si>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</si>
  <si>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</si>
  <si>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</si>
  <si>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</si>
  <si>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</si>
  <si>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</si>
  <si>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</si>
  <si>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</si>
  <si>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</si>
  <si>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</si>
  <si>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</si>
  <si>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</si>
  <si>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</si>
  <si>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</si>
  <si>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</si>
  <si>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</si>
  <si>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</si>
  <si>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</si>
  <si>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</si>
  <si>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</si>
  <si>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</si>
  <si>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</si>
  <si>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</si>
  <si>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</si>
  <si>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</si>
  <si>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</si>
  <si>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</si>
  <si>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</si>
  <si>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</si>
  <si>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</si>
  <si>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</si>
  <si>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</si>
  <si>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</si>
  <si>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</si>
  <si>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</si>
  <si>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</si>
  <si>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</si>
  <si>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</si>
  <si>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</si>
  <si>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</si>
  <si>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</si>
  <si>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</si>
  <si>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</si>
  <si>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</si>
  <si>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</si>
  <si>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</si>
  <si>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</si>
  <si>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</si>
  <si>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</si>
  <si>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</si>
  <si>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</si>
  <si>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</si>
  <si>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</si>
  <si>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</si>
  <si>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</si>
  <si>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</si>
  <si>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</si>
  <si>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</si>
  <si>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</si>
  <si>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</si>
  <si>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</si>
  <si>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</si>
  <si>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</si>
  <si>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</si>
  <si>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</si>
  <si>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</si>
  <si>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</si>
  <si>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</si>
  <si>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</si>
  <si>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</si>
  <si>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</si>
  <si>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</si>
  <si>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</si>
  <si>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</si>
  <si>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</si>
  <si>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</si>
  <si>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</si>
  <si>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</si>
  <si>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</si>
  <si>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</si>
  <si>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</si>
  <si>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</si>
  <si>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</si>
  <si>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</si>
  <si>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</si>
  <si>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</si>
  <si>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</si>
  <si>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</si>
  <si>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</si>
  <si>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</si>
  <si>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</si>
  <si>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</si>
  <si>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</si>
  <si>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</si>
  <si>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</si>
  <si>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</si>
  <si>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</si>
  <si>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</si>
  <si>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</si>
  <si>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</si>
  <si>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</si>
  <si>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</si>
  <si>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</si>
  <si>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</si>
  <si>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</si>
  <si>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</si>
  <si>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</si>
  <si>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</si>
  <si>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</si>
  <si>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</si>
  <si>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</si>
  <si>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</si>
  <si>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</si>
  <si>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</si>
  <si>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</si>
  <si>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</si>
  <si>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</si>
  <si>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</si>
  <si>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</si>
  <si>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</si>
  <si>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</si>
  <si>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</si>
  <si>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</si>
  <si>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</si>
  <si>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</si>
  <si>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</si>
  <si>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</si>
  <si>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</si>
  <si>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</si>
  <si>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</si>
  <si>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</si>
  <si>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</si>
  <si>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</si>
  <si>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</si>
  <si>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</si>
  <si>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</si>
  <si>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</si>
  <si>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</si>
  <si>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</si>
  <si>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</si>
  <si>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</si>
  <si>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</si>
  <si>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</si>
  <si>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</si>
  <si>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</si>
  <si>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</si>
  <si>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</si>
  <si>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</si>
  <si>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</si>
  <si>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</si>
  <si>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</si>
  <si>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</si>
  <si>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</si>
  <si>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</si>
  <si>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</si>
  <si>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</si>
  <si>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</si>
  <si>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</si>
  <si>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</si>
  <si>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</si>
  <si>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</si>
  <si>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</si>
  <si>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</si>
  <si>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</si>
  <si>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</si>
  <si>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</si>
  <si>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</si>
  <si>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</si>
  <si>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</si>
  <si>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</si>
  <si>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</si>
  <si>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</si>
  <si>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</si>
  <si>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</si>
  <si>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</si>
  <si>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</si>
  <si>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</si>
  <si>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</si>
  <si>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</si>
  <si>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</si>
  <si>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</si>
  <si>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</si>
  <si>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</si>
  <si>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</si>
  <si>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</si>
  <si>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</si>
  <si>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</si>
  <si>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</si>
  <si>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</si>
  <si>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</si>
  <si>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</si>
  <si>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</si>
  <si>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</si>
  <si>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</si>
  <si>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</si>
  <si>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</si>
  <si>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</si>
  <si>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</si>
  <si>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</si>
  <si>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</si>
  <si>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</si>
  <si>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</si>
  <si>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</si>
  <si>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</si>
  <si>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</si>
  <si>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</si>
  <si>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</si>
  <si>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</si>
  <si>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</si>
  <si>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</si>
  <si>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</si>
  <si>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</si>
  <si>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</si>
  <si>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</si>
  <si>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</si>
  <si>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</si>
  <si>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</si>
  <si>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</si>
  <si>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</si>
  <si>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</si>
  <si>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</si>
  <si>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</si>
  <si>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</si>
  <si>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</si>
  <si>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</si>
  <si>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</si>
  <si>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</si>
  <si>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</si>
  <si>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</si>
  <si>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</si>
  <si>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</si>
  <si>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</si>
  <si>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</si>
  <si>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</si>
  <si>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</si>
  <si>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</si>
  <si>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</si>
  <si>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</si>
  <si>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</si>
  <si>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</si>
  <si>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</si>
  <si>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</si>
  <si>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</si>
  <si>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</si>
  <si>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</si>
  <si>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</si>
  <si>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</si>
  <si>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</si>
  <si>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</si>
  <si>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</si>
  <si>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</si>
  <si>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</si>
  <si>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</si>
  <si>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</si>
  <si>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</si>
  <si>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</si>
  <si>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</si>
  <si>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</si>
  <si>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</si>
  <si>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</si>
  <si>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</si>
  <si>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</si>
  <si>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</si>
  <si>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</si>
  <si>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</si>
  <si>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</si>
  <si>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</si>
  <si>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</si>
  <si>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</si>
  <si>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</si>
  <si>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</si>
  <si>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</si>
  <si>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</si>
  <si>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</si>
  <si>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</si>
  <si>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</si>
  <si>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</si>
  <si>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</si>
  <si>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</si>
  <si>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</si>
  <si>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</si>
  <si>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</si>
  <si>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</si>
  <si>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</si>
  <si>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</si>
  <si>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</si>
  <si>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</si>
  <si>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</si>
  <si>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</si>
  <si>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</si>
  <si>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</si>
  <si>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</si>
  <si>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</si>
  <si>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</si>
  <si>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</si>
  <si>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</si>
  <si>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</si>
  <si>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</si>
  <si>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</si>
  <si>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</si>
  <si>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</si>
  <si>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</si>
  <si>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</si>
  <si>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</si>
  <si>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</si>
  <si>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</si>
  <si>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</si>
  <si>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</si>
  <si>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</si>
  <si>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</si>
  <si>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</si>
  <si>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</si>
  <si>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</si>
  <si>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</si>
  <si>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</si>
  <si>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</si>
  <si>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</si>
  <si>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</si>
  <si>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</si>
  <si>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</si>
  <si>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</si>
  <si>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</si>
  <si>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</si>
  <si>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</si>
  <si>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</si>
  <si>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</si>
  <si>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</si>
  <si>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</si>
  <si>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</si>
  <si>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</si>
  <si>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</si>
  <si>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</si>
  <si>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</si>
  <si>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</si>
  <si>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</si>
  <si>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</si>
  <si>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</si>
  <si>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</si>
  <si>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</si>
  <si>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</si>
  <si>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</si>
  <si>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</si>
  <si>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</si>
  <si>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</si>
  <si>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</si>
  <si>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</si>
  <si>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</si>
  <si>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</si>
  <si>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</si>
  <si>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</si>
  <si>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</si>
  <si>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</si>
  <si>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</si>
  <si>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</si>
  <si>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</si>
  <si>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</si>
  <si>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</si>
  <si>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</si>
  <si>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</si>
  <si>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</si>
  <si>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</si>
  <si>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</si>
  <si>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</si>
  <si>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</si>
  <si>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</si>
  <si>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</si>
  <si>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</si>
  <si>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</si>
  <si>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</si>
  <si>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</si>
  <si>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</si>
  <si>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</si>
  <si>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</si>
  <si>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</si>
  <si>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</si>
  <si>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</si>
  <si>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</si>
  <si>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</si>
  <si>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</si>
  <si>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</si>
  <si>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</si>
  <si>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</si>
  <si>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</si>
  <si>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</si>
  <si>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</si>
  <si>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</si>
  <si>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</si>
  <si>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</si>
  <si>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</si>
  <si>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</si>
  <si>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</si>
  <si>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</si>
  <si>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</si>
  <si>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</si>
  <si>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</si>
  <si>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</si>
  <si>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</si>
  <si>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</si>
  <si>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</si>
  <si>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</si>
  <si>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</si>
  <si>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</si>
  <si>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</si>
  <si>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</si>
  <si>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</si>
  <si>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</si>
  <si>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</si>
  <si>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</si>
  <si>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</si>
  <si>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</si>
  <si>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</si>
  <si>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</si>
  <si>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</si>
  <si>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</si>
  <si>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</si>
  <si>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</si>
  <si>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</si>
  <si>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</si>
  <si>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</si>
  <si>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</si>
  <si>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</si>
  <si>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</si>
  <si>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</si>
  <si>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</si>
  <si>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</si>
  <si>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</si>
  <si>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</si>
  <si>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</si>
  <si>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</si>
  <si>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</si>
  <si>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</si>
  <si>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</si>
  <si>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</si>
  <si>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</si>
  <si>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</si>
  <si>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</si>
  <si>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</si>
  <si>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</si>
  <si>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</si>
  <si>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</si>
  <si>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</si>
  <si>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</si>
  <si>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</si>
  <si>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</si>
  <si>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</si>
  <si>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</si>
  <si>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</si>
  <si>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</si>
  <si>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</si>
  <si>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</si>
  <si>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</si>
  <si>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</si>
  <si>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</si>
  <si>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</si>
  <si>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</si>
  <si>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</si>
  <si>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</si>
  <si>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</si>
  <si>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</si>
  <si>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</si>
  <si>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</si>
  <si>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</si>
  <si>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</si>
  <si>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</si>
  <si>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</si>
  <si>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</si>
  <si>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</si>
  <si>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</si>
  <si>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</si>
  <si>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</si>
  <si>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</si>
  <si>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</si>
  <si>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</si>
  <si>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</si>
  <si>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</si>
  <si>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</si>
  <si>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</si>
  <si>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</si>
  <si>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</si>
  <si>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</si>
  <si>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</si>
  <si>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</si>
  <si>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</si>
  <si>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</si>
  <si>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</si>
  <si>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</si>
  <si>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</si>
  <si>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</si>
  <si>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</si>
  <si>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</si>
  <si>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</si>
  <si>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</si>
  <si>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</si>
  <si>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</si>
  <si>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</si>
  <si>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</si>
  <si>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</si>
  <si>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</si>
  <si>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</si>
  <si>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</si>
  <si>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</si>
  <si>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</si>
  <si>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</si>
  <si>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</si>
  <si>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</si>
  <si>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</si>
  <si>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</si>
  <si>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</si>
  <si>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</si>
  <si>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</si>
  <si>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</si>
  <si>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</si>
  <si>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</si>
  <si>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</si>
  <si>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</si>
  <si>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</si>
  <si>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</si>
  <si>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</si>
  <si>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</si>
  <si>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</si>
  <si>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</si>
  <si>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</si>
  <si>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</si>
  <si>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</si>
  <si>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</si>
  <si>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</si>
  <si>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</si>
  <si>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</si>
  <si>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</si>
  <si>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</si>
  <si>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</si>
  <si>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</si>
  <si>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</si>
  <si>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</si>
  <si>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</si>
  <si>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</si>
  <si>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</si>
  <si>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</si>
  <si>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</si>
  <si>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</si>
  <si>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</si>
  <si>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</si>
  <si>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</si>
  <si>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</si>
  <si>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</si>
  <si>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</si>
  <si>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</si>
  <si>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</si>
  <si>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</si>
  <si>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</si>
  <si>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</si>
  <si>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</si>
  <si>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</si>
  <si>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</si>
  <si>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</si>
  <si>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</si>
  <si>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</si>
  <si>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</si>
  <si>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</si>
  <si>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</si>
  <si>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</si>
  <si>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</si>
  <si>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</si>
  <si>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</si>
  <si>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</si>
  <si>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</si>
  <si>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</si>
  <si>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</si>
  <si>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</si>
  <si>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</si>
  <si>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</si>
  <si>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</si>
  <si>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</si>
  <si>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</si>
  <si>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</si>
  <si>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</si>
  <si>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</si>
  <si>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</si>
  <si>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</si>
  <si>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</si>
  <si>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</si>
  <si>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</si>
  <si>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</si>
  <si>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</si>
  <si>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</si>
  <si>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</si>
  <si>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</si>
  <si>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</si>
  <si>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</si>
  <si>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</si>
  <si>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</si>
  <si>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</si>
  <si>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</si>
  <si>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</si>
  <si>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</si>
  <si>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</si>
  <si>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</si>
  <si>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</si>
  <si>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</si>
  <si>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</si>
  <si>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</si>
  <si>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</si>
  <si>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</si>
  <si>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</si>
  <si>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</si>
  <si>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</si>
  <si>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</si>
  <si>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</si>
  <si>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</si>
  <si>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</si>
  <si>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</si>
  <si>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</si>
  <si>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</si>
  <si>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</si>
  <si>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</si>
  <si>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</si>
  <si>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</si>
  <si>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</si>
  <si>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</si>
  <si>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</si>
  <si>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</si>
  <si>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</si>
  <si>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</si>
  <si>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</si>
  <si>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</si>
  <si>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</si>
  <si>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</si>
  <si>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</si>
  <si>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</si>
  <si>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</si>
  <si>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</si>
  <si>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</si>
  <si>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</si>
  <si>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</si>
  <si>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</si>
  <si>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</si>
  <si>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</si>
  <si>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</si>
  <si>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</si>
  <si>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</si>
  <si>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</si>
  <si>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</si>
  <si>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</si>
  <si>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</si>
  <si>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</si>
  <si>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</si>
  <si>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</si>
  <si>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</si>
  <si>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</si>
  <si>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</si>
  <si>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</si>
  <si>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</si>
  <si>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</si>
  <si>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</si>
  <si>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</si>
  <si>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</si>
  <si>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</si>
  <si>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</si>
  <si>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</si>
  <si>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</si>
  <si>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</si>
  <si>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</si>
  <si>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</si>
  <si>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</si>
  <si>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</si>
  <si>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</si>
  <si>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</si>
  <si>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</si>
  <si>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</si>
  <si>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</si>
  <si>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</si>
  <si>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</si>
  <si>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</si>
  <si>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</si>
  <si>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</si>
  <si>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</si>
  <si>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</si>
  <si>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</si>
  <si>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</si>
  <si>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</si>
  <si>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</si>
  <si>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</si>
  <si>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</si>
  <si>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</si>
  <si>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</si>
  <si>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</si>
  <si>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</si>
  <si>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</si>
  <si>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</si>
  <si>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</si>
  <si>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</si>
  <si>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</si>
  <si>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</si>
  <si>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</si>
  <si>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</si>
  <si>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</si>
  <si>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</si>
  <si>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</si>
  <si>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</si>
  <si>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</si>
  <si>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</si>
  <si>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</si>
  <si>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</si>
  <si>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</si>
  <si>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</si>
  <si>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</si>
  <si>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</si>
  <si>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</si>
  <si>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</si>
  <si>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</si>
  <si>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</si>
  <si>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</si>
  <si>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</si>
  <si>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</si>
  <si>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</si>
  <si>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</si>
  <si>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</si>
  <si>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</si>
  <si>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</si>
  <si>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</si>
  <si>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</si>
  <si>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</si>
  <si>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</si>
  <si>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</si>
  <si>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</si>
  <si>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</si>
  <si>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</si>
  <si>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</si>
  <si>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</si>
  <si>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</si>
  <si>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</si>
  <si>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</si>
  <si>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</si>
  <si>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</si>
  <si>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</si>
  <si>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</si>
  <si>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</si>
  <si>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</si>
  <si>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</si>
  <si>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</si>
  <si>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</si>
  <si>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</si>
  <si>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</si>
  <si>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</si>
  <si>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</si>
  <si>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</si>
  <si>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</si>
  <si>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</si>
  <si>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</si>
  <si>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</si>
  <si>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</si>
  <si>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</si>
  <si>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</si>
  <si>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</si>
  <si>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</si>
  <si>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</si>
  <si>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</si>
  <si>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</si>
  <si>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</si>
  <si>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</si>
  <si>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</si>
  <si>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</si>
  <si>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</si>
  <si>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</si>
  <si>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</si>
  <si>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</si>
  <si>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</si>
  <si>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</si>
  <si>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</si>
  <si>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</si>
  <si>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</si>
  <si>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</si>
  <si>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</si>
  <si>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</si>
  <si>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</si>
  <si>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</si>
  <si>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</si>
  <si>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</si>
  <si>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</si>
  <si>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</si>
  <si>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</si>
  <si>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</si>
  <si>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</si>
  <si>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</si>
  <si>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</si>
  <si>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</si>
  <si>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</si>
  <si>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</si>
  <si>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</si>
  <si>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</si>
  <si>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</si>
  <si>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</si>
  <si>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</si>
  <si>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</si>
  <si>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</si>
  <si>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</si>
  <si>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</si>
  <si>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</si>
  <si>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</si>
  <si>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</si>
  <si>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</si>
  <si>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</si>
  <si>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</si>
  <si>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</si>
  <si>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</si>
  <si>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>ELECTROCABLES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</si>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</sst>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9" fillId="0" borderId="5" xfId="0" applyFont="1" applyBorder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81</v>
      </c>
      <c r="F8" s="196"/>
      <c r="G8" s="196"/>
      <c r="H8" s="196"/>
      <c r="V8" s="17"/>
      <c r="X8" s="23" t="s">
        <v>32</v>
      </c>
      <c r="Y8" s="20">
        <f>IF(B8="PAGADO",0,C13)</f>
        <v>-261</v>
      </c>
      <c r="AA8" s="196" t="s">
        <v>60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6" t="s">
        <v>60</v>
      </c>
      <c r="F53" s="196"/>
      <c r="G53" s="196"/>
      <c r="H53" s="196"/>
      <c r="V53" s="17"/>
      <c r="X53" s="23" t="s">
        <v>32</v>
      </c>
      <c r="Y53" s="20">
        <f>IF(B53="PAGADO",0,C58)</f>
        <v>97.079999999999984</v>
      </c>
      <c r="AA53" s="196" t="s">
        <v>81</v>
      </c>
      <c r="AB53" s="196"/>
      <c r="AC53" s="196"/>
      <c r="AD53" s="19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6" t="s">
        <v>81</v>
      </c>
      <c r="F106" s="196"/>
      <c r="G106" s="196"/>
      <c r="H106" s="196"/>
      <c r="V106" s="17"/>
      <c r="X106" s="23" t="s">
        <v>32</v>
      </c>
      <c r="Y106" s="20">
        <f>IF(B106="PAGADO",0,C111)</f>
        <v>97.079999999999984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6" t="s">
        <v>81</v>
      </c>
      <c r="F151" s="196"/>
      <c r="G151" s="196"/>
      <c r="H151" s="196"/>
      <c r="V151" s="17"/>
      <c r="X151" s="23" t="s">
        <v>32</v>
      </c>
      <c r="Y151" s="20">
        <f>IF(B151="PAGADO",0,C156)</f>
        <v>97.079999999999984</v>
      </c>
      <c r="AA151" s="196" t="s">
        <v>81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6" t="s">
        <v>81</v>
      </c>
      <c r="F200" s="196"/>
      <c r="G200" s="196"/>
      <c r="H200" s="196"/>
      <c r="V200" s="17"/>
      <c r="X200" s="23" t="s">
        <v>32</v>
      </c>
      <c r="Y200" s="20">
        <f>IF(B200="PAGADO",0,C205)</f>
        <v>-796.44</v>
      </c>
      <c r="AA200" s="196" t="s">
        <v>81</v>
      </c>
      <c r="AB200" s="196"/>
      <c r="AC200" s="196"/>
      <c r="AD200" s="19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6" t="s">
        <v>20</v>
      </c>
      <c r="F245" s="196"/>
      <c r="G245" s="196"/>
      <c r="H245" s="196"/>
      <c r="V245" s="17"/>
      <c r="X245" s="23" t="s">
        <v>32</v>
      </c>
      <c r="Y245" s="20">
        <f>IF(B245="PAGADO",0,C250)</f>
        <v>-892.3900000000001</v>
      </c>
      <c r="AA245" s="196" t="s">
        <v>20</v>
      </c>
      <c r="AB245" s="196"/>
      <c r="AC245" s="196"/>
      <c r="AD245" s="19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NO PAGAR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6" t="s">
        <v>601</v>
      </c>
      <c r="F292" s="196"/>
      <c r="G292" s="196"/>
      <c r="H292" s="196"/>
      <c r="V292" s="17"/>
      <c r="X292" s="23" t="s">
        <v>32</v>
      </c>
      <c r="Y292" s="20">
        <f>IF(B292="PAGADO",0,C297)</f>
        <v>-892.3900000000001</v>
      </c>
      <c r="AA292" s="196" t="s">
        <v>81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6" t="s">
        <v>81</v>
      </c>
      <c r="F337" s="196"/>
      <c r="G337" s="196"/>
      <c r="H337" s="196"/>
      <c r="V337" s="17"/>
      <c r="X337" s="23" t="s">
        <v>32</v>
      </c>
      <c r="Y337" s="20">
        <f>IF(B1130="PAGADO",0,C342)</f>
        <v>-1988.3400000000001</v>
      </c>
      <c r="AA337" s="196" t="s">
        <v>60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NO PAGAR</v>
      </c>
      <c r="Y343" s="197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NO PAGAR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-2044.2500000000002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6" t="s">
        <v>844</v>
      </c>
      <c r="F430" s="196"/>
      <c r="G430" s="196"/>
      <c r="H430" s="196"/>
      <c r="V430" s="17"/>
      <c r="X430" s="23" t="s">
        <v>32</v>
      </c>
      <c r="Y430" s="20">
        <f>IF(B1223="PAGADO",0,C435)</f>
        <v>-2044.2500000000002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NO PAGAR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NO PAGAR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8" t="s">
        <v>29</v>
      </c>
      <c r="AD476" s="198"/>
      <c r="AE476" s="198"/>
    </row>
    <row r="477" spans="8:31">
      <c r="H477" s="195" t="s">
        <v>28</v>
      </c>
      <c r="I477" s="195"/>
      <c r="J477" s="195"/>
      <c r="V477" s="17"/>
      <c r="AC477" s="198"/>
      <c r="AD477" s="198"/>
      <c r="AE477" s="198"/>
    </row>
    <row r="478" spans="8:31">
      <c r="H478" s="195"/>
      <c r="I478" s="195"/>
      <c r="J478" s="195"/>
      <c r="V478" s="17"/>
      <c r="AC478" s="198"/>
      <c r="AD478" s="198"/>
      <c r="AE478" s="198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6" t="s">
        <v>20</v>
      </c>
      <c r="F482" s="196"/>
      <c r="G482" s="196"/>
      <c r="H482" s="196"/>
      <c r="V482" s="17"/>
      <c r="X482" s="23" t="s">
        <v>32</v>
      </c>
      <c r="Y482" s="20">
        <f>IF(B482="PAGADO",0,C487)</f>
        <v>-2044.2500000000002</v>
      </c>
      <c r="AA482" s="196" t="s">
        <v>20</v>
      </c>
      <c r="AB482" s="196"/>
      <c r="AC482" s="196"/>
      <c r="AD482" s="19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5" t="s">
        <v>30</v>
      </c>
      <c r="I522" s="195"/>
      <c r="J522" s="195"/>
      <c r="V522" s="17"/>
      <c r="AA522" s="195" t="s">
        <v>31</v>
      </c>
      <c r="AB522" s="195"/>
      <c r="AC522" s="195"/>
    </row>
    <row r="523" spans="1:43">
      <c r="H523" s="195"/>
      <c r="I523" s="195"/>
      <c r="J523" s="195"/>
      <c r="V523" s="17"/>
      <c r="AA523" s="195"/>
      <c r="AB523" s="195"/>
      <c r="AC523" s="19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6" t="s">
        <v>20</v>
      </c>
      <c r="F527" s="196"/>
      <c r="G527" s="196"/>
      <c r="H527" s="196"/>
      <c r="V527" s="17"/>
      <c r="X527" s="23" t="s">
        <v>32</v>
      </c>
      <c r="Y527" s="20">
        <f>IF(B1320="PAGADO",0,C532)</f>
        <v>-2044.2500000000002</v>
      </c>
      <c r="AA527" s="196" t="s">
        <v>20</v>
      </c>
      <c r="AB527" s="196"/>
      <c r="AC527" s="196"/>
      <c r="AD527" s="19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7" t="str">
        <f>IF(Y532&lt;0,"NO PAGAR","COBRAR'")</f>
        <v>NO PAGAR</v>
      </c>
      <c r="Y533" s="19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7" t="str">
        <f>IF(C532&lt;0,"NO PAGAR","COBRAR'")</f>
        <v>NO PAGAR</v>
      </c>
      <c r="C534" s="19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8" t="s">
        <v>29</v>
      </c>
      <c r="AD575" s="198"/>
      <c r="AE575" s="198"/>
    </row>
    <row r="576" spans="8:31">
      <c r="H576" s="195" t="s">
        <v>28</v>
      </c>
      <c r="I576" s="195"/>
      <c r="J576" s="195"/>
      <c r="V576" s="17"/>
      <c r="AC576" s="198"/>
      <c r="AD576" s="198"/>
      <c r="AE576" s="198"/>
    </row>
    <row r="577" spans="2:41">
      <c r="H577" s="195"/>
      <c r="I577" s="195"/>
      <c r="J577" s="195"/>
      <c r="V577" s="17"/>
      <c r="AC577" s="198"/>
      <c r="AD577" s="198"/>
      <c r="AE577" s="198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6" t="s">
        <v>20</v>
      </c>
      <c r="F581" s="196"/>
      <c r="G581" s="196"/>
      <c r="H581" s="196"/>
      <c r="V581" s="17"/>
      <c r="X581" s="23" t="s">
        <v>32</v>
      </c>
      <c r="Y581" s="20">
        <f>IF(B581="PAGADO",0,C586)</f>
        <v>-2044.2500000000002</v>
      </c>
      <c r="AA581" s="196" t="s">
        <v>20</v>
      </c>
      <c r="AB581" s="196"/>
      <c r="AC581" s="196"/>
      <c r="AD581" s="19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5" t="s">
        <v>30</v>
      </c>
      <c r="I621" s="195"/>
      <c r="J621" s="195"/>
      <c r="V621" s="17"/>
      <c r="AA621" s="195" t="s">
        <v>31</v>
      </c>
      <c r="AB621" s="195"/>
      <c r="AC621" s="195"/>
    </row>
    <row r="622" spans="1:43">
      <c r="H622" s="195"/>
      <c r="I622" s="195"/>
      <c r="J622" s="195"/>
      <c r="V622" s="17"/>
      <c r="AA622" s="195"/>
      <c r="AB622" s="195"/>
      <c r="AC622" s="19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6" t="s">
        <v>20</v>
      </c>
      <c r="F626" s="196"/>
      <c r="G626" s="196"/>
      <c r="H626" s="196"/>
      <c r="V626" s="17"/>
      <c r="X626" s="23" t="s">
        <v>32</v>
      </c>
      <c r="Y626" s="20">
        <f>IF(B1419="PAGADO",0,C631)</f>
        <v>-2044.2500000000002</v>
      </c>
      <c r="AA626" s="196" t="s">
        <v>20</v>
      </c>
      <c r="AB626" s="196"/>
      <c r="AC626" s="196"/>
      <c r="AD626" s="19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7" t="str">
        <f>IF(Y631&lt;0,"NO PAGAR","COBRAR'")</f>
        <v>NO PAGAR</v>
      </c>
      <c r="Y632" s="19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7" t="str">
        <f>IF(C631&lt;0,"NO PAGAR","COBRAR'")</f>
        <v>NO PAGAR</v>
      </c>
      <c r="C633" s="19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8" t="s">
        <v>29</v>
      </c>
      <c r="AD668" s="198"/>
      <c r="AE668" s="198"/>
    </row>
    <row r="669" spans="8:31">
      <c r="H669" s="200" t="s">
        <v>28</v>
      </c>
      <c r="I669" s="200"/>
      <c r="J669" s="200"/>
      <c r="V669" s="17"/>
      <c r="AC669" s="198"/>
      <c r="AD669" s="198"/>
      <c r="AE669" s="198"/>
    </row>
    <row r="670" spans="8:31">
      <c r="H670" s="200"/>
      <c r="I670" s="200"/>
      <c r="J670" s="200"/>
      <c r="V670" s="17"/>
      <c r="AC670" s="198"/>
      <c r="AD670" s="198"/>
      <c r="AE670" s="198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6" t="s">
        <v>60</v>
      </c>
      <c r="F674" s="196"/>
      <c r="G674" s="196"/>
      <c r="H674" s="196"/>
      <c r="V674" s="17"/>
      <c r="X674" s="23" t="s">
        <v>32</v>
      </c>
      <c r="Y674" s="20">
        <f>IF(B674="PAGADO",0,C679)</f>
        <v>-2064.25</v>
      </c>
      <c r="AA674" s="196" t="s">
        <v>1172</v>
      </c>
      <c r="AB674" s="196"/>
      <c r="AC674" s="196"/>
      <c r="AD674" s="19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5" t="s">
        <v>30</v>
      </c>
      <c r="I707" s="195"/>
      <c r="J707" s="195"/>
      <c r="V707" s="17"/>
      <c r="AA707" s="195" t="s">
        <v>31</v>
      </c>
      <c r="AB707" s="195"/>
      <c r="AC707" s="195"/>
    </row>
    <row r="708" spans="1:43">
      <c r="H708" s="195"/>
      <c r="I708" s="195"/>
      <c r="J708" s="195"/>
      <c r="V708" s="17"/>
      <c r="AA708" s="195"/>
      <c r="AB708" s="195"/>
      <c r="AC708" s="19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6" t="s">
        <v>60</v>
      </c>
      <c r="F712" s="196"/>
      <c r="G712" s="196"/>
      <c r="H712" s="196"/>
      <c r="V712" s="17"/>
      <c r="X712" s="23" t="s">
        <v>32</v>
      </c>
      <c r="Y712" s="20">
        <f>IF(B1512="PAGADO",0,C717)</f>
        <v>-2064.25</v>
      </c>
      <c r="AA712" s="196" t="s">
        <v>60</v>
      </c>
      <c r="AB712" s="196"/>
      <c r="AC712" s="196"/>
      <c r="AD712" s="19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7" t="str">
        <f>IF(Y717&lt;0,"NO PAGAR","COBRAR'")</f>
        <v>NO PAGAR</v>
      </c>
      <c r="Y718" s="19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7" t="str">
        <f>IF(C717&lt;0,"NO PAGAR","COBRAR'")</f>
        <v>NO PAGAR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8" t="s">
        <v>29</v>
      </c>
      <c r="AD754" s="198"/>
      <c r="AE754" s="198"/>
    </row>
    <row r="755" spans="2:41">
      <c r="H755" s="195" t="s">
        <v>28</v>
      </c>
      <c r="I755" s="195"/>
      <c r="J755" s="195"/>
      <c r="V755" s="17"/>
      <c r="AC755" s="198"/>
      <c r="AD755" s="198"/>
      <c r="AE755" s="198"/>
    </row>
    <row r="756" spans="2:41">
      <c r="H756" s="195"/>
      <c r="I756" s="195"/>
      <c r="J756" s="195"/>
      <c r="V756" s="17"/>
      <c r="AC756" s="198"/>
      <c r="AD756" s="198"/>
      <c r="AE756" s="198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6" t="s">
        <v>60</v>
      </c>
      <c r="F760" s="196"/>
      <c r="G760" s="196"/>
      <c r="H760" s="196"/>
      <c r="V760" s="17"/>
      <c r="X760" s="23" t="s">
        <v>32</v>
      </c>
      <c r="Y760" s="20">
        <f>IF(B760="PAGADO",0,C765)</f>
        <v>-2084.25</v>
      </c>
      <c r="AA760" s="196" t="s">
        <v>20</v>
      </c>
      <c r="AB760" s="196"/>
      <c r="AC760" s="196"/>
      <c r="AD760" s="19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5" t="s">
        <v>30</v>
      </c>
      <c r="I800" s="195"/>
      <c r="J800" s="195"/>
      <c r="V800" s="17"/>
      <c r="AA800" s="195" t="s">
        <v>31</v>
      </c>
      <c r="AB800" s="195"/>
      <c r="AC800" s="195"/>
    </row>
    <row r="801" spans="2:41">
      <c r="H801" s="195"/>
      <c r="I801" s="195"/>
      <c r="J801" s="195"/>
      <c r="V801" s="17"/>
      <c r="AA801" s="195"/>
      <c r="AB801" s="195"/>
      <c r="AC801" s="19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6" t="s">
        <v>20</v>
      </c>
      <c r="F805" s="196"/>
      <c r="G805" s="196"/>
      <c r="H805" s="196"/>
      <c r="V805" s="17"/>
      <c r="X805" s="23" t="s">
        <v>32</v>
      </c>
      <c r="Y805" s="20">
        <f>IF(B1605="PAGADO",0,C810)</f>
        <v>-2084.25</v>
      </c>
      <c r="AA805" s="196" t="s">
        <v>20</v>
      </c>
      <c r="AB805" s="196"/>
      <c r="AC805" s="196"/>
      <c r="AD805" s="19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7" t="str">
        <f>IF(Y810&lt;0,"NO PAGAR","COBRAR'")</f>
        <v>NO PAGAR</v>
      </c>
      <c r="Y811" s="19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7" t="str">
        <f>IF(C810&lt;0,"NO PAGAR","COBRAR'")</f>
        <v>NO PAGAR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8" t="s">
        <v>29</v>
      </c>
      <c r="AD847" s="198"/>
      <c r="AE847" s="198"/>
    </row>
    <row r="848" spans="2:31">
      <c r="H848" s="195" t="s">
        <v>28</v>
      </c>
      <c r="I848" s="195"/>
      <c r="J848" s="195"/>
      <c r="V848" s="17"/>
      <c r="AC848" s="198"/>
      <c r="AD848" s="198"/>
      <c r="AE848" s="198"/>
    </row>
    <row r="849" spans="2:41">
      <c r="H849" s="195"/>
      <c r="I849" s="195"/>
      <c r="J849" s="195"/>
      <c r="V849" s="17"/>
      <c r="AC849" s="198"/>
      <c r="AD849" s="198"/>
      <c r="AE849" s="198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6" t="s">
        <v>20</v>
      </c>
      <c r="F853" s="196"/>
      <c r="G853" s="196"/>
      <c r="H853" s="196"/>
      <c r="V853" s="17"/>
      <c r="X853" s="23" t="s">
        <v>32</v>
      </c>
      <c r="Y853" s="20">
        <f>IF(B853="PAGADO",0,C858)</f>
        <v>-2084.25</v>
      </c>
      <c r="AA853" s="196" t="s">
        <v>20</v>
      </c>
      <c r="AB853" s="196"/>
      <c r="AC853" s="196"/>
      <c r="AD853" s="19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5" t="s">
        <v>30</v>
      </c>
      <c r="I893" s="195"/>
      <c r="J893" s="195"/>
      <c r="V893" s="17"/>
      <c r="AA893" s="195" t="s">
        <v>31</v>
      </c>
      <c r="AB893" s="195"/>
      <c r="AC893" s="195"/>
    </row>
    <row r="894" spans="1:43">
      <c r="H894" s="195"/>
      <c r="I894" s="195"/>
      <c r="J894" s="195"/>
      <c r="V894" s="17"/>
      <c r="AA894" s="195"/>
      <c r="AB894" s="195"/>
      <c r="AC894" s="19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6" t="s">
        <v>20</v>
      </c>
      <c r="F898" s="196"/>
      <c r="G898" s="196"/>
      <c r="H898" s="196"/>
      <c r="V898" s="17"/>
      <c r="X898" s="23" t="s">
        <v>32</v>
      </c>
      <c r="Y898" s="20">
        <f>IF(B1698="PAGADO",0,C903)</f>
        <v>-2084.25</v>
      </c>
      <c r="AA898" s="196" t="s">
        <v>20</v>
      </c>
      <c r="AB898" s="196"/>
      <c r="AC898" s="196"/>
      <c r="AD898" s="19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7" t="str">
        <f>IF(Y903&lt;0,"NO PAGAR","COBRAR'")</f>
        <v>NO PAGAR</v>
      </c>
      <c r="Y904" s="19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7" t="str">
        <f>IF(C903&lt;0,"NO PAGAR","COBRAR'")</f>
        <v>NO PAGAR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8" t="s">
        <v>29</v>
      </c>
      <c r="AD941" s="198"/>
      <c r="AE941" s="198"/>
    </row>
    <row r="942" spans="8:31">
      <c r="H942" s="195" t="s">
        <v>28</v>
      </c>
      <c r="I942" s="195"/>
      <c r="J942" s="195"/>
      <c r="V942" s="17"/>
      <c r="AC942" s="198"/>
      <c r="AD942" s="198"/>
      <c r="AE942" s="198"/>
    </row>
    <row r="943" spans="8:31">
      <c r="H943" s="195"/>
      <c r="I943" s="195"/>
      <c r="J943" s="195"/>
      <c r="V943" s="17"/>
      <c r="AC943" s="198"/>
      <c r="AD943" s="198"/>
      <c r="AE943" s="198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6" t="s">
        <v>20</v>
      </c>
      <c r="F947" s="196"/>
      <c r="G947" s="196"/>
      <c r="H947" s="196"/>
      <c r="V947" s="17"/>
      <c r="X947" s="23" t="s">
        <v>32</v>
      </c>
      <c r="Y947" s="20">
        <f>IF(B947="PAGADO",0,C952)</f>
        <v>-2084.25</v>
      </c>
      <c r="AA947" s="196" t="s">
        <v>20</v>
      </c>
      <c r="AB947" s="196"/>
      <c r="AC947" s="196"/>
      <c r="AD947" s="19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5" t="s">
        <v>30</v>
      </c>
      <c r="I987" s="195"/>
      <c r="J987" s="195"/>
      <c r="V987" s="17"/>
      <c r="AA987" s="195" t="s">
        <v>31</v>
      </c>
      <c r="AB987" s="195"/>
      <c r="AC987" s="195"/>
    </row>
    <row r="988" spans="1:43">
      <c r="H988" s="195"/>
      <c r="I988" s="195"/>
      <c r="J988" s="195"/>
      <c r="V988" s="17"/>
      <c r="AA988" s="195"/>
      <c r="AB988" s="195"/>
      <c r="AC988" s="19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6" t="s">
        <v>20</v>
      </c>
      <c r="F992" s="196"/>
      <c r="G992" s="196"/>
      <c r="H992" s="196"/>
      <c r="V992" s="17"/>
      <c r="X992" s="23" t="s">
        <v>32</v>
      </c>
      <c r="Y992" s="20">
        <f>IF(B1792="PAGADO",0,C997)</f>
        <v>-2084.25</v>
      </c>
      <c r="AA992" s="196" t="s">
        <v>20</v>
      </c>
      <c r="AB992" s="196"/>
      <c r="AC992" s="196"/>
      <c r="AD992" s="19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7" t="str">
        <f>IF(Y997&lt;0,"NO PAGAR","COBRAR'")</f>
        <v>NO PAGAR</v>
      </c>
      <c r="Y998" s="19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7" t="str">
        <f>IF(C997&lt;0,"NO PAGAR","COBRAR'")</f>
        <v>NO PAGAR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8" t="s">
        <v>29</v>
      </c>
      <c r="AD1034" s="198"/>
      <c r="AE1034" s="198"/>
    </row>
    <row r="1035" spans="2:31">
      <c r="H1035" s="195" t="s">
        <v>28</v>
      </c>
      <c r="I1035" s="195"/>
      <c r="J1035" s="195"/>
      <c r="V1035" s="17"/>
      <c r="AC1035" s="198"/>
      <c r="AD1035" s="198"/>
      <c r="AE1035" s="198"/>
    </row>
    <row r="1036" spans="2:31">
      <c r="H1036" s="195"/>
      <c r="I1036" s="195"/>
      <c r="J1036" s="195"/>
      <c r="V1036" s="17"/>
      <c r="AC1036" s="198"/>
      <c r="AD1036" s="198"/>
      <c r="AE1036" s="198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6" t="s">
        <v>20</v>
      </c>
      <c r="F1040" s="196"/>
      <c r="G1040" s="196"/>
      <c r="H1040" s="196"/>
      <c r="V1040" s="17"/>
      <c r="X1040" s="23" t="s">
        <v>32</v>
      </c>
      <c r="Y1040" s="20">
        <f>IF(B1040="PAGADO",0,C1045)</f>
        <v>-2084.25</v>
      </c>
      <c r="AA1040" s="196" t="s">
        <v>20</v>
      </c>
      <c r="AB1040" s="196"/>
      <c r="AC1040" s="196"/>
      <c r="AD1040" s="19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5" t="s">
        <v>30</v>
      </c>
      <c r="I1080" s="195"/>
      <c r="J1080" s="195"/>
      <c r="V1080" s="17"/>
      <c r="AA1080" s="195" t="s">
        <v>31</v>
      </c>
      <c r="AB1080" s="195"/>
      <c r="AC1080" s="195"/>
    </row>
    <row r="1081" spans="1:43">
      <c r="H1081" s="195"/>
      <c r="I1081" s="195"/>
      <c r="J1081" s="195"/>
      <c r="V1081" s="17"/>
      <c r="AA1081" s="195"/>
      <c r="AB1081" s="195"/>
      <c r="AC1081" s="19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6" t="s">
        <v>20</v>
      </c>
      <c r="F1085" s="196"/>
      <c r="G1085" s="196"/>
      <c r="H1085" s="196"/>
      <c r="V1085" s="17"/>
      <c r="X1085" s="23" t="s">
        <v>32</v>
      </c>
      <c r="Y1085" s="20">
        <f>IF(B1885="PAGADO",0,C1090)</f>
        <v>-2084.25</v>
      </c>
      <c r="AA1085" s="196" t="s">
        <v>20</v>
      </c>
      <c r="AB1085" s="196"/>
      <c r="AC1085" s="196"/>
      <c r="AD1085" s="19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7" t="str">
        <f>IF(Y1090&lt;0,"NO PAGAR","COBRAR'")</f>
        <v>NO PAGAR</v>
      </c>
      <c r="Y1091" s="19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7" t="str">
        <f>IF(C1090&lt;0,"NO PAGAR","COBRAR'")</f>
        <v>NO PAGAR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AA713" zoomScale="89" zoomScaleNormal="89" workbookViewId="0">
      <selection activeCell="AK725" sqref="AK725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6" t="s">
        <v>20</v>
      </c>
      <c r="F151" s="196"/>
      <c r="G151" s="196"/>
      <c r="H151" s="196"/>
      <c r="V151" s="17"/>
      <c r="X151" s="23" t="s">
        <v>75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NO PAGAR</v>
      </c>
      <c r="Y157" s="19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-2894.8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NO PAGAR</v>
      </c>
      <c r="Y242" s="19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NO PAGAR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6" t="s">
        <v>20</v>
      </c>
      <c r="F328" s="196"/>
      <c r="G328" s="196"/>
      <c r="H328" s="196"/>
      <c r="V328" s="17"/>
      <c r="X328" s="23" t="s">
        <v>32</v>
      </c>
      <c r="Y328" s="20">
        <f>IF(B1083="PAGADO",0,C333)</f>
        <v>-412.94000000000005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NO PAGAR</v>
      </c>
      <c r="Y334" s="197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NO PAGAR</v>
      </c>
      <c r="C335" s="197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AA373" s="106"/>
      <c r="AB373" s="106"/>
      <c r="AC373" s="207" t="s">
        <v>29</v>
      </c>
      <c r="AD373" s="207"/>
      <c r="AE373" s="207"/>
    </row>
    <row r="374" spans="2:41">
      <c r="V374" s="17"/>
      <c r="AA374" s="106"/>
      <c r="AB374" s="106"/>
      <c r="AC374" s="207"/>
      <c r="AD374" s="207"/>
      <c r="AE374" s="207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7"/>
      <c r="AD375" s="207"/>
      <c r="AE375" s="207"/>
    </row>
    <row r="376" spans="2:41" ht="23.25">
      <c r="B376" s="23" t="s">
        <v>32</v>
      </c>
      <c r="C376" s="20">
        <f>IF(X328="PAGADO",0,Y333)</f>
        <v>-1811.12</v>
      </c>
      <c r="E376" s="196" t="s">
        <v>20</v>
      </c>
      <c r="F376" s="196"/>
      <c r="G376" s="196"/>
      <c r="H376" s="196"/>
      <c r="V376" s="17"/>
      <c r="X376" s="23" t="s">
        <v>32</v>
      </c>
      <c r="Y376" s="20">
        <f>IF(B376="PAGADO",0,C381)</f>
        <v>-1561.12</v>
      </c>
      <c r="AA376" s="196" t="s">
        <v>20</v>
      </c>
      <c r="AB376" s="196"/>
      <c r="AC376" s="196"/>
      <c r="AD376" s="19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5" t="s">
        <v>31</v>
      </c>
      <c r="AB411" s="195"/>
      <c r="AC411" s="195"/>
    </row>
    <row r="412" spans="1:43" ht="15" customHeight="1">
      <c r="H412" s="76"/>
      <c r="I412" s="76"/>
      <c r="J412" s="76"/>
      <c r="V412" s="17"/>
      <c r="AA412" s="195"/>
      <c r="AB412" s="195"/>
      <c r="AC412" s="19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6" t="s">
        <v>20</v>
      </c>
      <c r="F416" s="196"/>
      <c r="G416" s="196"/>
      <c r="H416" s="196"/>
      <c r="V416" s="17"/>
      <c r="X416" s="23" t="s">
        <v>32</v>
      </c>
      <c r="Y416" s="20">
        <f>IF(B416="PAGADO",0,C421)</f>
        <v>0</v>
      </c>
      <c r="AA416" s="196" t="s">
        <v>20</v>
      </c>
      <c r="AB416" s="196"/>
      <c r="AC416" s="196"/>
      <c r="AD416" s="19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7" t="str">
        <f>IF(Y421&lt;0,"NO PAGAR","COBRAR'")</f>
        <v>NO PAGAR</v>
      </c>
      <c r="Y422" s="19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7" t="str">
        <f>IF(C421&lt;0,"NO PAGAR","COBRAR'")</f>
        <v>COBRAR'</v>
      </c>
      <c r="C423" s="197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6" t="s">
        <v>20</v>
      </c>
      <c r="F462" s="196"/>
      <c r="G462" s="196"/>
      <c r="H462" s="196"/>
      <c r="V462" s="17"/>
      <c r="X462" s="23" t="s">
        <v>32</v>
      </c>
      <c r="Y462" s="20">
        <f>IF(B462="PAGADO",0,C467)</f>
        <v>-526.89999999999986</v>
      </c>
      <c r="AA462" s="196" t="s">
        <v>20</v>
      </c>
      <c r="AB462" s="196"/>
      <c r="AC462" s="196"/>
      <c r="AD462" s="19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5" t="s">
        <v>31</v>
      </c>
      <c r="AB497" s="195"/>
      <c r="AC497" s="195"/>
    </row>
    <row r="498" spans="2:41" ht="15" customHeight="1">
      <c r="E498" s="195"/>
      <c r="F498" s="195"/>
      <c r="H498" s="76"/>
      <c r="I498" s="76"/>
      <c r="J498" s="76"/>
      <c r="V498" s="17"/>
      <c r="AA498" s="195"/>
      <c r="AB498" s="195"/>
      <c r="AC498" s="195"/>
    </row>
    <row r="499" spans="2:41" ht="26.25">
      <c r="B499" s="24" t="s">
        <v>66</v>
      </c>
      <c r="E499" s="195" t="s">
        <v>30</v>
      </c>
      <c r="F499" s="19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6" t="s">
        <v>20</v>
      </c>
      <c r="F500" s="196"/>
      <c r="G500" s="196"/>
      <c r="H500" s="196"/>
      <c r="V500" s="17"/>
      <c r="X500" s="23" t="s">
        <v>32</v>
      </c>
      <c r="Y500" s="20">
        <f>IF(B500="PAGADO",0,C505)</f>
        <v>0</v>
      </c>
      <c r="AA500" s="196" t="s">
        <v>20</v>
      </c>
      <c r="AB500" s="196"/>
      <c r="AC500" s="196"/>
      <c r="AD500" s="19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7" t="str">
        <f>IF(Y505&lt;0,"NO PAGAR","COBRAR'")</f>
        <v>COBRAR'</v>
      </c>
      <c r="Y506" s="197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7" t="str">
        <f>IF(C505&lt;0,"NO PAGAR","COBRAR'")</f>
        <v>COBRAR'</v>
      </c>
      <c r="C507" s="197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8" t="s">
        <v>29</v>
      </c>
      <c r="AD545" s="198"/>
      <c r="AE545" s="198"/>
    </row>
    <row r="546" spans="2:41" ht="21.75" customHeight="1">
      <c r="H546" s="76" t="s">
        <v>28</v>
      </c>
      <c r="I546" s="76"/>
      <c r="J546" s="76"/>
      <c r="V546" s="17"/>
      <c r="AC546" s="198"/>
      <c r="AD546" s="198"/>
      <c r="AE546" s="198"/>
    </row>
    <row r="547" spans="2:41" ht="15" customHeight="1">
      <c r="H547" s="76"/>
      <c r="I547" s="76"/>
      <c r="J547" s="76"/>
      <c r="V547" s="17"/>
      <c r="AC547" s="198"/>
      <c r="AD547" s="198"/>
      <c r="AE547" s="198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6" t="s">
        <v>20</v>
      </c>
      <c r="F551" s="196"/>
      <c r="G551" s="196"/>
      <c r="H551" s="196"/>
      <c r="V551" s="17"/>
      <c r="X551" s="23" t="s">
        <v>32</v>
      </c>
      <c r="Y551" s="20">
        <f>IF(B551="PAGADO",0,C556)</f>
        <v>-153.00000000000023</v>
      </c>
      <c r="AA551" s="196" t="s">
        <v>20</v>
      </c>
      <c r="AB551" s="196"/>
      <c r="AC551" s="196"/>
      <c r="AD551" s="19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5" t="s">
        <v>31</v>
      </c>
      <c r="AB584" s="195"/>
      <c r="AC584" s="19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6" t="s">
        <v>20</v>
      </c>
      <c r="F586" s="196"/>
      <c r="G586" s="196"/>
      <c r="H586" s="196"/>
      <c r="V586" s="17"/>
      <c r="X586" s="23" t="s">
        <v>32</v>
      </c>
      <c r="Y586" s="20">
        <f>IF(B586="PAGADO",0,C591)</f>
        <v>0</v>
      </c>
      <c r="AA586" s="196" t="s">
        <v>20</v>
      </c>
      <c r="AB586" s="196"/>
      <c r="AC586" s="196"/>
      <c r="AD586" s="19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7" t="str">
        <f>IF(Y591&lt;0,"NO PAGAR","COBRAR'")</f>
        <v>COBRAR'</v>
      </c>
      <c r="Y592" s="197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7" t="str">
        <f>IF(C591&lt;0,"NO PAGAR","COBRAR'")</f>
        <v>COBRAR'</v>
      </c>
      <c r="C593" s="19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8" t="s">
        <v>29</v>
      </c>
      <c r="AD626" s="198"/>
      <c r="AE626" s="198"/>
    </row>
    <row r="627" spans="2:41" ht="27" customHeight="1">
      <c r="H627" s="76" t="s">
        <v>28</v>
      </c>
      <c r="I627" s="76"/>
      <c r="J627" s="76"/>
      <c r="V627" s="17"/>
      <c r="AC627" s="198"/>
      <c r="AD627" s="198"/>
      <c r="AE627" s="198"/>
    </row>
    <row r="628" spans="2:41" ht="15" customHeight="1">
      <c r="H628" s="76"/>
      <c r="I628" s="76"/>
      <c r="J628" s="76"/>
      <c r="V628" s="17"/>
      <c r="AC628" s="198"/>
      <c r="AD628" s="198"/>
      <c r="AE628" s="198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6" t="s">
        <v>20</v>
      </c>
      <c r="F632" s="196"/>
      <c r="G632" s="196"/>
      <c r="H632" s="196"/>
      <c r="V632" s="17"/>
      <c r="X632" s="23" t="s">
        <v>32</v>
      </c>
      <c r="Y632" s="20">
        <f>IF(B632="PAGADO",0,C637)</f>
        <v>0</v>
      </c>
      <c r="AA632" s="196" t="s">
        <v>20</v>
      </c>
      <c r="AB632" s="196"/>
      <c r="AC632" s="196"/>
      <c r="AD632" s="19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5" t="s">
        <v>31</v>
      </c>
      <c r="AB667" s="195"/>
      <c r="AC667" s="195"/>
    </row>
    <row r="668" spans="1:43" ht="15" customHeight="1">
      <c r="H668" s="76"/>
      <c r="I668" s="76"/>
      <c r="J668" s="76"/>
      <c r="V668" s="17"/>
      <c r="AA668" s="195"/>
      <c r="AB668" s="195"/>
      <c r="AC668" s="19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6" t="s">
        <v>1196</v>
      </c>
      <c r="F672" s="196"/>
      <c r="G672" s="196"/>
      <c r="H672" s="196"/>
      <c r="V672" s="17"/>
      <c r="X672" s="23" t="s">
        <v>32</v>
      </c>
      <c r="Y672" s="20">
        <f>IF(B672="PAGADO",0,C677)</f>
        <v>0</v>
      </c>
      <c r="AA672" s="196" t="s">
        <v>20</v>
      </c>
      <c r="AB672" s="196"/>
      <c r="AC672" s="196"/>
      <c r="AD672" s="19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7" t="str">
        <f>IF(Y677&lt;0,"NO PAGAR","COBRAR'")</f>
        <v>NO PAGAR</v>
      </c>
      <c r="Y678" s="197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7" t="str">
        <f>IF(C677&lt;0,"NO PAGAR","COBRAR'")</f>
        <v>COBRAR'</v>
      </c>
      <c r="C679" s="19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8" t="s">
        <v>29</v>
      </c>
      <c r="AD714" s="198"/>
      <c r="AE714" s="198"/>
    </row>
    <row r="715" spans="2:31" ht="24" customHeight="1">
      <c r="H715" s="76" t="s">
        <v>28</v>
      </c>
      <c r="I715" s="76"/>
      <c r="J715" s="76"/>
      <c r="V715" s="17"/>
      <c r="AC715" s="198"/>
      <c r="AD715" s="198"/>
      <c r="AE715" s="198"/>
    </row>
    <row r="716" spans="2:31" ht="15" customHeight="1">
      <c r="H716" s="76"/>
      <c r="I716" s="76"/>
      <c r="J716" s="76"/>
      <c r="V716" s="17"/>
      <c r="AC716" s="198"/>
      <c r="AD716" s="198"/>
      <c r="AE716" s="198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6" t="s">
        <v>20</v>
      </c>
      <c r="F720" s="196"/>
      <c r="G720" s="196"/>
      <c r="H720" s="196"/>
      <c r="O720" s="203" t="s">
        <v>10</v>
      </c>
      <c r="P720" s="203"/>
      <c r="Q720" s="203"/>
      <c r="V720" s="17"/>
      <c r="X720" s="23" t="s">
        <v>32</v>
      </c>
      <c r="Y720" s="20">
        <f>IF(B720="PAGADO",0,C725)</f>
        <v>-1115.3899999999999</v>
      </c>
      <c r="AA720" s="196" t="s">
        <v>20</v>
      </c>
      <c r="AB720" s="196"/>
      <c r="AC720" s="196"/>
      <c r="AD720" s="19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5" t="s">
        <v>30</v>
      </c>
      <c r="H753" s="195"/>
      <c r="I753" s="195"/>
      <c r="J753" s="76"/>
      <c r="V753" s="17"/>
      <c r="AA753" s="195" t="s">
        <v>31</v>
      </c>
      <c r="AB753" s="195"/>
      <c r="AC753" s="195"/>
    </row>
    <row r="754" spans="2:41" ht="15" customHeight="1">
      <c r="H754" s="76"/>
      <c r="I754" s="76"/>
      <c r="J754" s="76"/>
      <c r="V754" s="17"/>
      <c r="AA754" s="195"/>
      <c r="AB754" s="195"/>
      <c r="AC754" s="19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IF(X720="PAGADO",0,C725)</f>
        <v>-1115.3899999999999</v>
      </c>
      <c r="E758" s="196" t="s">
        <v>20</v>
      </c>
      <c r="F758" s="196"/>
      <c r="G758" s="196"/>
      <c r="H758" s="196"/>
      <c r="V758" s="17"/>
      <c r="X758" s="23" t="s">
        <v>32</v>
      </c>
      <c r="Y758" s="20">
        <f>IF(B1558="PAGADO",0,C763)</f>
        <v>-50.389999999999873</v>
      </c>
      <c r="AA758" s="196" t="s">
        <v>20</v>
      </c>
      <c r="AB758" s="196"/>
      <c r="AC758" s="196"/>
      <c r="AD758" s="196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>
      <c r="B761" s="1" t="s">
        <v>24</v>
      </c>
      <c r="C761" s="19">
        <f>IF(C758&gt;0,C758+C759,C759)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50.389999999999873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250.38999999999987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-50.389999999999873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-250.38999999999987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7" t="str">
        <f>IF(Y763&lt;0,"NO PAGAR","COBRAR'")</f>
        <v>NO PAGAR</v>
      </c>
      <c r="Y764" s="19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7" t="str">
        <f>IF(C763&lt;0,"NO PAGAR","COBRAR'")</f>
        <v>NO PAGAR</v>
      </c>
      <c r="C765" s="19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ADELANTADO</v>
      </c>
      <c r="Y767" s="10">
        <f>IF(C763&lt;=0,C763*-1)</f>
        <v>50.389999999999873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250.38999999999987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8" t="s">
        <v>29</v>
      </c>
      <c r="AD800" s="198"/>
      <c r="AE800" s="198"/>
    </row>
    <row r="801" spans="2:41" ht="15" customHeight="1">
      <c r="H801" s="76" t="s">
        <v>28</v>
      </c>
      <c r="I801" s="76"/>
      <c r="J801" s="76"/>
      <c r="V801" s="17"/>
      <c r="AC801" s="198"/>
      <c r="AD801" s="198"/>
      <c r="AE801" s="198"/>
    </row>
    <row r="802" spans="2:41" ht="15" customHeight="1">
      <c r="H802" s="76"/>
      <c r="I802" s="76"/>
      <c r="J802" s="76"/>
      <c r="V802" s="17"/>
      <c r="AC802" s="198"/>
      <c r="AD802" s="198"/>
      <c r="AE802" s="198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-250.38999999999987</v>
      </c>
      <c r="E806" s="196" t="s">
        <v>20</v>
      </c>
      <c r="F806" s="196"/>
      <c r="G806" s="196"/>
      <c r="H806" s="196"/>
      <c r="V806" s="17"/>
      <c r="X806" s="23" t="s">
        <v>32</v>
      </c>
      <c r="Y806" s="20">
        <f>IF(B806="PAGADO",0,C811)</f>
        <v>-50.389999999999873</v>
      </c>
      <c r="AA806" s="196" t="s">
        <v>20</v>
      </c>
      <c r="AB806" s="196"/>
      <c r="AC806" s="196"/>
      <c r="AD806" s="196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50.389999999999873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50.389999999999873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-50.389999999999873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-50.389999999999873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NO PAGAR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50.389999999999873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ADELANTADO</v>
      </c>
      <c r="Y814" s="10">
        <f>IF(C811&lt;=0,C811*-1)</f>
        <v>50.389999999999873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50.389999999999873</v>
      </c>
      <c r="V833" s="17"/>
      <c r="X833" s="15" t="s">
        <v>18</v>
      </c>
      <c r="Y833" s="16">
        <f>SUM(Y814:Y832)</f>
        <v>50.389999999999873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5" t="s">
        <v>31</v>
      </c>
      <c r="AB846" s="195"/>
      <c r="AC846" s="195"/>
    </row>
    <row r="847" spans="1:43" ht="15" customHeight="1">
      <c r="H847" s="76"/>
      <c r="I847" s="76"/>
      <c r="J847" s="76"/>
      <c r="V847" s="17"/>
      <c r="AA847" s="195"/>
      <c r="AB847" s="195"/>
      <c r="AC847" s="195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-50.389999999999873</v>
      </c>
      <c r="E851" s="196" t="s">
        <v>20</v>
      </c>
      <c r="F851" s="196"/>
      <c r="G851" s="196"/>
      <c r="H851" s="196"/>
      <c r="V851" s="17"/>
      <c r="X851" s="23" t="s">
        <v>32</v>
      </c>
      <c r="Y851" s="20">
        <f>IF(B1651="PAGADO",0,C856)</f>
        <v>-50.389999999999873</v>
      </c>
      <c r="AA851" s="196" t="s">
        <v>20</v>
      </c>
      <c r="AB851" s="196"/>
      <c r="AC851" s="196"/>
      <c r="AD851" s="196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50.389999999999873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50.389999999999873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-50.389999999999873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-50.389999999999873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7" t="str">
        <f>IF(Y856&lt;0,"NO PAGAR","COBRAR'")</f>
        <v>NO PAGAR</v>
      </c>
      <c r="Y857" s="197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7" t="str">
        <f>IF(C856&lt;0,"NO PAGAR","COBRAR'")</f>
        <v>NO PAGAR</v>
      </c>
      <c r="C858" s="19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ADELANTADO</v>
      </c>
      <c r="C860" s="10">
        <f>IF(Y811&lt;=0,Y811*-1)</f>
        <v>50.389999999999873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ADELANTADO</v>
      </c>
      <c r="Y860" s="10">
        <f>IF(C856&lt;=0,C856*-1)</f>
        <v>50.389999999999873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50.389999999999873</v>
      </c>
      <c r="D879" t="s">
        <v>22</v>
      </c>
      <c r="E879" t="s">
        <v>21</v>
      </c>
      <c r="V879" s="17"/>
      <c r="X879" s="15" t="s">
        <v>18</v>
      </c>
      <c r="Y879" s="16">
        <f>SUM(Y860:Y878)</f>
        <v>50.389999999999873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8" t="s">
        <v>29</v>
      </c>
      <c r="AD894" s="198"/>
      <c r="AE894" s="198"/>
    </row>
    <row r="895" spans="8:31" ht="15" customHeight="1">
      <c r="H895" s="76" t="s">
        <v>28</v>
      </c>
      <c r="I895" s="76"/>
      <c r="J895" s="76"/>
      <c r="V895" s="17"/>
      <c r="AC895" s="198"/>
      <c r="AD895" s="198"/>
      <c r="AE895" s="198"/>
    </row>
    <row r="896" spans="8:31" ht="15" customHeight="1">
      <c r="H896" s="76"/>
      <c r="I896" s="76"/>
      <c r="J896" s="76"/>
      <c r="V896" s="17"/>
      <c r="AC896" s="198"/>
      <c r="AD896" s="198"/>
      <c r="AE896" s="198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-50.389999999999873</v>
      </c>
      <c r="E900" s="196" t="s">
        <v>20</v>
      </c>
      <c r="F900" s="196"/>
      <c r="G900" s="196"/>
      <c r="H900" s="196"/>
      <c r="V900" s="17"/>
      <c r="X900" s="23" t="s">
        <v>32</v>
      </c>
      <c r="Y900" s="20">
        <f>IF(B900="PAGADO",0,C905)</f>
        <v>-50.389999999999873</v>
      </c>
      <c r="AA900" s="196" t="s">
        <v>20</v>
      </c>
      <c r="AB900" s="196"/>
      <c r="AC900" s="196"/>
      <c r="AD900" s="196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50.389999999999873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50.389999999999873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-50.389999999999873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-50.389999999999873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NO PAGAR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NO PAGAR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50.389999999999873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ADELANTADO</v>
      </c>
      <c r="Y908" s="10">
        <f>IF(C905&lt;=0,C905*-1)</f>
        <v>50.389999999999873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50.389999999999873</v>
      </c>
      <c r="V927" s="17"/>
      <c r="X927" s="15" t="s">
        <v>18</v>
      </c>
      <c r="Y927" s="16">
        <f>SUM(Y908:Y926)</f>
        <v>50.389999999999873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5" t="s">
        <v>31</v>
      </c>
      <c r="AB940" s="195"/>
      <c r="AC940" s="195"/>
    </row>
    <row r="941" spans="1:43" ht="15" customHeight="1">
      <c r="H941" s="76"/>
      <c r="I941" s="76"/>
      <c r="J941" s="76"/>
      <c r="V941" s="17"/>
      <c r="AA941" s="195"/>
      <c r="AB941" s="195"/>
      <c r="AC941" s="195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-50.389999999999873</v>
      </c>
      <c r="E945" s="196" t="s">
        <v>20</v>
      </c>
      <c r="F945" s="196"/>
      <c r="G945" s="196"/>
      <c r="H945" s="196"/>
      <c r="V945" s="17"/>
      <c r="X945" s="23" t="s">
        <v>32</v>
      </c>
      <c r="Y945" s="20">
        <f>IF(B1745="PAGADO",0,C950)</f>
        <v>-50.389999999999873</v>
      </c>
      <c r="AA945" s="196" t="s">
        <v>20</v>
      </c>
      <c r="AB945" s="196"/>
      <c r="AC945" s="196"/>
      <c r="AD945" s="196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50.389999999999873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50.389999999999873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-50.389999999999873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-50.389999999999873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7" t="str">
        <f>IF(Y950&lt;0,"NO PAGAR","COBRAR'")</f>
        <v>NO PAGAR</v>
      </c>
      <c r="Y951" s="19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7" t="str">
        <f>IF(C950&lt;0,"NO PAGAR","COBRAR'")</f>
        <v>NO PAGAR</v>
      </c>
      <c r="C952" s="19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ADELANTADO</v>
      </c>
      <c r="C954" s="10">
        <f>IF(Y905&lt;=0,Y905*-1)</f>
        <v>50.389999999999873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ADELANTADO</v>
      </c>
      <c r="Y954" s="10">
        <f>IF(C950&lt;=0,C950*-1)</f>
        <v>50.389999999999873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50.389999999999873</v>
      </c>
      <c r="D973" t="s">
        <v>22</v>
      </c>
      <c r="E973" t="s">
        <v>21</v>
      </c>
      <c r="V973" s="17"/>
      <c r="X973" s="15" t="s">
        <v>18</v>
      </c>
      <c r="Y973" s="16">
        <f>SUM(Y954:Y972)</f>
        <v>50.389999999999873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8" t="s">
        <v>29</v>
      </c>
      <c r="AD987" s="198"/>
      <c r="AE987" s="198"/>
    </row>
    <row r="988" spans="2:31" ht="15" customHeight="1">
      <c r="H988" s="76" t="s">
        <v>28</v>
      </c>
      <c r="I988" s="76"/>
      <c r="J988" s="76"/>
      <c r="V988" s="17"/>
      <c r="AC988" s="198"/>
      <c r="AD988" s="198"/>
      <c r="AE988" s="198"/>
    </row>
    <row r="989" spans="2:31" ht="15" customHeight="1">
      <c r="H989" s="76"/>
      <c r="I989" s="76"/>
      <c r="J989" s="76"/>
      <c r="V989" s="17"/>
      <c r="AC989" s="198"/>
      <c r="AD989" s="198"/>
      <c r="AE989" s="198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-50.389999999999873</v>
      </c>
      <c r="E993" s="196" t="s">
        <v>20</v>
      </c>
      <c r="F993" s="196"/>
      <c r="G993" s="196"/>
      <c r="H993" s="196"/>
      <c r="V993" s="17"/>
      <c r="X993" s="23" t="s">
        <v>32</v>
      </c>
      <c r="Y993" s="20">
        <f>IF(B993="PAGADO",0,C998)</f>
        <v>-50.389999999999873</v>
      </c>
      <c r="AA993" s="196" t="s">
        <v>20</v>
      </c>
      <c r="AB993" s="196"/>
      <c r="AC993" s="196"/>
      <c r="AD993" s="196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50.389999999999873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50.389999999999873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-50.389999999999873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-50.389999999999873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NO PAGAR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50.389999999999873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ADELANTADO</v>
      </c>
      <c r="Y1001" s="10">
        <f>IF(C998&lt;=0,C998*-1)</f>
        <v>50.389999999999873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50.389999999999873</v>
      </c>
      <c r="V1020" s="17"/>
      <c r="X1020" s="15" t="s">
        <v>18</v>
      </c>
      <c r="Y1020" s="16">
        <f>SUM(Y1001:Y1019)</f>
        <v>50.389999999999873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5" t="s">
        <v>31</v>
      </c>
      <c r="AB1033" s="195"/>
      <c r="AC1033" s="195"/>
    </row>
    <row r="1034" spans="1:43" ht="15" customHeight="1">
      <c r="H1034" s="76"/>
      <c r="I1034" s="76"/>
      <c r="J1034" s="76"/>
      <c r="V1034" s="17"/>
      <c r="AA1034" s="195"/>
      <c r="AB1034" s="195"/>
      <c r="AC1034" s="195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-50.389999999999873</v>
      </c>
      <c r="E1038" s="196" t="s">
        <v>20</v>
      </c>
      <c r="F1038" s="196"/>
      <c r="G1038" s="196"/>
      <c r="H1038" s="196"/>
      <c r="V1038" s="17"/>
      <c r="X1038" s="23" t="s">
        <v>32</v>
      </c>
      <c r="Y1038" s="20">
        <f>IF(B1838="PAGADO",0,C1043)</f>
        <v>-50.389999999999873</v>
      </c>
      <c r="AA1038" s="196" t="s">
        <v>20</v>
      </c>
      <c r="AB1038" s="196"/>
      <c r="AC1038" s="196"/>
      <c r="AD1038" s="196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50.389999999999873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50.389999999999873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-50.389999999999873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-50.389999999999873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7" t="str">
        <f>IF(Y1043&lt;0,"NO PAGAR","COBRAR'")</f>
        <v>NO PAGAR</v>
      </c>
      <c r="Y1044" s="197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7" t="str">
        <f>IF(C1043&lt;0,"NO PAGAR","COBRAR'")</f>
        <v>NO PAGAR</v>
      </c>
      <c r="C1045" s="19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ADELANTADO</v>
      </c>
      <c r="C1047" s="10">
        <f>IF(Y998&lt;=0,Y998*-1)</f>
        <v>50.389999999999873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ADELANTADO</v>
      </c>
      <c r="Y1047" s="10">
        <f>IF(C1043&lt;=0,C1043*-1)</f>
        <v>50.389999999999873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50.389999999999873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50.389999999999873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AA688" zoomScale="80" zoomScaleNormal="80" zoomScalePageLayoutView="118" workbookViewId="0">
      <selection activeCell="AJ687" sqref="AJ687:AO7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6" t="s">
        <v>77</v>
      </c>
      <c r="F8" s="196"/>
      <c r="G8" s="196"/>
      <c r="H8" s="196"/>
      <c r="O8" s="203" t="s">
        <v>10</v>
      </c>
      <c r="P8" s="203"/>
      <c r="Q8" s="203"/>
      <c r="R8" s="203"/>
      <c r="V8" s="17"/>
      <c r="X8" s="23" t="s">
        <v>32</v>
      </c>
      <c r="Y8" s="20">
        <f>IF(B8="PAGADO",0,C13)</f>
        <v>-6043.71</v>
      </c>
      <c r="AA8" s="196" t="s">
        <v>140</v>
      </c>
      <c r="AB8" s="196"/>
      <c r="AC8" s="196"/>
      <c r="AD8" s="196"/>
      <c r="AK8" s="211" t="s">
        <v>188</v>
      </c>
      <c r="AL8" s="211"/>
      <c r="AM8" s="211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6" t="s">
        <v>77</v>
      </c>
      <c r="F53" s="196"/>
      <c r="G53" s="196"/>
      <c r="H53" s="196"/>
      <c r="V53" s="17"/>
      <c r="X53" s="23" t="s">
        <v>32</v>
      </c>
      <c r="Y53" s="20">
        <f>IF(B53="PAGADO",0,C58)</f>
        <v>-6418.1900000000005</v>
      </c>
      <c r="AA53" s="196" t="s">
        <v>77</v>
      </c>
      <c r="AB53" s="196"/>
      <c r="AC53" s="196"/>
      <c r="AD53" s="19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6" t="s">
        <v>273</v>
      </c>
      <c r="F103" s="196"/>
      <c r="G103" s="196"/>
      <c r="H103" s="196"/>
      <c r="V103" s="17"/>
      <c r="X103" s="23" t="s">
        <v>32</v>
      </c>
      <c r="Y103" s="20">
        <f>IF(B103="PAGADO",0,C108)</f>
        <v>-5740.3400000000011</v>
      </c>
      <c r="AA103" s="196" t="s">
        <v>273</v>
      </c>
      <c r="AB103" s="196"/>
      <c r="AC103" s="196"/>
      <c r="AD103" s="19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6" t="s">
        <v>273</v>
      </c>
      <c r="F136" s="196"/>
      <c r="G136" s="196"/>
      <c r="H136" s="196"/>
      <c r="V136" s="17"/>
      <c r="X136" s="23" t="s">
        <v>32</v>
      </c>
      <c r="Y136" s="20">
        <f>IF(B136="PAGADO",0,C141)</f>
        <v>-5568.4800000000014</v>
      </c>
      <c r="AA136" s="196" t="s">
        <v>273</v>
      </c>
      <c r="AB136" s="196"/>
      <c r="AC136" s="196"/>
      <c r="AD136" s="19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NO PAGAR</v>
      </c>
      <c r="Y142" s="19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NO PAGAR</v>
      </c>
      <c r="C143" s="19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8" t="s">
        <v>29</v>
      </c>
      <c r="AD170" s="198"/>
      <c r="AE170" s="198"/>
    </row>
    <row r="171" spans="2:31">
      <c r="H171" s="195" t="s">
        <v>28</v>
      </c>
      <c r="I171" s="195"/>
      <c r="J171" s="195"/>
      <c r="V171" s="17"/>
      <c r="AC171" s="198"/>
      <c r="AD171" s="198"/>
      <c r="AE171" s="198"/>
    </row>
    <row r="172" spans="2:31">
      <c r="H172" s="195"/>
      <c r="I172" s="195"/>
      <c r="J172" s="195"/>
      <c r="V172" s="17"/>
      <c r="AC172" s="198"/>
      <c r="AD172" s="198"/>
      <c r="AE172" s="198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6" t="s">
        <v>273</v>
      </c>
      <c r="F176" s="196"/>
      <c r="G176" s="196"/>
      <c r="H176" s="196"/>
      <c r="V176" s="17"/>
      <c r="X176" s="23" t="s">
        <v>32</v>
      </c>
      <c r="Y176" s="20">
        <f>IF(B176="PAGADO",0,C181)</f>
        <v>-5626.8700000000008</v>
      </c>
      <c r="AA176" s="196" t="s">
        <v>273</v>
      </c>
      <c r="AB176" s="196"/>
      <c r="AC176" s="196"/>
      <c r="AD176" s="19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5" t="s">
        <v>30</v>
      </c>
      <c r="I216" s="195"/>
      <c r="J216" s="195"/>
      <c r="V216" s="17"/>
      <c r="AA216" s="195" t="s">
        <v>31</v>
      </c>
      <c r="AB216" s="195"/>
      <c r="AC216" s="195"/>
    </row>
    <row r="217" spans="1:43">
      <c r="H217" s="195"/>
      <c r="I217" s="195"/>
      <c r="J217" s="195"/>
      <c r="V217" s="17"/>
      <c r="AA217" s="195"/>
      <c r="AB217" s="195"/>
      <c r="AC217" s="19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6" t="s">
        <v>273</v>
      </c>
      <c r="F221" s="196"/>
      <c r="G221" s="196"/>
      <c r="H221" s="196"/>
      <c r="V221" s="17"/>
      <c r="X221" s="23" t="s">
        <v>32</v>
      </c>
      <c r="Y221" s="20">
        <f>IF(B221="PAGADO",0,C226)</f>
        <v>-5840.9500000000007</v>
      </c>
      <c r="AA221" s="196" t="s">
        <v>77</v>
      </c>
      <c r="AB221" s="196"/>
      <c r="AC221" s="196"/>
      <c r="AD221" s="19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7" t="str">
        <f>IF(Y226&lt;0,"NO PAGAR","COBRAR'")</f>
        <v>NO PAGAR</v>
      </c>
      <c r="Y227" s="19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7" t="str">
        <f>IF(C226&lt;0,"NO PAGAR","COBRAR'")</f>
        <v>NO PAGAR</v>
      </c>
      <c r="C228" s="197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8" t="s">
        <v>29</v>
      </c>
      <c r="AD262" s="198"/>
      <c r="AE262" s="198"/>
    </row>
    <row r="263" spans="2:41">
      <c r="H263" s="195" t="s">
        <v>28</v>
      </c>
      <c r="I263" s="195"/>
      <c r="J263" s="195"/>
      <c r="V263" s="17"/>
      <c r="AC263" s="198"/>
      <c r="AD263" s="198"/>
      <c r="AE263" s="198"/>
    </row>
    <row r="264" spans="2:41">
      <c r="H264" s="195"/>
      <c r="I264" s="195"/>
      <c r="J264" s="195"/>
      <c r="V264" s="17"/>
      <c r="AC264" s="198"/>
      <c r="AD264" s="198"/>
      <c r="AE264" s="198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6" t="s">
        <v>565</v>
      </c>
      <c r="F268" s="196"/>
      <c r="G268" s="196"/>
      <c r="H268" s="196"/>
      <c r="V268" s="17"/>
      <c r="X268" s="23" t="s">
        <v>32</v>
      </c>
      <c r="Y268" s="20">
        <f>IF(B268="PAGADO",0,C273)</f>
        <v>-6873.1060000000016</v>
      </c>
      <c r="AA268" s="196" t="s">
        <v>565</v>
      </c>
      <c r="AB268" s="196"/>
      <c r="AC268" s="196"/>
      <c r="AD268" s="19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5" t="s">
        <v>30</v>
      </c>
      <c r="I308" s="195"/>
      <c r="J308" s="195"/>
      <c r="V308" s="17"/>
      <c r="AA308" s="195" t="s">
        <v>31</v>
      </c>
      <c r="AB308" s="195"/>
      <c r="AC308" s="195"/>
    </row>
    <row r="309" spans="1:43">
      <c r="H309" s="195"/>
      <c r="I309" s="195"/>
      <c r="J309" s="195"/>
      <c r="V309" s="17"/>
      <c r="AA309" s="195"/>
      <c r="AB309" s="195"/>
      <c r="AC309" s="19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6" t="s">
        <v>273</v>
      </c>
      <c r="F313" s="196"/>
      <c r="G313" s="196"/>
      <c r="H313" s="196"/>
      <c r="V313" s="17"/>
      <c r="X313" s="23" t="s">
        <v>32</v>
      </c>
      <c r="Y313" s="20">
        <f>IF(B1057="PAGADO",0,C318)</f>
        <v>-6076.113000000003</v>
      </c>
      <c r="AA313" s="196" t="s">
        <v>565</v>
      </c>
      <c r="AB313" s="196"/>
      <c r="AC313" s="196"/>
      <c r="AD313" s="19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7" t="str">
        <f>IF(Y318&lt;0,"NO PAGAR","COBRAR'")</f>
        <v>NO PAGAR</v>
      </c>
      <c r="Y319" s="197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7" t="str">
        <f>IF(C318&lt;0,"NO PAGAR","COBRAR'")</f>
        <v>NO PAGAR</v>
      </c>
      <c r="C320" s="19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7" t="s">
        <v>29</v>
      </c>
      <c r="AD358" s="207"/>
      <c r="AE358" s="207"/>
    </row>
    <row r="359" spans="2:41">
      <c r="V359" s="17"/>
      <c r="X359" s="210"/>
      <c r="AC359" s="207"/>
      <c r="AD359" s="207"/>
      <c r="AE359" s="207"/>
    </row>
    <row r="360" spans="2:41" ht="23.25">
      <c r="B360" s="22" t="s">
        <v>64</v>
      </c>
      <c r="V360" s="17"/>
      <c r="X360" s="210"/>
      <c r="AC360" s="207"/>
      <c r="AD360" s="207"/>
      <c r="AE360" s="207"/>
    </row>
    <row r="361" spans="2:41" ht="23.25">
      <c r="B361" s="23" t="s">
        <v>32</v>
      </c>
      <c r="C361" s="20">
        <f>IF(X313="PAGADO",0,Y318)</f>
        <v>-5949.8130000000028</v>
      </c>
      <c r="E361" s="196" t="s">
        <v>273</v>
      </c>
      <c r="F361" s="196"/>
      <c r="G361" s="196"/>
      <c r="H361" s="196"/>
      <c r="V361" s="17"/>
      <c r="X361" s="23" t="s">
        <v>32</v>
      </c>
      <c r="Y361" s="20">
        <f>IF(B361="PAGADO",0,C366)</f>
        <v>-8314.8130000000019</v>
      </c>
      <c r="AA361" s="196" t="s">
        <v>77</v>
      </c>
      <c r="AB361" s="196"/>
      <c r="AC361" s="196"/>
      <c r="AD361" s="19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5" t="s">
        <v>31</v>
      </c>
      <c r="AB394" s="195"/>
      <c r="AC394" s="195"/>
    </row>
    <row r="395" spans="1:43" ht="15" customHeight="1">
      <c r="H395" s="76"/>
      <c r="I395" s="76"/>
      <c r="J395" s="76"/>
      <c r="V395" s="17"/>
      <c r="AA395" s="195"/>
      <c r="AB395" s="195"/>
      <c r="AC395" s="195"/>
    </row>
    <row r="396" spans="1:43">
      <c r="B396" s="209" t="s">
        <v>64</v>
      </c>
      <c r="F396" s="208" t="s">
        <v>30</v>
      </c>
      <c r="G396" s="208"/>
      <c r="H396" s="208"/>
      <c r="V396" s="17"/>
    </row>
    <row r="397" spans="1:43">
      <c r="B397" s="209"/>
      <c r="F397" s="208"/>
      <c r="G397" s="208"/>
      <c r="H397" s="208"/>
      <c r="V397" s="17"/>
    </row>
    <row r="398" spans="1:43" ht="26.25" customHeight="1">
      <c r="B398" s="209"/>
      <c r="F398" s="208"/>
      <c r="G398" s="208"/>
      <c r="H398" s="20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6" t="s">
        <v>77</v>
      </c>
      <c r="F399" s="196"/>
      <c r="G399" s="196"/>
      <c r="H399" s="196"/>
      <c r="V399" s="17"/>
      <c r="X399" s="23" t="s">
        <v>32</v>
      </c>
      <c r="Y399" s="20">
        <f>IF(B1150="PAGADO",0,C404)</f>
        <v>-4920.3502550000012</v>
      </c>
      <c r="AA399" s="196" t="s">
        <v>565</v>
      </c>
      <c r="AB399" s="196"/>
      <c r="AC399" s="196"/>
      <c r="AD399" s="19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7" t="str">
        <f>IF(Y404&lt;0,"NO PAGAR","COBRAR'")</f>
        <v>NO PAGAR</v>
      </c>
      <c r="Y405" s="19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7" t="str">
        <f>IF(C404&lt;0,"NO PAGAR","COBRAR'")</f>
        <v>NO PAGAR</v>
      </c>
      <c r="C406" s="197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8" t="s">
        <v>29</v>
      </c>
      <c r="AC434" s="198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6" t="s">
        <v>565</v>
      </c>
      <c r="AB436" s="196"/>
      <c r="AC436" s="196"/>
      <c r="AD436" s="19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6" t="s">
        <v>273</v>
      </c>
      <c r="F439" s="196"/>
      <c r="G439" s="196"/>
      <c r="H439" s="196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5" t="s">
        <v>31</v>
      </c>
      <c r="AB471" s="195"/>
      <c r="AC471" s="195"/>
    </row>
    <row r="472" spans="1:43" ht="15" customHeight="1">
      <c r="H472" s="76"/>
      <c r="J472" s="76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6" t="s">
        <v>273</v>
      </c>
      <c r="F474" s="196"/>
      <c r="G474" s="196"/>
      <c r="H474" s="196"/>
      <c r="V474" s="17"/>
      <c r="X474" s="23" t="s">
        <v>32</v>
      </c>
      <c r="Y474" s="20">
        <f>IF(B1247="PAGADO",0,C479)</f>
        <v>-5841.0592550000019</v>
      </c>
      <c r="AA474" s="196" t="s">
        <v>565</v>
      </c>
      <c r="AB474" s="196"/>
      <c r="AC474" s="196"/>
      <c r="AD474" s="19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NO PAGAR</v>
      </c>
      <c r="Y480" s="197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7" t="str">
        <f>IF(C479&lt;0,"NO PAGAR","COBRAR'")</f>
        <v>NO PAGAR</v>
      </c>
      <c r="C481" s="197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8" t="s">
        <v>29</v>
      </c>
      <c r="AD514" s="198"/>
      <c r="AE514" s="198"/>
    </row>
    <row r="515" spans="2:41" ht="24" customHeight="1">
      <c r="H515" s="76" t="s">
        <v>28</v>
      </c>
      <c r="J515" s="76"/>
      <c r="V515" s="17"/>
      <c r="AC515" s="198"/>
      <c r="AD515" s="198"/>
      <c r="AE515" s="198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6" t="s">
        <v>77</v>
      </c>
      <c r="F517" s="196"/>
      <c r="G517" s="196"/>
      <c r="H517" s="196"/>
      <c r="V517" s="17"/>
      <c r="X517" s="23" t="s">
        <v>32</v>
      </c>
      <c r="Y517" s="20">
        <f>IF(B517="PAGADO",0,C522)</f>
        <v>-7974.349255000001</v>
      </c>
      <c r="AA517" s="196" t="s">
        <v>565</v>
      </c>
      <c r="AB517" s="196"/>
      <c r="AC517" s="196"/>
      <c r="AD517" s="19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5" t="s">
        <v>31</v>
      </c>
      <c r="AB554" s="195"/>
      <c r="AC554" s="19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6" t="s">
        <v>273</v>
      </c>
      <c r="F556" s="196"/>
      <c r="G556" s="196"/>
      <c r="H556" s="196"/>
      <c r="V556" s="17"/>
      <c r="X556" s="23" t="s">
        <v>32</v>
      </c>
      <c r="Y556" s="20">
        <f>IF(B556="PAGADO",0,C561)</f>
        <v>-4750.2982550000015</v>
      </c>
      <c r="AA556" s="196" t="s">
        <v>273</v>
      </c>
      <c r="AB556" s="196"/>
      <c r="AC556" s="196"/>
      <c r="AD556" s="19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7" t="str">
        <f>IF(Y561&lt;0,"NO PAGAR","COBRAR'")</f>
        <v>NO PAGAR</v>
      </c>
      <c r="Y562" s="19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7" t="str">
        <f>IF(C561&lt;0,"NO PAGAR","COBRAR'")</f>
        <v>NO PAGAR</v>
      </c>
      <c r="C563" s="19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8" t="s">
        <v>29</v>
      </c>
      <c r="AD596" s="198"/>
      <c r="AE596" s="198"/>
    </row>
    <row r="597" spans="2:41" ht="21" customHeight="1">
      <c r="H597" s="76" t="s">
        <v>28</v>
      </c>
      <c r="J597" s="76"/>
      <c r="V597" s="17"/>
      <c r="AC597" s="198"/>
      <c r="AD597" s="198"/>
      <c r="AE597" s="198"/>
    </row>
    <row r="598" spans="2:41" ht="15" customHeight="1">
      <c r="H598" s="76"/>
      <c r="J598" s="76"/>
      <c r="V598" s="17"/>
      <c r="AC598" s="198"/>
      <c r="AD598" s="198"/>
      <c r="AE598" s="198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6" t="s">
        <v>273</v>
      </c>
      <c r="F602" s="196"/>
      <c r="G602" s="196"/>
      <c r="H602" s="196"/>
      <c r="V602" s="17"/>
      <c r="X602" s="23" t="s">
        <v>32</v>
      </c>
      <c r="Y602" s="20">
        <f>IF(B602="PAGADO",0,C607)</f>
        <v>-6951.6202550000016</v>
      </c>
      <c r="AA602" s="196" t="s">
        <v>273</v>
      </c>
      <c r="AB602" s="196"/>
      <c r="AC602" s="196"/>
      <c r="AD602" s="19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5" t="s">
        <v>31</v>
      </c>
      <c r="AB642" s="195"/>
      <c r="AC642" s="195"/>
    </row>
    <row r="643" spans="2:41" ht="15" customHeight="1">
      <c r="H643" s="76"/>
      <c r="J643" s="76"/>
      <c r="V643" s="17"/>
      <c r="AA643" s="195"/>
      <c r="AB643" s="195"/>
      <c r="AC643" s="19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6" t="s">
        <v>273</v>
      </c>
      <c r="F645" s="196"/>
      <c r="G645" s="196"/>
      <c r="H645" s="196"/>
      <c r="V645" s="17"/>
      <c r="X645" s="23" t="s">
        <v>32</v>
      </c>
      <c r="Y645" s="20">
        <f>IF(B1439="PAGADO",0,C650)</f>
        <v>-2759.4602550000018</v>
      </c>
      <c r="AA645" s="196" t="s">
        <v>273</v>
      </c>
      <c r="AB645" s="196"/>
      <c r="AC645" s="196"/>
      <c r="AD645" s="19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7" t="str">
        <f>IF(Y650&lt;0,"NO PAGAR","COBRAR'")</f>
        <v>NO PAGAR</v>
      </c>
      <c r="Y651" s="19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7" t="str">
        <f>IF(C650&lt;0,"NO PAGAR","COBRAR'")</f>
        <v>NO PAGAR</v>
      </c>
      <c r="C652" s="197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8" t="s">
        <v>29</v>
      </c>
      <c r="AD684" s="198"/>
      <c r="AE684" s="198"/>
    </row>
    <row r="685" spans="2:41" ht="23.25" customHeight="1">
      <c r="H685" s="76" t="s">
        <v>28</v>
      </c>
      <c r="J685" s="76"/>
      <c r="V685" s="17"/>
      <c r="AC685" s="198"/>
      <c r="AD685" s="198"/>
      <c r="AE685" s="198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6" t="s">
        <v>273</v>
      </c>
      <c r="F687" s="196"/>
      <c r="G687" s="196"/>
      <c r="H687" s="196"/>
      <c r="O687" s="196" t="s">
        <v>110</v>
      </c>
      <c r="P687" s="196"/>
      <c r="V687" s="17"/>
      <c r="X687" s="23" t="s">
        <v>32</v>
      </c>
      <c r="Y687" s="20">
        <f>IF(B687="PAGADO",0,C692)</f>
        <v>-2276.4252550000019</v>
      </c>
      <c r="AA687" s="196" t="s">
        <v>565</v>
      </c>
      <c r="AB687" s="196"/>
      <c r="AC687" s="196"/>
      <c r="AD687" s="196"/>
      <c r="AK687" s="203" t="s">
        <v>10</v>
      </c>
      <c r="AL687" s="203"/>
      <c r="AM687" s="203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1381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1382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1383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1387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1383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3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1384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1392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5" t="s">
        <v>31</v>
      </c>
      <c r="AB727" s="195"/>
      <c r="AC727" s="195"/>
    </row>
    <row r="728" spans="1:43" ht="15" customHeight="1">
      <c r="H728" s="76"/>
      <c r="I728" s="76"/>
      <c r="J728" s="76"/>
      <c r="V728" s="17"/>
      <c r="AA728" s="195"/>
      <c r="AB728" s="195"/>
      <c r="AC728" s="195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IF(X687="PAGADO",0,C692)</f>
        <v>-2276.4252550000019</v>
      </c>
      <c r="E732" s="196" t="s">
        <v>20</v>
      </c>
      <c r="F732" s="196"/>
      <c r="G732" s="196"/>
      <c r="H732" s="196"/>
      <c r="V732" s="17"/>
      <c r="X732" s="23" t="s">
        <v>32</v>
      </c>
      <c r="Y732" s="20">
        <f>IF(B1532="PAGADO",0,C737)</f>
        <v>-1471.4252550000019</v>
      </c>
      <c r="AA732" s="196" t="s">
        <v>20</v>
      </c>
      <c r="AB732" s="196"/>
      <c r="AC732" s="196"/>
      <c r="AD732" s="196"/>
    </row>
    <row r="733" spans="1:43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1471.4252550000019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1471.4252550000019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-1471.4252550000019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-1471.4252550000019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7" t="str">
        <f>IF(Y737&lt;0,"NO PAGAR","COBRAR'")</f>
        <v>NO PAGAR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7" t="str">
        <f>IF(C737&lt;0,"NO PAGAR","COBRAR'")</f>
        <v>NO PAGAR</v>
      </c>
      <c r="C739" s="19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1471.4252550000019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2:27">
      <c r="B753" s="12"/>
      <c r="C753" s="10"/>
      <c r="E753" s="14"/>
      <c r="V753" s="17"/>
      <c r="X753" s="12"/>
      <c r="Y753" s="10"/>
      <c r="AA753" s="14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1471.4252550000019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1471.4252550000019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8" t="s">
        <v>29</v>
      </c>
      <c r="AD774" s="198"/>
      <c r="AE774" s="198"/>
    </row>
    <row r="775" spans="2:41" ht="15" customHeight="1">
      <c r="H775" s="76" t="s">
        <v>28</v>
      </c>
      <c r="I775" s="76"/>
      <c r="J775" s="76"/>
      <c r="V775" s="17"/>
      <c r="AC775" s="198"/>
      <c r="AD775" s="198"/>
      <c r="AE775" s="198"/>
    </row>
    <row r="776" spans="2:41" ht="15" customHeight="1">
      <c r="H776" s="76"/>
      <c r="I776" s="76"/>
      <c r="J776" s="76"/>
      <c r="V776" s="17"/>
      <c r="AC776" s="198"/>
      <c r="AD776" s="198"/>
      <c r="AE776" s="198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-1471.4252550000019</v>
      </c>
      <c r="E780" s="196" t="s">
        <v>20</v>
      </c>
      <c r="F780" s="196"/>
      <c r="G780" s="196"/>
      <c r="H780" s="196"/>
      <c r="V780" s="17"/>
      <c r="X780" s="23" t="s">
        <v>32</v>
      </c>
      <c r="Y780" s="20">
        <f>IF(B780="PAGADO",0,C785)</f>
        <v>-1471.4252550000019</v>
      </c>
      <c r="AA780" s="196" t="s">
        <v>20</v>
      </c>
      <c r="AB780" s="196"/>
      <c r="AC780" s="196"/>
      <c r="AD780" s="196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1471.4252550000019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1471.4252550000019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-1471.4252550000019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-1471.4252550000019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1471.4252550000019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1471.4252550000019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1471.4252550000019</v>
      </c>
      <c r="V807" s="17"/>
      <c r="X807" s="15" t="s">
        <v>18</v>
      </c>
      <c r="Y807" s="16">
        <f>SUM(Y788:Y806)</f>
        <v>1471.4252550000019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5" t="s">
        <v>31</v>
      </c>
      <c r="AB820" s="195"/>
      <c r="AC820" s="195"/>
    </row>
    <row r="821" spans="1:43" ht="15" customHeight="1">
      <c r="H821" s="76"/>
      <c r="I821" s="76"/>
      <c r="J821" s="76"/>
      <c r="V821" s="17"/>
      <c r="AA821" s="195"/>
      <c r="AB821" s="195"/>
      <c r="AC821" s="195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-1471.4252550000019</v>
      </c>
      <c r="E825" s="196" t="s">
        <v>20</v>
      </c>
      <c r="F825" s="196"/>
      <c r="G825" s="196"/>
      <c r="H825" s="196"/>
      <c r="V825" s="17"/>
      <c r="X825" s="23" t="s">
        <v>32</v>
      </c>
      <c r="Y825" s="20">
        <f>IF(B1625="PAGADO",0,C830)</f>
        <v>-1471.4252550000019</v>
      </c>
      <c r="AA825" s="196" t="s">
        <v>20</v>
      </c>
      <c r="AB825" s="196"/>
      <c r="AC825" s="196"/>
      <c r="AD825" s="196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1471.4252550000019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1471.4252550000019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-1471.4252550000019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-1471.4252550000019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7" t="str">
        <f>IF(Y830&lt;0,"NO PAGAR","COBRAR'")</f>
        <v>NO PAGAR</v>
      </c>
      <c r="Y831" s="19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7" t="str">
        <f>IF(C830&lt;0,"NO PAGAR","COBRAR'")</f>
        <v>NO PAGAR</v>
      </c>
      <c r="C832" s="19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1471.4252550000019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1471.4252550000019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1471.4252550000019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1471.4252550000019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8" t="s">
        <v>29</v>
      </c>
      <c r="AD868" s="198"/>
      <c r="AE868" s="198"/>
    </row>
    <row r="869" spans="2:41" ht="15" customHeight="1">
      <c r="H869" s="76" t="s">
        <v>28</v>
      </c>
      <c r="I869" s="76"/>
      <c r="J869" s="76"/>
      <c r="V869" s="17"/>
      <c r="AC869" s="198"/>
      <c r="AD869" s="198"/>
      <c r="AE869" s="198"/>
    </row>
    <row r="870" spans="2:41" ht="15" customHeight="1">
      <c r="H870" s="76"/>
      <c r="I870" s="76"/>
      <c r="J870" s="76"/>
      <c r="V870" s="17"/>
      <c r="AC870" s="198"/>
      <c r="AD870" s="198"/>
      <c r="AE870" s="198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-1471.4252550000019</v>
      </c>
      <c r="E874" s="196" t="s">
        <v>20</v>
      </c>
      <c r="F874" s="196"/>
      <c r="G874" s="196"/>
      <c r="H874" s="196"/>
      <c r="V874" s="17"/>
      <c r="X874" s="23" t="s">
        <v>32</v>
      </c>
      <c r="Y874" s="20">
        <f>IF(B874="PAGADO",0,C879)</f>
        <v>-1471.4252550000019</v>
      </c>
      <c r="AA874" s="196" t="s">
        <v>20</v>
      </c>
      <c r="AB874" s="196"/>
      <c r="AC874" s="196"/>
      <c r="AD874" s="196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1471.4252550000019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1471.4252550000019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-1471.4252550000019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-1471.4252550000019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1471.4252550000019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1471.4252550000019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1471.4252550000019</v>
      </c>
      <c r="V901" s="17"/>
      <c r="X901" s="15" t="s">
        <v>18</v>
      </c>
      <c r="Y901" s="16">
        <f>SUM(Y882:Y900)</f>
        <v>1471.4252550000019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5" t="s">
        <v>31</v>
      </c>
      <c r="AB914" s="195"/>
      <c r="AC914" s="195"/>
    </row>
    <row r="915" spans="2:41" ht="15" customHeight="1">
      <c r="H915" s="76"/>
      <c r="I915" s="76"/>
      <c r="J915" s="76"/>
      <c r="V915" s="17"/>
      <c r="AA915" s="195"/>
      <c r="AB915" s="195"/>
      <c r="AC915" s="195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-1471.4252550000019</v>
      </c>
      <c r="E919" s="196" t="s">
        <v>20</v>
      </c>
      <c r="F919" s="196"/>
      <c r="G919" s="196"/>
      <c r="H919" s="196"/>
      <c r="V919" s="17"/>
      <c r="X919" s="23" t="s">
        <v>32</v>
      </c>
      <c r="Y919" s="20">
        <f>IF(B1719="PAGADO",0,C924)</f>
        <v>-1471.4252550000019</v>
      </c>
      <c r="AA919" s="196" t="s">
        <v>20</v>
      </c>
      <c r="AB919" s="196"/>
      <c r="AC919" s="196"/>
      <c r="AD919" s="196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1471.4252550000019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1471.4252550000019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-1471.4252550000019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-1471.4252550000019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7" t="str">
        <f>IF(Y924&lt;0,"NO PAGAR","COBRAR'")</f>
        <v>NO PAGAR</v>
      </c>
      <c r="Y925" s="19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7" t="str">
        <f>IF(C924&lt;0,"NO PAGAR","COBRAR'")</f>
        <v>NO PAGAR</v>
      </c>
      <c r="C926" s="19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1471.4252550000019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1471.4252550000019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1471.4252550000019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1471.4252550000019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8" t="s">
        <v>29</v>
      </c>
      <c r="AD961" s="198"/>
      <c r="AE961" s="198"/>
    </row>
    <row r="962" spans="2:41" ht="15" customHeight="1">
      <c r="H962" s="76" t="s">
        <v>28</v>
      </c>
      <c r="I962" s="76"/>
      <c r="J962" s="76"/>
      <c r="V962" s="17"/>
      <c r="AC962" s="198"/>
      <c r="AD962" s="198"/>
      <c r="AE962" s="198"/>
    </row>
    <row r="963" spans="2:41" ht="15" customHeight="1">
      <c r="H963" s="76"/>
      <c r="I963" s="76"/>
      <c r="J963" s="76"/>
      <c r="V963" s="17"/>
      <c r="AC963" s="198"/>
      <c r="AD963" s="198"/>
      <c r="AE963" s="198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-1471.4252550000019</v>
      </c>
      <c r="E967" s="196" t="s">
        <v>20</v>
      </c>
      <c r="F967" s="196"/>
      <c r="G967" s="196"/>
      <c r="H967" s="196"/>
      <c r="V967" s="17"/>
      <c r="X967" s="23" t="s">
        <v>32</v>
      </c>
      <c r="Y967" s="20">
        <f>IF(B967="PAGADO",0,C972)</f>
        <v>-1471.4252550000019</v>
      </c>
      <c r="AA967" s="196" t="s">
        <v>20</v>
      </c>
      <c r="AB967" s="196"/>
      <c r="AC967" s="196"/>
      <c r="AD967" s="196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1471.4252550000019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1471.4252550000019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-1471.4252550000019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-1471.4252550000019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1471.4252550000019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1471.4252550000019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1471.4252550000019</v>
      </c>
      <c r="V994" s="17"/>
      <c r="X994" s="15" t="s">
        <v>18</v>
      </c>
      <c r="Y994" s="16">
        <f>SUM(Y975:Y993)</f>
        <v>1471.4252550000019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5" t="s">
        <v>31</v>
      </c>
      <c r="AB1007" s="195"/>
      <c r="AC1007" s="195"/>
    </row>
    <row r="1008" spans="1:43" ht="15" customHeight="1">
      <c r="H1008" s="76"/>
      <c r="I1008" s="76"/>
      <c r="J1008" s="76"/>
      <c r="V1008" s="17"/>
      <c r="AA1008" s="195"/>
      <c r="AB1008" s="195"/>
      <c r="AC1008" s="195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-1471.4252550000019</v>
      </c>
      <c r="E1012" s="196" t="s">
        <v>20</v>
      </c>
      <c r="F1012" s="196"/>
      <c r="G1012" s="196"/>
      <c r="H1012" s="196"/>
      <c r="V1012" s="17"/>
      <c r="X1012" s="23" t="s">
        <v>32</v>
      </c>
      <c r="Y1012" s="20">
        <f>IF(B1812="PAGADO",0,C1017)</f>
        <v>-1471.4252550000019</v>
      </c>
      <c r="AA1012" s="196" t="s">
        <v>20</v>
      </c>
      <c r="AB1012" s="196"/>
      <c r="AC1012" s="196"/>
      <c r="AD1012" s="196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1471.4252550000019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1471.4252550000019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-1471.4252550000019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-1471.4252550000019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7" t="str">
        <f>IF(Y1017&lt;0,"NO PAGAR","COBRAR'")</f>
        <v>NO PAGAR</v>
      </c>
      <c r="Y1018" s="19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7" t="str">
        <f>IF(C1017&lt;0,"NO PAGAR","COBRAR'")</f>
        <v>NO PAGAR</v>
      </c>
      <c r="C1019" s="19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1471.4252550000019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1471.4252550000019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1471.4252550000019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1471.4252550000019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B726" zoomScale="82" zoomScaleNormal="82" workbookViewId="0">
      <selection activeCell="AJ724" sqref="AJ724:AO74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61</v>
      </c>
      <c r="F8" s="196"/>
      <c r="G8" s="196"/>
      <c r="H8" s="196"/>
      <c r="V8" s="17"/>
      <c r="X8" s="23" t="s">
        <v>82</v>
      </c>
      <c r="Y8" s="20">
        <f>IF(B8="PAGADO",0,C13)</f>
        <v>-702.65</v>
      </c>
      <c r="AA8" s="196" t="s">
        <v>61</v>
      </c>
      <c r="AB8" s="196"/>
      <c r="AC8" s="196"/>
      <c r="AD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204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204</v>
      </c>
      <c r="AB53" s="196"/>
      <c r="AC53" s="196"/>
      <c r="AD53" s="19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6" t="s">
        <v>204</v>
      </c>
      <c r="F106" s="196"/>
      <c r="G106" s="196"/>
      <c r="H106" s="196"/>
      <c r="V106" s="17"/>
      <c r="X106" s="23" t="s">
        <v>32</v>
      </c>
      <c r="Y106" s="20">
        <f>IF(B106="PAGADO",0,C111)</f>
        <v>-110</v>
      </c>
      <c r="AA106" s="196" t="s">
        <v>316</v>
      </c>
      <c r="AB106" s="196"/>
      <c r="AC106" s="196"/>
      <c r="AD106" s="19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5" t="s">
        <v>30</v>
      </c>
      <c r="I140" s="195"/>
      <c r="J140" s="195"/>
      <c r="V140" s="17"/>
      <c r="AA140" s="195" t="s">
        <v>31</v>
      </c>
      <c r="AB140" s="195"/>
      <c r="AC140" s="195"/>
    </row>
    <row r="141" spans="1:43">
      <c r="H141" s="195"/>
      <c r="I141" s="195"/>
      <c r="J141" s="195"/>
      <c r="V141" s="17"/>
      <c r="AA141" s="195"/>
      <c r="AB141" s="195"/>
      <c r="AC141" s="19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6" t="s">
        <v>204</v>
      </c>
      <c r="F145" s="196"/>
      <c r="G145" s="196"/>
      <c r="H145" s="196"/>
      <c r="V145" s="17"/>
      <c r="X145" s="23" t="s">
        <v>32</v>
      </c>
      <c r="Y145" s="20">
        <f>IF(B145="PAGADO",0,C150)</f>
        <v>-267.52</v>
      </c>
      <c r="AA145" s="196" t="s">
        <v>204</v>
      </c>
      <c r="AB145" s="196"/>
      <c r="AC145" s="196"/>
      <c r="AD145" s="19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7" t="str">
        <f>IF(Y150&lt;0,"NO PAGAR","COBRAR'")</f>
        <v>NO PAGAR</v>
      </c>
      <c r="Y151" s="19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7" t="str">
        <f>IF(C150&lt;0,"NO PAGAR","COBRAR'")</f>
        <v>NO PAGAR</v>
      </c>
      <c r="C152" s="19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8" t="s">
        <v>29</v>
      </c>
      <c r="AD188" s="198"/>
      <c r="AE188" s="198"/>
    </row>
    <row r="189" spans="8:31">
      <c r="H189" s="195" t="s">
        <v>28</v>
      </c>
      <c r="I189" s="195"/>
      <c r="J189" s="195"/>
      <c r="V189" s="17"/>
      <c r="AC189" s="198"/>
      <c r="AD189" s="198"/>
      <c r="AE189" s="198"/>
    </row>
    <row r="190" spans="8:31">
      <c r="H190" s="195"/>
      <c r="I190" s="195"/>
      <c r="J190" s="195"/>
      <c r="V190" s="17"/>
      <c r="AC190" s="198"/>
      <c r="AD190" s="198"/>
      <c r="AE190" s="198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6" t="s">
        <v>360</v>
      </c>
      <c r="F194" s="196"/>
      <c r="G194" s="196"/>
      <c r="H194" s="196"/>
      <c r="V194" s="17"/>
      <c r="X194" s="23" t="s">
        <v>32</v>
      </c>
      <c r="Y194" s="20">
        <f>IF(B194="PAGADO",0,C199)</f>
        <v>0</v>
      </c>
      <c r="AA194" s="196" t="s">
        <v>61</v>
      </c>
      <c r="AB194" s="196"/>
      <c r="AC194" s="196"/>
      <c r="AD194" s="19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5" t="s">
        <v>30</v>
      </c>
      <c r="I234" s="195"/>
      <c r="J234" s="195"/>
      <c r="V234" s="17"/>
      <c r="AA234" s="195" t="s">
        <v>31</v>
      </c>
      <c r="AB234" s="195"/>
      <c r="AC234" s="195"/>
    </row>
    <row r="235" spans="1:43">
      <c r="H235" s="195"/>
      <c r="I235" s="195"/>
      <c r="J235" s="195"/>
      <c r="V235" s="17"/>
      <c r="AA235" s="195"/>
      <c r="AB235" s="195"/>
      <c r="AC235" s="19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6" t="s">
        <v>204</v>
      </c>
      <c r="F239" s="196"/>
      <c r="G239" s="196"/>
      <c r="H239" s="196"/>
      <c r="V239" s="17"/>
      <c r="X239" s="23" t="s">
        <v>32</v>
      </c>
      <c r="Y239" s="20">
        <f>IF(B239="PAGADO",0,C244)</f>
        <v>-50.880000000000109</v>
      </c>
      <c r="AA239" s="196" t="s">
        <v>360</v>
      </c>
      <c r="AB239" s="196"/>
      <c r="AC239" s="196"/>
      <c r="AD239" s="19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7" t="str">
        <f>IF(Y244&lt;0,"NO PAGAR","COBRAR'")</f>
        <v>NO PAGAR</v>
      </c>
      <c r="Y245" s="19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7" t="str">
        <f>IF(C244&lt;0,"NO PAGAR","COBRAR'")</f>
        <v>NO PAGAR</v>
      </c>
      <c r="C246" s="19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8" t="s">
        <v>29</v>
      </c>
      <c r="AD280" s="198"/>
      <c r="AE280" s="198"/>
    </row>
    <row r="281" spans="2:41">
      <c r="H281" s="195" t="s">
        <v>28</v>
      </c>
      <c r="I281" s="195"/>
      <c r="J281" s="195"/>
      <c r="V281" s="17"/>
      <c r="AC281" s="198"/>
      <c r="AD281" s="198"/>
      <c r="AE281" s="198"/>
    </row>
    <row r="282" spans="2:41">
      <c r="H282" s="195"/>
      <c r="I282" s="195"/>
      <c r="J282" s="195"/>
      <c r="V282" s="17"/>
      <c r="AC282" s="198"/>
      <c r="AD282" s="198"/>
      <c r="AE282" s="198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6" t="s">
        <v>360</v>
      </c>
      <c r="F286" s="196"/>
      <c r="G286" s="196"/>
      <c r="H286" s="196"/>
      <c r="V286" s="17"/>
      <c r="X286" s="23" t="s">
        <v>32</v>
      </c>
      <c r="Y286" s="20">
        <f>IF(B286="PAGADO",0,C291)</f>
        <v>-293.98</v>
      </c>
      <c r="AA286" s="196" t="s">
        <v>360</v>
      </c>
      <c r="AB286" s="196"/>
      <c r="AC286" s="196"/>
      <c r="AD286" s="19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5" t="s">
        <v>30</v>
      </c>
      <c r="I326" s="195"/>
      <c r="J326" s="195"/>
      <c r="V326" s="17"/>
      <c r="AA326" s="195" t="s">
        <v>31</v>
      </c>
      <c r="AB326" s="195"/>
      <c r="AC326" s="195"/>
    </row>
    <row r="327" spans="1:43">
      <c r="H327" s="195"/>
      <c r="I327" s="195"/>
      <c r="J327" s="195"/>
      <c r="V327" s="17"/>
      <c r="AA327" s="195"/>
      <c r="AB327" s="195"/>
      <c r="AC327" s="19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6" t="s">
        <v>360</v>
      </c>
      <c r="F331" s="196"/>
      <c r="G331" s="196"/>
      <c r="H331" s="196"/>
      <c r="V331" s="17"/>
      <c r="X331" s="23" t="s">
        <v>32</v>
      </c>
      <c r="Y331" s="20">
        <f>IF(B1090="PAGADO",0,C336)</f>
        <v>-457.30000000000018</v>
      </c>
      <c r="AA331" s="196" t="s">
        <v>61</v>
      </c>
      <c r="AB331" s="196"/>
      <c r="AC331" s="196"/>
      <c r="AD331" s="19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7" t="str">
        <f>IF(Y336&lt;0,"NO PAGAR","COBRAR'")</f>
        <v>NO PAGAR</v>
      </c>
      <c r="Y337" s="19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7" t="str">
        <f>IF(C336&lt;0,"NO PAGAR","COBRAR'")</f>
        <v>NO PAGAR</v>
      </c>
      <c r="C338" s="197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5" t="s">
        <v>28</v>
      </c>
      <c r="I374" s="195"/>
      <c r="J374" s="195"/>
      <c r="V374" s="17"/>
    </row>
    <row r="375" spans="2:41">
      <c r="H375" s="195"/>
      <c r="I375" s="195"/>
      <c r="J375" s="195"/>
      <c r="V375" s="17"/>
    </row>
    <row r="376" spans="2:41">
      <c r="V376" s="17"/>
      <c r="X376" s="210" t="s">
        <v>64</v>
      </c>
      <c r="AB376" s="207" t="s">
        <v>29</v>
      </c>
      <c r="AC376" s="207"/>
      <c r="AD376" s="207"/>
    </row>
    <row r="377" spans="2:41">
      <c r="V377" s="17"/>
      <c r="X377" s="210"/>
      <c r="AB377" s="207"/>
      <c r="AC377" s="207"/>
      <c r="AD377" s="207"/>
    </row>
    <row r="378" spans="2:41" ht="23.25">
      <c r="B378" s="22" t="s">
        <v>64</v>
      </c>
      <c r="V378" s="17"/>
      <c r="X378" s="210"/>
      <c r="AB378" s="207"/>
      <c r="AC378" s="207"/>
      <c r="AD378" s="207"/>
    </row>
    <row r="379" spans="2:41" ht="23.25">
      <c r="B379" s="23" t="s">
        <v>32</v>
      </c>
      <c r="C379" s="20">
        <f>IF(X331="PAGADO",0,Y336)</f>
        <v>-852.37000000000012</v>
      </c>
      <c r="E379" s="196" t="s">
        <v>360</v>
      </c>
      <c r="F379" s="196"/>
      <c r="G379" s="196"/>
      <c r="H379" s="196"/>
      <c r="V379" s="17"/>
      <c r="X379" s="23" t="s">
        <v>32</v>
      </c>
      <c r="Y379" s="20">
        <f>IF(B379="PAGADO",0,C384)</f>
        <v>-887.71000000000015</v>
      </c>
      <c r="AA379" s="196" t="s">
        <v>61</v>
      </c>
      <c r="AB379" s="196"/>
      <c r="AC379" s="196"/>
      <c r="AD379" s="19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5" t="s">
        <v>30</v>
      </c>
      <c r="I413" s="195"/>
      <c r="J413" s="195"/>
      <c r="V413" s="17"/>
      <c r="AA413" s="195" t="s">
        <v>31</v>
      </c>
      <c r="AB413" s="195"/>
      <c r="AC413" s="195"/>
    </row>
    <row r="414" spans="1:44">
      <c r="H414" s="195"/>
      <c r="I414" s="195"/>
      <c r="J414" s="195"/>
      <c r="V414" s="17"/>
      <c r="AA414" s="195"/>
      <c r="AB414" s="195"/>
      <c r="AC414" s="19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6" t="s">
        <v>360</v>
      </c>
      <c r="F418" s="196"/>
      <c r="G418" s="196"/>
      <c r="H418" s="196"/>
      <c r="V418" s="17"/>
      <c r="X418" s="23" t="s">
        <v>32</v>
      </c>
      <c r="Y418" s="20">
        <f>IF(B1183="PAGADO",0,C423)</f>
        <v>-980.52000000000021</v>
      </c>
      <c r="AA418" s="196" t="s">
        <v>843</v>
      </c>
      <c r="AB418" s="196"/>
      <c r="AC418" s="196"/>
      <c r="AD418" s="19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7" t="str">
        <f>IF(Y423&lt;0,"NO PAGAR","COBRAR'")</f>
        <v>NO PAGAR</v>
      </c>
      <c r="Y424" s="197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7" t="str">
        <f>IF(C423&lt;0,"NO PAGAR","COBRAR'")</f>
        <v>NO PAGAR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8" t="s">
        <v>29</v>
      </c>
      <c r="AD458" s="198"/>
      <c r="AE458" s="198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5" t="s">
        <v>28</v>
      </c>
      <c r="I459" s="195"/>
      <c r="J459" s="195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8"/>
      <c r="AD459" s="198"/>
      <c r="AE459" s="198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5"/>
      <c r="I460" s="195"/>
      <c r="J460" s="195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8"/>
      <c r="AD460" s="198"/>
      <c r="AE460" s="198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6" t="s">
        <v>360</v>
      </c>
      <c r="F464" s="196"/>
      <c r="G464" s="196"/>
      <c r="H464" s="19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6" t="s">
        <v>204</v>
      </c>
      <c r="AB464" s="196"/>
      <c r="AC464" s="196"/>
      <c r="AD464" s="19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5" t="s">
        <v>30</v>
      </c>
      <c r="I498" s="195"/>
      <c r="J498" s="195"/>
      <c r="V498" s="17"/>
      <c r="AA498" s="195" t="s">
        <v>31</v>
      </c>
      <c r="AB498" s="195"/>
      <c r="AC498" s="195"/>
    </row>
    <row r="499" spans="2:41">
      <c r="H499" s="195"/>
      <c r="I499" s="195"/>
      <c r="J499" s="195"/>
      <c r="V499" s="17"/>
      <c r="AA499" s="195"/>
      <c r="AB499" s="195"/>
      <c r="AC499" s="19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6" t="s">
        <v>204</v>
      </c>
      <c r="F503" s="196"/>
      <c r="G503" s="196"/>
      <c r="H503" s="196"/>
      <c r="V503" s="17"/>
      <c r="X503" s="23" t="s">
        <v>32</v>
      </c>
      <c r="Y503" s="20">
        <f>IF(B1280="PAGADO",0,C508)</f>
        <v>-237.65000000000032</v>
      </c>
      <c r="AA503" s="196" t="s">
        <v>360</v>
      </c>
      <c r="AB503" s="196"/>
      <c r="AC503" s="196"/>
      <c r="AD503" s="19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7" t="str">
        <f>IF(Y508&lt;0,"NO PAGAR","COBRAR'")</f>
        <v>NO PAGAR</v>
      </c>
      <c r="Y509" s="19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7" t="str">
        <f>IF(C508&lt;0,"NO PAGAR","COBRAR'")</f>
        <v>NO PAGAR</v>
      </c>
      <c r="C510" s="19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6" t="s">
        <v>360</v>
      </c>
      <c r="F550" s="196"/>
      <c r="G550" s="196"/>
      <c r="H550" s="196"/>
      <c r="V550" s="17"/>
      <c r="X550" s="23" t="s">
        <v>32</v>
      </c>
      <c r="Y550" s="20">
        <f>IF(B550="PAGADO",0,C555)</f>
        <v>-140.01000000000022</v>
      </c>
      <c r="AA550" s="196" t="s">
        <v>204</v>
      </c>
      <c r="AB550" s="196"/>
      <c r="AC550" s="196"/>
      <c r="AD550" s="19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5" t="s">
        <v>30</v>
      </c>
      <c r="I584" s="195"/>
      <c r="J584" s="195"/>
      <c r="V584" s="17"/>
      <c r="AA584" s="195" t="s">
        <v>31</v>
      </c>
      <c r="AB584" s="195"/>
      <c r="AC584" s="195"/>
    </row>
    <row r="585" spans="1:43">
      <c r="H585" s="195"/>
      <c r="I585" s="195"/>
      <c r="J585" s="195"/>
      <c r="V585" s="17"/>
      <c r="AA585" s="195"/>
      <c r="AB585" s="195"/>
      <c r="AC585" s="19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6" t="s">
        <v>204</v>
      </c>
      <c r="F589" s="196"/>
      <c r="G589" s="196"/>
      <c r="H589" s="196"/>
      <c r="V589" s="17"/>
      <c r="X589" s="23" t="s">
        <v>32</v>
      </c>
      <c r="Y589" s="20">
        <f>IF(B1379="PAGADO",0,C594)</f>
        <v>-95.040000000000191</v>
      </c>
      <c r="AA589" s="196" t="s">
        <v>360</v>
      </c>
      <c r="AB589" s="196"/>
      <c r="AC589" s="196"/>
      <c r="AD589" s="19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7" t="str">
        <f>IF(Y594&lt;0,"NO PAGAR","COBRAR'")</f>
        <v>NO PAGAR</v>
      </c>
      <c r="Y595" s="197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7" t="str">
        <f>IF(C594&lt;0,"NO PAGAR","COBRAR'")</f>
        <v>NO PAGAR</v>
      </c>
      <c r="C596" s="19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8" t="s">
        <v>29</v>
      </c>
      <c r="AD625" s="198"/>
      <c r="AE625" s="198"/>
    </row>
    <row r="626" spans="2:41">
      <c r="H626" s="195" t="s">
        <v>28</v>
      </c>
      <c r="I626" s="195"/>
      <c r="J626" s="195"/>
      <c r="V626" s="17"/>
      <c r="AC626" s="198"/>
      <c r="AD626" s="198"/>
      <c r="AE626" s="198"/>
    </row>
    <row r="627" spans="2:41">
      <c r="H627" s="195"/>
      <c r="I627" s="195"/>
      <c r="J627" s="195"/>
      <c r="V627" s="17"/>
      <c r="AC627" s="198"/>
      <c r="AD627" s="198"/>
      <c r="AE627" s="198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6" t="s">
        <v>204</v>
      </c>
      <c r="F631" s="196"/>
      <c r="G631" s="196"/>
      <c r="H631" s="196"/>
      <c r="V631" s="17"/>
      <c r="X631" s="23" t="s">
        <v>32</v>
      </c>
      <c r="Y631" s="20">
        <f>IF(B631="PAGADO",0,C636)</f>
        <v>-475.33000000000015</v>
      </c>
      <c r="AA631" s="196" t="s">
        <v>204</v>
      </c>
      <c r="AB631" s="196"/>
      <c r="AC631" s="196"/>
      <c r="AD631" s="19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5" t="s">
        <v>30</v>
      </c>
      <c r="I671" s="195"/>
      <c r="J671" s="195"/>
      <c r="V671" s="17"/>
      <c r="AA671" s="195" t="s">
        <v>31</v>
      </c>
      <c r="AB671" s="195"/>
      <c r="AC671" s="195"/>
    </row>
    <row r="672" spans="1:43">
      <c r="H672" s="195"/>
      <c r="I672" s="195"/>
      <c r="J672" s="195"/>
      <c r="V672" s="17"/>
      <c r="AA672" s="195"/>
      <c r="AB672" s="195"/>
      <c r="AC672" s="19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6" t="s">
        <v>204</v>
      </c>
      <c r="F676" s="196"/>
      <c r="G676" s="196"/>
      <c r="H676" s="196"/>
      <c r="V676" s="17"/>
      <c r="X676" s="23" t="s">
        <v>32</v>
      </c>
      <c r="Y676" s="20">
        <f>IF(B1472="PAGADO",0,C681)</f>
        <v>-874.42000000000007</v>
      </c>
      <c r="AA676" s="196" t="s">
        <v>204</v>
      </c>
      <c r="AB676" s="196"/>
      <c r="AC676" s="196"/>
      <c r="AD676" s="19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7" t="str">
        <f>IF(Y681&lt;0,"NO PAGAR","COBRAR'")</f>
        <v>NO PAGAR</v>
      </c>
      <c r="Y682" s="19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7" t="str">
        <f>IF(C681&lt;0,"NO PAGAR","COBRAR'")</f>
        <v>NO PAGAR</v>
      </c>
      <c r="C683" s="19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8" t="s">
        <v>29</v>
      </c>
      <c r="AD718" s="198"/>
      <c r="AE718" s="198"/>
    </row>
    <row r="719" spans="5:31">
      <c r="H719" s="195" t="s">
        <v>28</v>
      </c>
      <c r="I719" s="195"/>
      <c r="J719" s="195"/>
      <c r="V719" s="17"/>
      <c r="AC719" s="198"/>
      <c r="AD719" s="198"/>
      <c r="AE719" s="198"/>
    </row>
    <row r="720" spans="5:31">
      <c r="H720" s="195"/>
      <c r="I720" s="195"/>
      <c r="J720" s="195"/>
      <c r="V720" s="17"/>
      <c r="AC720" s="198"/>
      <c r="AD720" s="198"/>
      <c r="AE720" s="198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6" t="s">
        <v>204</v>
      </c>
      <c r="F724" s="196"/>
      <c r="G724" s="196"/>
      <c r="H724" s="196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6" t="s">
        <v>204</v>
      </c>
      <c r="AB724" s="196"/>
      <c r="AC724" s="196"/>
      <c r="AD724" s="196"/>
      <c r="AK724" s="196" t="s">
        <v>10</v>
      </c>
      <c r="AL724" s="196"/>
      <c r="AM724" s="196"/>
      <c r="AN724" s="19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1395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1390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IF(X724="PAGADO",0,C729)</f>
        <v>-875.54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-1022.54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1022.54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1022.54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-1022.54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-1022.54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NO PAGAR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NO PAGAR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1022.54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1022.54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1022.54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-1022.54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-1022.54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1022.54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1022.54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-1022.54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-1022.54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1022.54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1022.54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1022.54</v>
      </c>
      <c r="V840" s="17"/>
      <c r="X840" s="15" t="s">
        <v>18</v>
      </c>
      <c r="Y840" s="16">
        <f>SUM(Y821:Y839)</f>
        <v>1022.54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-1022.54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-1022.54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1022.54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1022.54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-1022.54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-1022.54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NO PAGAR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NO PAGAR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1022.54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1022.54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1022.54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1022.54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-1022.54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-1022.54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1022.54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1022.54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-1022.54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-1022.54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1022.54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1022.54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1022.54</v>
      </c>
      <c r="V934" s="17"/>
      <c r="X934" s="15" t="s">
        <v>18</v>
      </c>
      <c r="Y934" s="16">
        <f>SUM(Y915:Y933)</f>
        <v>1022.54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-1022.54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-1022.54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1022.54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1022.54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-1022.54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-1022.54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NO PAGAR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NO PAGAR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1022.54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1022.54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1022.54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1022.54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-1022.54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-1022.54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1022.54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1022.54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-1022.54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-1022.54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1022.54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1022.54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1022.54</v>
      </c>
      <c r="V1027" s="17"/>
      <c r="X1027" s="15" t="s">
        <v>18</v>
      </c>
      <c r="Y1027" s="16">
        <f>SUM(Y1008:Y1026)</f>
        <v>1022.54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-1022.54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-1022.54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1022.54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1022.54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-1022.54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-1022.54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NO PAGAR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NO PAGAR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1022.54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1022.54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1022.54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1022.54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1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AK724:AN724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T697" zoomScale="89" zoomScaleNormal="89" workbookViewId="0">
      <selection activeCell="AK710" sqref="AK7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20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20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6" t="s">
        <v>20</v>
      </c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6" t="s">
        <v>20</v>
      </c>
      <c r="F151" s="196"/>
      <c r="G151" s="196"/>
      <c r="H151" s="196"/>
      <c r="V151" s="17"/>
      <c r="X151" s="23" t="s">
        <v>82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6" t="s">
        <v>20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32</v>
      </c>
      <c r="Y236" s="20">
        <f>IF(B236="PAGADO",0,C241)</f>
        <v>0</v>
      </c>
      <c r="AA236" s="196" t="s">
        <v>20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6" t="s">
        <v>20</v>
      </c>
      <c r="F328" s="196"/>
      <c r="G328" s="196"/>
      <c r="H328" s="196"/>
      <c r="V328" s="17"/>
      <c r="X328" s="23" t="s">
        <v>156</v>
      </c>
      <c r="Y328" s="20">
        <f>IF(B1071="PAGADO",0,C333)</f>
        <v>0</v>
      </c>
      <c r="AA328" s="196" t="s">
        <v>20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5" t="s">
        <v>28</v>
      </c>
      <c r="I371" s="195"/>
      <c r="J371" s="195"/>
      <c r="V371" s="17"/>
    </row>
    <row r="372" spans="2:41">
      <c r="H372" s="195"/>
      <c r="I372" s="195"/>
      <c r="J372" s="195"/>
      <c r="V372" s="17"/>
    </row>
    <row r="373" spans="2:41">
      <c r="V373" s="17"/>
      <c r="X373" s="210" t="s">
        <v>64</v>
      </c>
      <c r="AB373" s="207" t="s">
        <v>29</v>
      </c>
      <c r="AC373" s="207"/>
      <c r="AD373" s="207"/>
    </row>
    <row r="374" spans="2:41">
      <c r="V374" s="17"/>
      <c r="X374" s="210"/>
      <c r="AB374" s="207"/>
      <c r="AC374" s="207"/>
      <c r="AD374" s="207"/>
    </row>
    <row r="375" spans="2:41" ht="23.25">
      <c r="B375" s="22" t="s">
        <v>64</v>
      </c>
      <c r="V375" s="17"/>
      <c r="X375" s="210"/>
      <c r="AB375" s="207"/>
      <c r="AC375" s="207"/>
      <c r="AD375" s="207"/>
    </row>
    <row r="376" spans="2:41" ht="23.25">
      <c r="B376" s="23" t="s">
        <v>130</v>
      </c>
      <c r="C376" s="20">
        <f>IF(X328="PAGADO",0,Y333)</f>
        <v>0</v>
      </c>
      <c r="E376" s="196" t="s">
        <v>930</v>
      </c>
      <c r="F376" s="196"/>
      <c r="G376" s="196"/>
      <c r="H376" s="196"/>
      <c r="V376" s="17"/>
      <c r="X376" s="23" t="s">
        <v>32</v>
      </c>
      <c r="Y376" s="20">
        <f>IF(B376="PAGADO",0,C381)</f>
        <v>0</v>
      </c>
      <c r="AA376" s="196" t="s">
        <v>555</v>
      </c>
      <c r="AB376" s="196"/>
      <c r="AC376" s="196"/>
      <c r="AD376" s="19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5" t="s">
        <v>31</v>
      </c>
      <c r="AB410" s="195"/>
      <c r="AC410" s="195"/>
    </row>
    <row r="411" spans="1:43" ht="15" customHeight="1">
      <c r="H411" s="76"/>
      <c r="I411" s="76"/>
      <c r="J411" s="76"/>
      <c r="V411" s="17"/>
      <c r="AA411" s="195"/>
      <c r="AB411" s="195"/>
      <c r="AC411" s="195"/>
    </row>
    <row r="412" spans="1:43">
      <c r="B412" s="209" t="s">
        <v>64</v>
      </c>
      <c r="F412" s="208" t="s">
        <v>30</v>
      </c>
      <c r="G412" s="208"/>
      <c r="H412" s="208"/>
      <c r="V412" s="17"/>
    </row>
    <row r="413" spans="1:43">
      <c r="B413" s="209"/>
      <c r="F413" s="208"/>
      <c r="G413" s="208"/>
      <c r="H413" s="208"/>
      <c r="V413" s="17"/>
    </row>
    <row r="414" spans="1:43" ht="26.25" customHeight="1">
      <c r="B414" s="209"/>
      <c r="F414" s="208"/>
      <c r="G414" s="208"/>
      <c r="H414" s="20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6" t="s">
        <v>555</v>
      </c>
      <c r="F415" s="196"/>
      <c r="G415" s="196"/>
      <c r="H415" s="196"/>
      <c r="V415" s="17"/>
      <c r="X415" s="23" t="s">
        <v>32</v>
      </c>
      <c r="Y415" s="20">
        <f>IF(B415="PAGADO",0,C420)</f>
        <v>0</v>
      </c>
      <c r="AA415" s="196" t="s">
        <v>555</v>
      </c>
      <c r="AB415" s="196"/>
      <c r="AC415" s="196"/>
      <c r="AD415" s="19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NO PAGAR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9" t="s">
        <v>66</v>
      </c>
      <c r="F449" s="208" t="s">
        <v>28</v>
      </c>
      <c r="G449" s="208"/>
      <c r="H449" s="208"/>
      <c r="V449" s="17"/>
      <c r="X449" s="210" t="s">
        <v>66</v>
      </c>
      <c r="AB449" s="207" t="s">
        <v>29</v>
      </c>
      <c r="AC449" s="207"/>
      <c r="AD449" s="207"/>
    </row>
    <row r="450" spans="2:41">
      <c r="B450" s="209"/>
      <c r="F450" s="208"/>
      <c r="G450" s="208"/>
      <c r="H450" s="208"/>
      <c r="V450" s="17"/>
      <c r="X450" s="210"/>
      <c r="AB450" s="207"/>
      <c r="AC450" s="207"/>
      <c r="AD450" s="207"/>
    </row>
    <row r="451" spans="2:41" ht="23.25" customHeight="1">
      <c r="B451" s="209"/>
      <c r="F451" s="208"/>
      <c r="G451" s="208"/>
      <c r="H451" s="208"/>
      <c r="V451" s="17"/>
      <c r="X451" s="210"/>
      <c r="AB451" s="207"/>
      <c r="AC451" s="207"/>
      <c r="AD451" s="207"/>
    </row>
    <row r="452" spans="2:41" ht="23.25">
      <c r="B452" s="23" t="s">
        <v>32</v>
      </c>
      <c r="C452" s="20">
        <f>IF(X415="PAGADO",0,Y420)</f>
        <v>-64.009999999999991</v>
      </c>
      <c r="E452" s="196" t="s">
        <v>555</v>
      </c>
      <c r="F452" s="196"/>
      <c r="G452" s="196"/>
      <c r="H452" s="196"/>
      <c r="V452" s="17"/>
      <c r="X452" s="23" t="s">
        <v>32</v>
      </c>
      <c r="Y452" s="20">
        <f>IF(B452="PAGADO",0,C457)</f>
        <v>27.330000000000013</v>
      </c>
      <c r="AA452" s="196" t="s">
        <v>555</v>
      </c>
      <c r="AB452" s="196"/>
      <c r="AC452" s="196"/>
      <c r="AD452" s="19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9" t="s">
        <v>66</v>
      </c>
      <c r="F488" s="213" t="s">
        <v>30</v>
      </c>
      <c r="G488" s="213"/>
      <c r="H488" s="213"/>
      <c r="V488" s="17"/>
      <c r="X488" s="210" t="s">
        <v>66</v>
      </c>
      <c r="AB488" s="208" t="s">
        <v>31</v>
      </c>
      <c r="AC488" s="208"/>
      <c r="AD488" s="208"/>
    </row>
    <row r="489" spans="1:43" ht="15" customHeight="1">
      <c r="B489" s="209"/>
      <c r="F489" s="213"/>
      <c r="G489" s="213"/>
      <c r="H489" s="213"/>
      <c r="V489" s="17"/>
      <c r="X489" s="210"/>
      <c r="AB489" s="208"/>
      <c r="AC489" s="208"/>
      <c r="AD489" s="208"/>
    </row>
    <row r="490" spans="1:43" ht="23.25" customHeight="1">
      <c r="B490" s="209"/>
      <c r="F490" s="213"/>
      <c r="G490" s="213"/>
      <c r="H490" s="213"/>
      <c r="V490" s="17"/>
      <c r="X490" s="210"/>
      <c r="AB490" s="208"/>
      <c r="AC490" s="208"/>
      <c r="AD490" s="208"/>
    </row>
    <row r="491" spans="1:43" ht="23.25">
      <c r="B491" s="23" t="s">
        <v>82</v>
      </c>
      <c r="C491" s="20">
        <f>IF(X452="PAGADO",0,Y457)</f>
        <v>-239.15</v>
      </c>
      <c r="E491" s="196" t="s">
        <v>555</v>
      </c>
      <c r="F491" s="196"/>
      <c r="G491" s="196"/>
      <c r="H491" s="196"/>
      <c r="V491" s="17"/>
      <c r="X491" s="23" t="s">
        <v>32</v>
      </c>
      <c r="Y491" s="20">
        <f>IF(B491="PAGADO",0,C496)</f>
        <v>0</v>
      </c>
      <c r="AA491" s="196" t="s">
        <v>555</v>
      </c>
      <c r="AB491" s="196"/>
      <c r="AC491" s="196"/>
      <c r="AD491" s="19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7" t="str">
        <f>IF(Y496&lt;0,"NO PAGAR","COBRAR'")</f>
        <v>COBRAR'</v>
      </c>
      <c r="Y497" s="19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7" t="str">
        <f>IF(C496&lt;0,"NO PAGAR","COBRAR'")</f>
        <v>COBRAR'</v>
      </c>
      <c r="C498" s="197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8" t="s">
        <v>29</v>
      </c>
      <c r="AD532" s="198"/>
      <c r="AE532" s="198"/>
    </row>
    <row r="533" spans="2:41" ht="15" customHeight="1">
      <c r="I533" s="76"/>
      <c r="J533" s="76"/>
      <c r="V533" s="17"/>
      <c r="AC533" s="198"/>
      <c r="AD533" s="198"/>
      <c r="AE533" s="198"/>
    </row>
    <row r="534" spans="2:41" ht="15" customHeight="1">
      <c r="H534" s="76"/>
      <c r="I534" s="76"/>
      <c r="J534" s="76"/>
      <c r="V534" s="17"/>
      <c r="AC534" s="198"/>
      <c r="AD534" s="198"/>
      <c r="AE534" s="198"/>
    </row>
    <row r="535" spans="2:41">
      <c r="B535" s="210" t="s">
        <v>67</v>
      </c>
      <c r="F535" s="208" t="s">
        <v>28</v>
      </c>
      <c r="G535" s="208"/>
      <c r="H535" s="208"/>
      <c r="V535" s="17"/>
    </row>
    <row r="536" spans="2:41">
      <c r="B536" s="210"/>
      <c r="F536" s="208"/>
      <c r="G536" s="208"/>
      <c r="H536" s="208"/>
      <c r="V536" s="17"/>
    </row>
    <row r="537" spans="2:41" ht="26.25" customHeight="1">
      <c r="B537" s="210"/>
      <c r="F537" s="208"/>
      <c r="G537" s="208"/>
      <c r="H537" s="20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6" t="s">
        <v>555</v>
      </c>
      <c r="F538" s="196"/>
      <c r="G538" s="196"/>
      <c r="H538" s="196"/>
      <c r="V538" s="17"/>
      <c r="X538" s="23" t="s">
        <v>32</v>
      </c>
      <c r="Y538" s="20">
        <f>IF(B538="PAGADO",0,C543)</f>
        <v>-76.499999999999773</v>
      </c>
      <c r="AA538" s="196" t="s">
        <v>555</v>
      </c>
      <c r="AB538" s="196"/>
      <c r="AC538" s="196"/>
      <c r="AD538" s="19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5" t="s">
        <v>31</v>
      </c>
      <c r="AB573" s="195"/>
      <c r="AC573" s="195"/>
    </row>
    <row r="574" spans="1:43" ht="15" customHeight="1">
      <c r="H574" s="76"/>
      <c r="I574" s="76"/>
      <c r="J574" s="76"/>
      <c r="V574" s="17"/>
      <c r="AA574" s="195"/>
      <c r="AB574" s="195"/>
      <c r="AC574" s="195"/>
    </row>
    <row r="575" spans="1:43">
      <c r="B575" s="209" t="s">
        <v>67</v>
      </c>
      <c r="F575" s="208" t="s">
        <v>30</v>
      </c>
      <c r="G575" s="208"/>
      <c r="H575" s="208"/>
      <c r="V575" s="17"/>
    </row>
    <row r="576" spans="1:43">
      <c r="B576" s="209"/>
      <c r="F576" s="208"/>
      <c r="G576" s="208"/>
      <c r="H576" s="208"/>
      <c r="V576" s="17"/>
    </row>
    <row r="577" spans="2:41" ht="26.25" customHeight="1">
      <c r="B577" s="209"/>
      <c r="F577" s="208"/>
      <c r="G577" s="208"/>
      <c r="H577" s="20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6" t="s">
        <v>555</v>
      </c>
      <c r="F578" s="196"/>
      <c r="G578" s="196"/>
      <c r="H578" s="196"/>
      <c r="V578" s="17"/>
      <c r="X578" s="23" t="s">
        <v>32</v>
      </c>
      <c r="Y578" s="20">
        <f>IF(B578="PAGADO",0,C583)</f>
        <v>0</v>
      </c>
      <c r="AA578" s="196" t="s">
        <v>555</v>
      </c>
      <c r="AB578" s="196"/>
      <c r="AC578" s="196"/>
      <c r="AD578" s="19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7" t="str">
        <f>IF(Y583&lt;0,"NO PAGAR","COBRAR'")</f>
        <v>COBRAR'</v>
      </c>
      <c r="Y584" s="19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7" t="str">
        <f>IF(C583&lt;0,"NO PAGAR","COBRAR'")</f>
        <v>COBRAR'</v>
      </c>
      <c r="C585" s="19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8" t="s">
        <v>29</v>
      </c>
      <c r="AD614" s="198"/>
      <c r="AE614" s="198"/>
    </row>
    <row r="615" spans="2:41" ht="15" customHeight="1">
      <c r="I615" s="76"/>
      <c r="J615" s="76"/>
      <c r="V615" s="17"/>
      <c r="AC615" s="198"/>
      <c r="AD615" s="198"/>
      <c r="AE615" s="198"/>
    </row>
    <row r="616" spans="2:41" ht="15" customHeight="1">
      <c r="H616" s="76"/>
      <c r="I616" s="76"/>
      <c r="J616" s="76"/>
      <c r="V616" s="17"/>
      <c r="AC616" s="198"/>
      <c r="AD616" s="198"/>
      <c r="AE616" s="198"/>
    </row>
    <row r="617" spans="2:41">
      <c r="B617" s="210" t="s">
        <v>68</v>
      </c>
      <c r="F617" s="208" t="s">
        <v>28</v>
      </c>
      <c r="G617" s="208"/>
      <c r="H617" s="208"/>
      <c r="V617" s="17"/>
    </row>
    <row r="618" spans="2:41">
      <c r="B618" s="210"/>
      <c r="F618" s="208"/>
      <c r="G618" s="208"/>
      <c r="H618" s="208"/>
      <c r="V618" s="17"/>
    </row>
    <row r="619" spans="2:41" ht="26.25" customHeight="1">
      <c r="B619" s="210"/>
      <c r="F619" s="208"/>
      <c r="G619" s="208"/>
      <c r="H619" s="20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6" t="s">
        <v>555</v>
      </c>
      <c r="F620" s="196"/>
      <c r="G620" s="196"/>
      <c r="H620" s="196"/>
      <c r="V620" s="17"/>
      <c r="X620" s="23" t="s">
        <v>32</v>
      </c>
      <c r="Y620" s="20">
        <f>IF(B620="PAGADO",0,C625)</f>
        <v>0</v>
      </c>
      <c r="AA620" s="196" t="s">
        <v>1171</v>
      </c>
      <c r="AB620" s="196"/>
      <c r="AC620" s="196"/>
      <c r="AD620" s="19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5" t="s">
        <v>31</v>
      </c>
      <c r="AB656" s="195"/>
      <c r="AC656" s="195"/>
    </row>
    <row r="657" spans="2:41" ht="15" customHeight="1">
      <c r="H657" s="76"/>
      <c r="I657" s="76"/>
      <c r="J657" s="76"/>
      <c r="V657" s="17"/>
      <c r="AA657" s="195"/>
      <c r="AB657" s="195"/>
      <c r="AC657" s="195"/>
    </row>
    <row r="658" spans="2:41">
      <c r="B658" s="209" t="s">
        <v>68</v>
      </c>
      <c r="F658" s="208" t="s">
        <v>30</v>
      </c>
      <c r="G658" s="208"/>
      <c r="H658" s="208"/>
      <c r="V658" s="17"/>
    </row>
    <row r="659" spans="2:41">
      <c r="B659" s="209"/>
      <c r="F659" s="208"/>
      <c r="G659" s="208"/>
      <c r="H659" s="208"/>
      <c r="V659" s="17"/>
    </row>
    <row r="660" spans="2:41" ht="26.25" customHeight="1">
      <c r="B660" s="209"/>
      <c r="F660" s="208"/>
      <c r="G660" s="208"/>
      <c r="H660" s="20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6" t="s">
        <v>555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555</v>
      </c>
      <c r="AB661" s="196"/>
      <c r="AC661" s="196"/>
      <c r="AD661" s="19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7" t="str">
        <f>IF(Y666&lt;0,"NO PAGAR","COBRAR'")</f>
        <v>COBRAR'</v>
      </c>
      <c r="Y667" s="19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8" t="s">
        <v>29</v>
      </c>
      <c r="AD698" s="198"/>
      <c r="AE698" s="198"/>
    </row>
    <row r="699" spans="2:31" ht="15" customHeight="1">
      <c r="I699" s="76"/>
      <c r="J699" s="76"/>
      <c r="V699" s="17"/>
      <c r="AC699" s="198"/>
      <c r="AD699" s="198"/>
      <c r="AE699" s="198"/>
    </row>
    <row r="700" spans="2:31" ht="15" customHeight="1">
      <c r="H700" s="76"/>
      <c r="I700" s="76"/>
      <c r="J700" s="76"/>
      <c r="V700" s="17"/>
      <c r="AC700" s="198"/>
      <c r="AD700" s="198"/>
      <c r="AE700" s="198"/>
    </row>
    <row r="701" spans="2:31">
      <c r="B701" s="210" t="s">
        <v>69</v>
      </c>
      <c r="F701" s="208" t="s">
        <v>28</v>
      </c>
      <c r="G701" s="208"/>
      <c r="H701" s="208"/>
      <c r="V701" s="17"/>
    </row>
    <row r="702" spans="2:31">
      <c r="B702" s="210"/>
      <c r="F702" s="208"/>
      <c r="G702" s="208"/>
      <c r="H702" s="208"/>
      <c r="V702" s="17"/>
    </row>
    <row r="703" spans="2:31" ht="26.25" customHeight="1">
      <c r="B703" s="210"/>
      <c r="F703" s="208"/>
      <c r="G703" s="208"/>
      <c r="H703" s="20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6" t="s">
        <v>555</v>
      </c>
      <c r="F704" s="196"/>
      <c r="G704" s="196"/>
      <c r="H704" s="196"/>
      <c r="O704" s="203" t="s">
        <v>110</v>
      </c>
      <c r="P704" s="203"/>
      <c r="Q704" s="203"/>
      <c r="R704" s="203"/>
      <c r="V704" s="17"/>
      <c r="X704" s="23" t="s">
        <v>82</v>
      </c>
      <c r="Y704" s="20">
        <f>IF(B704="PAGADO",0,C709)</f>
        <v>194.41000000000008</v>
      </c>
      <c r="AA704" s="196" t="s">
        <v>555</v>
      </c>
      <c r="AB704" s="196"/>
      <c r="AC704" s="196"/>
      <c r="AD704" s="19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15" customHeight="1">
      <c r="H741" s="76" t="s">
        <v>30</v>
      </c>
      <c r="I741" s="76"/>
      <c r="J741" s="76"/>
      <c r="V741" s="17"/>
      <c r="AA741" s="195" t="s">
        <v>31</v>
      </c>
      <c r="AB741" s="195"/>
      <c r="AC741" s="195"/>
    </row>
    <row r="742" spans="1:43" ht="15" customHeight="1">
      <c r="H742" s="76"/>
      <c r="I742" s="76"/>
      <c r="J742" s="76"/>
      <c r="V742" s="17"/>
      <c r="AA742" s="195"/>
      <c r="AB742" s="195"/>
      <c r="AC742" s="195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32</v>
      </c>
      <c r="C746" s="20">
        <f>IF(X704="PAGADO",0,C709)</f>
        <v>0</v>
      </c>
      <c r="E746" s="196" t="s">
        <v>555</v>
      </c>
      <c r="F746" s="196"/>
      <c r="G746" s="196"/>
      <c r="H746" s="196"/>
      <c r="V746" s="17"/>
      <c r="X746" s="23" t="s">
        <v>32</v>
      </c>
      <c r="Y746" s="20">
        <f>IF(B1546="PAGADO",0,C751)</f>
        <v>0</v>
      </c>
      <c r="AA746" s="196" t="s">
        <v>20</v>
      </c>
      <c r="AB746" s="196"/>
      <c r="AC746" s="196"/>
      <c r="AD746" s="196"/>
    </row>
    <row r="747" spans="1:43">
      <c r="B747" s="1" t="s">
        <v>0</v>
      </c>
      <c r="C747" s="19">
        <f>H762</f>
        <v>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tr">
        <f>IF(Y751&lt;0,"NO PAGAR","COBRAR'")</f>
        <v>COBRAR'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7" t="str">
        <f>IF(C751&lt;0,"NO PAGAR","COBRAR'")</f>
        <v>COBRAR'</v>
      </c>
      <c r="C753" s="19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8" t="s">
        <v>29</v>
      </c>
      <c r="AD788" s="198"/>
      <c r="AE788" s="198"/>
    </row>
    <row r="789" spans="2:41" ht="15" customHeight="1">
      <c r="H789" s="76" t="s">
        <v>28</v>
      </c>
      <c r="I789" s="76"/>
      <c r="J789" s="76"/>
      <c r="V789" s="17"/>
      <c r="AC789" s="198"/>
      <c r="AD789" s="198"/>
      <c r="AE789" s="198"/>
    </row>
    <row r="790" spans="2:41" ht="15" customHeight="1">
      <c r="H790" s="76"/>
      <c r="I790" s="76"/>
      <c r="J790" s="76"/>
      <c r="V790" s="17"/>
      <c r="AC790" s="198"/>
      <c r="AD790" s="198"/>
      <c r="AE790" s="198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6" t="s">
        <v>555</v>
      </c>
      <c r="F794" s="196"/>
      <c r="G794" s="196"/>
      <c r="H794" s="196"/>
      <c r="V794" s="17"/>
      <c r="X794" s="23" t="s">
        <v>32</v>
      </c>
      <c r="Y794" s="20">
        <f>IF(B794="PAGADO",0,C799)</f>
        <v>0</v>
      </c>
      <c r="AA794" s="196" t="s">
        <v>20</v>
      </c>
      <c r="AB794" s="196"/>
      <c r="AC794" s="196"/>
      <c r="AD794" s="196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5" t="s">
        <v>31</v>
      </c>
      <c r="AB834" s="195"/>
      <c r="AC834" s="195"/>
    </row>
    <row r="835" spans="2:41" ht="15" customHeight="1">
      <c r="H835" s="76"/>
      <c r="I835" s="76"/>
      <c r="J835" s="76"/>
      <c r="V835" s="17"/>
      <c r="AA835" s="195"/>
      <c r="AB835" s="195"/>
      <c r="AC835" s="195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6" t="s">
        <v>555</v>
      </c>
      <c r="F839" s="196"/>
      <c r="G839" s="196"/>
      <c r="H839" s="196"/>
      <c r="V839" s="17"/>
      <c r="X839" s="23" t="s">
        <v>32</v>
      </c>
      <c r="Y839" s="20">
        <f>IF(B1639="PAGADO",0,C844)</f>
        <v>0</v>
      </c>
      <c r="AA839" s="196" t="s">
        <v>20</v>
      </c>
      <c r="AB839" s="196"/>
      <c r="AC839" s="196"/>
      <c r="AD839" s="19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7" t="str">
        <f>IF(Y844&lt;0,"NO PAGAR","COBRAR'")</f>
        <v>COBRAR'</v>
      </c>
      <c r="Y845" s="19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7" t="str">
        <f>IF(C844&lt;0,"NO PAGAR","COBRAR'")</f>
        <v>COBRAR'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8" t="s">
        <v>29</v>
      </c>
      <c r="AD882" s="198"/>
      <c r="AE882" s="198"/>
    </row>
    <row r="883" spans="2:41" ht="15" customHeight="1">
      <c r="H883" s="76" t="s">
        <v>28</v>
      </c>
      <c r="I883" s="76"/>
      <c r="J883" s="76"/>
      <c r="V883" s="17"/>
      <c r="AC883" s="198"/>
      <c r="AD883" s="198"/>
      <c r="AE883" s="198"/>
    </row>
    <row r="884" spans="2:41" ht="15" customHeight="1">
      <c r="H884" s="76"/>
      <c r="I884" s="76"/>
      <c r="J884" s="76"/>
      <c r="V884" s="17"/>
      <c r="AC884" s="198"/>
      <c r="AD884" s="198"/>
      <c r="AE884" s="198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6" t="s">
        <v>555</v>
      </c>
      <c r="F888" s="196"/>
      <c r="G888" s="196"/>
      <c r="H888" s="196"/>
      <c r="V888" s="17"/>
      <c r="X888" s="23" t="s">
        <v>32</v>
      </c>
      <c r="Y888" s="20">
        <f>IF(B888="PAGADO",0,C893)</f>
        <v>0</v>
      </c>
      <c r="AA888" s="196" t="s">
        <v>20</v>
      </c>
      <c r="AB888" s="196"/>
      <c r="AC888" s="196"/>
      <c r="AD888" s="196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5" t="s">
        <v>31</v>
      </c>
      <c r="AB928" s="195"/>
      <c r="AC928" s="195"/>
    </row>
    <row r="929" spans="2:41" ht="15" customHeight="1">
      <c r="H929" s="76"/>
      <c r="I929" s="76"/>
      <c r="J929" s="76"/>
      <c r="V929" s="17"/>
      <c r="AA929" s="195"/>
      <c r="AB929" s="195"/>
      <c r="AC929" s="195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6" t="s">
        <v>555</v>
      </c>
      <c r="F933" s="196"/>
      <c r="G933" s="196"/>
      <c r="H933" s="196"/>
      <c r="V933" s="17"/>
      <c r="X933" s="23" t="s">
        <v>32</v>
      </c>
      <c r="Y933" s="20">
        <f>IF(B1733="PAGADO",0,C938)</f>
        <v>0</v>
      </c>
      <c r="AA933" s="196" t="s">
        <v>20</v>
      </c>
      <c r="AB933" s="196"/>
      <c r="AC933" s="196"/>
      <c r="AD933" s="196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tr">
        <f>IF(Y938&lt;0,"NO PAGAR","COBRAR'")</f>
        <v>COBRAR'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7" t="str">
        <f>IF(C938&lt;0,"NO PAGAR","COBRAR'")</f>
        <v>COBRAR'</v>
      </c>
      <c r="C940" s="19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8" t="s">
        <v>29</v>
      </c>
      <c r="AD975" s="198"/>
      <c r="AE975" s="198"/>
    </row>
    <row r="976" spans="2:31" ht="15" customHeight="1">
      <c r="H976" s="76" t="s">
        <v>28</v>
      </c>
      <c r="I976" s="76"/>
      <c r="J976" s="76"/>
      <c r="V976" s="17"/>
      <c r="AC976" s="198"/>
      <c r="AD976" s="198"/>
      <c r="AE976" s="198"/>
    </row>
    <row r="977" spans="2:41" ht="15" customHeight="1">
      <c r="H977" s="76"/>
      <c r="I977" s="76"/>
      <c r="J977" s="76"/>
      <c r="V977" s="17"/>
      <c r="AC977" s="198"/>
      <c r="AD977" s="198"/>
      <c r="AE977" s="198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6" t="s">
        <v>555</v>
      </c>
      <c r="F981" s="196"/>
      <c r="G981" s="196"/>
      <c r="H981" s="196"/>
      <c r="V981" s="17"/>
      <c r="X981" s="23" t="s">
        <v>32</v>
      </c>
      <c r="Y981" s="20">
        <f>IF(B981="PAGADO",0,C986)</f>
        <v>0</v>
      </c>
      <c r="AA981" s="196" t="s">
        <v>20</v>
      </c>
      <c r="AB981" s="196"/>
      <c r="AC981" s="196"/>
      <c r="AD981" s="196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5" t="s">
        <v>31</v>
      </c>
      <c r="AB1021" s="195"/>
      <c r="AC1021" s="195"/>
    </row>
    <row r="1022" spans="1:43" ht="15" customHeight="1">
      <c r="H1022" s="76"/>
      <c r="I1022" s="76"/>
      <c r="J1022" s="76"/>
      <c r="V1022" s="17"/>
      <c r="AA1022" s="195"/>
      <c r="AB1022" s="195"/>
      <c r="AC1022" s="195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6" t="s">
        <v>555</v>
      </c>
      <c r="F1026" s="196"/>
      <c r="G1026" s="196"/>
      <c r="H1026" s="196"/>
      <c r="V1026" s="17"/>
      <c r="X1026" s="23" t="s">
        <v>32</v>
      </c>
      <c r="Y1026" s="20">
        <f>IF(B1826="PAGADO",0,C1031)</f>
        <v>0</v>
      </c>
      <c r="AA1026" s="196" t="s">
        <v>20</v>
      </c>
      <c r="AB1026" s="196"/>
      <c r="AC1026" s="196"/>
      <c r="AD1026" s="196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7" t="str">
        <f>IF(Y1031&lt;0,"NO PAGAR","COBRAR'")</f>
        <v>COBRAR'</v>
      </c>
      <c r="Y1032" s="19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7" t="str">
        <f>IF(C1031&lt;0,"NO PAGAR","COBRAR'")</f>
        <v>COBRAR'</v>
      </c>
      <c r="C1033" s="19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52" zoomScale="82" zoomScaleNormal="82" workbookViewId="0">
      <selection activeCell="X690" sqref="X689:Y690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6" t="s">
        <v>83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20</v>
      </c>
      <c r="AB8" s="196"/>
      <c r="AC8" s="196"/>
      <c r="AD8" s="196"/>
      <c r="AK8" s="211" t="s">
        <v>10</v>
      </c>
      <c r="AL8" s="211"/>
      <c r="AM8" s="211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6" t="s">
        <v>197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83</v>
      </c>
      <c r="AB53" s="196"/>
      <c r="AC53" s="196"/>
      <c r="AD53" s="19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8" t="s">
        <v>29</v>
      </c>
      <c r="AD96" s="198"/>
      <c r="AE96" s="198"/>
    </row>
    <row r="97" spans="2:41">
      <c r="H97" s="195" t="s">
        <v>28</v>
      </c>
      <c r="I97" s="195"/>
      <c r="J97" s="195"/>
      <c r="V97" s="17"/>
      <c r="AC97" s="198"/>
      <c r="AD97" s="198"/>
      <c r="AE97" s="198"/>
    </row>
    <row r="98" spans="2:41">
      <c r="H98" s="195"/>
      <c r="I98" s="195"/>
      <c r="J98" s="195"/>
      <c r="V98" s="17"/>
      <c r="AC98" s="198"/>
      <c r="AD98" s="198"/>
      <c r="AE98" s="198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6" t="s">
        <v>83</v>
      </c>
      <c r="F102" s="196"/>
      <c r="G102" s="196"/>
      <c r="H102" s="196"/>
      <c r="V102" s="17"/>
      <c r="X102" s="23" t="s">
        <v>32</v>
      </c>
      <c r="Y102" s="20">
        <f>IF(B102="PAGADO",0,C107)</f>
        <v>0</v>
      </c>
      <c r="AA102" s="196" t="s">
        <v>20</v>
      </c>
      <c r="AB102" s="196"/>
      <c r="AC102" s="196"/>
      <c r="AD102" s="19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5" t="s">
        <v>30</v>
      </c>
      <c r="I128" s="195"/>
      <c r="J128" s="195"/>
      <c r="V128" s="17"/>
      <c r="AA128" s="195" t="s">
        <v>31</v>
      </c>
      <c r="AB128" s="195"/>
      <c r="AC128" s="195"/>
    </row>
    <row r="129" spans="2:41">
      <c r="H129" s="195"/>
      <c r="I129" s="195"/>
      <c r="J129" s="195"/>
      <c r="V129" s="17"/>
      <c r="AA129" s="195"/>
      <c r="AB129" s="195"/>
      <c r="AC129" s="19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6" t="s">
        <v>20</v>
      </c>
      <c r="F133" s="196"/>
      <c r="G133" s="196"/>
      <c r="H133" s="196"/>
      <c r="V133" s="17"/>
      <c r="X133" s="23" t="s">
        <v>32</v>
      </c>
      <c r="Y133" s="20">
        <f>IF(B133="PAGADO",0,C138)</f>
        <v>0</v>
      </c>
      <c r="AA133" s="196" t="s">
        <v>20</v>
      </c>
      <c r="AB133" s="196"/>
      <c r="AC133" s="196"/>
      <c r="AD133" s="19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7" t="str">
        <f>IF(Y138&lt;0,"NO PAGAR","COBRAR'")</f>
        <v>COBRAR'</v>
      </c>
      <c r="Y139" s="19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7" t="str">
        <f>IF(C138&lt;0,"NO PAGAR","COBRAR'")</f>
        <v>COBRAR'</v>
      </c>
      <c r="C140" s="19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8" t="s">
        <v>29</v>
      </c>
      <c r="AD167" s="198"/>
      <c r="AE167" s="198"/>
    </row>
    <row r="168" spans="2:41">
      <c r="H168" s="195" t="s">
        <v>28</v>
      </c>
      <c r="I168" s="195"/>
      <c r="J168" s="195"/>
      <c r="V168" s="17"/>
      <c r="AC168" s="198"/>
      <c r="AD168" s="198"/>
      <c r="AE168" s="198"/>
    </row>
    <row r="169" spans="2:41">
      <c r="H169" s="195"/>
      <c r="I169" s="195"/>
      <c r="J169" s="195"/>
      <c r="V169" s="17"/>
      <c r="AC169" s="198"/>
      <c r="AD169" s="198"/>
      <c r="AE169" s="198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6" t="s">
        <v>20</v>
      </c>
      <c r="F173" s="196"/>
      <c r="G173" s="196"/>
      <c r="H173" s="196"/>
      <c r="V173" s="17"/>
      <c r="X173" s="23" t="s">
        <v>32</v>
      </c>
      <c r="Y173" s="20">
        <f>IF(B172="PAGADO",0,C177)</f>
        <v>76.029999999999973</v>
      </c>
      <c r="AA173" s="196" t="s">
        <v>435</v>
      </c>
      <c r="AB173" s="196"/>
      <c r="AC173" s="196"/>
      <c r="AD173" s="19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5" t="s">
        <v>30</v>
      </c>
      <c r="I213" s="195"/>
      <c r="J213" s="195"/>
      <c r="V213" s="17"/>
      <c r="AA213" s="195" t="s">
        <v>31</v>
      </c>
      <c r="AB213" s="195"/>
      <c r="AC213" s="195"/>
    </row>
    <row r="214" spans="1:43">
      <c r="H214" s="195"/>
      <c r="I214" s="195"/>
      <c r="J214" s="195"/>
      <c r="V214" s="17"/>
      <c r="AA214" s="195"/>
      <c r="AB214" s="195"/>
      <c r="AC214" s="19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6" t="s">
        <v>495</v>
      </c>
      <c r="F218" s="196"/>
      <c r="G218" s="196"/>
      <c r="H218" s="196"/>
      <c r="V218" s="17"/>
      <c r="X218" s="23" t="s">
        <v>32</v>
      </c>
      <c r="Y218" s="20">
        <f>IF(B239="PAGADO",0,C222)</f>
        <v>293.27999999999997</v>
      </c>
      <c r="AA218" s="196" t="s">
        <v>532</v>
      </c>
      <c r="AB218" s="196"/>
      <c r="AC218" s="196"/>
      <c r="AD218" s="19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7" t="str">
        <f>IF(C222&lt;0,"NO PAGAR","COBRAR'")</f>
        <v>COBRAR'</v>
      </c>
      <c r="C224" s="19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7" t="str">
        <f>IF(Y223&lt;0,"NO PAGAR","COBRAR'")</f>
        <v>NO PAGAR</v>
      </c>
      <c r="Y224" s="197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8" t="s">
        <v>29</v>
      </c>
      <c r="AD259" s="198"/>
      <c r="AE259" s="198"/>
    </row>
    <row r="260" spans="2:41">
      <c r="H260" s="195" t="s">
        <v>28</v>
      </c>
      <c r="I260" s="195"/>
      <c r="J260" s="195"/>
      <c r="V260" s="17"/>
      <c r="AC260" s="198"/>
      <c r="AD260" s="198"/>
      <c r="AE260" s="198"/>
    </row>
    <row r="261" spans="2:41">
      <c r="H261" s="195"/>
      <c r="I261" s="195"/>
      <c r="J261" s="195"/>
      <c r="V261" s="17"/>
      <c r="AC261" s="198"/>
      <c r="AD261" s="198"/>
      <c r="AE261" s="198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6" t="s">
        <v>592</v>
      </c>
      <c r="F265" s="196"/>
      <c r="G265" s="196"/>
      <c r="H265" s="196"/>
      <c r="V265" s="17"/>
      <c r="X265" s="23" t="s">
        <v>32</v>
      </c>
      <c r="Y265" s="20">
        <f>IF(B264="PAGADO",0,C269)</f>
        <v>205.25000000000011</v>
      </c>
      <c r="AA265" s="196" t="s">
        <v>435</v>
      </c>
      <c r="AB265" s="196"/>
      <c r="AC265" s="196"/>
      <c r="AD265" s="19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5" t="s">
        <v>30</v>
      </c>
      <c r="I305" s="195"/>
      <c r="J305" s="195"/>
      <c r="V305" s="17"/>
      <c r="AA305" s="195" t="s">
        <v>31</v>
      </c>
      <c r="AB305" s="195"/>
      <c r="AC305" s="195"/>
    </row>
    <row r="306" spans="2:41">
      <c r="H306" s="195"/>
      <c r="I306" s="195"/>
      <c r="J306" s="195"/>
      <c r="V306" s="17"/>
      <c r="AA306" s="195"/>
      <c r="AB306" s="195"/>
      <c r="AC306" s="19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6" t="s">
        <v>435</v>
      </c>
      <c r="F310" s="196"/>
      <c r="G310" s="196"/>
      <c r="H310" s="196"/>
      <c r="V310" s="17"/>
      <c r="X310" s="23" t="s">
        <v>32</v>
      </c>
      <c r="Y310" s="20">
        <f>IF(B1027="PAGADO",0,C315)</f>
        <v>-647.71</v>
      </c>
      <c r="AA310" s="196" t="s">
        <v>702</v>
      </c>
      <c r="AB310" s="196"/>
      <c r="AC310" s="196"/>
      <c r="AD310" s="19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7" t="str">
        <f>IF(Y315&lt;0,"NO PAGAR","COBRAR'")</f>
        <v>NO PAGAR</v>
      </c>
      <c r="Y316" s="19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5" t="s">
        <v>28</v>
      </c>
      <c r="I345" s="195"/>
      <c r="J345" s="195"/>
      <c r="V345" s="17"/>
    </row>
    <row r="346" spans="2:41">
      <c r="H346" s="195"/>
      <c r="I346" s="195"/>
      <c r="J346" s="195"/>
      <c r="V346" s="17"/>
    </row>
    <row r="347" spans="2:41">
      <c r="V347" s="17"/>
      <c r="X347" s="210" t="s">
        <v>64</v>
      </c>
      <c r="AB347" s="207" t="s">
        <v>29</v>
      </c>
      <c r="AC347" s="207"/>
      <c r="AD347" s="207"/>
    </row>
    <row r="348" spans="2:41">
      <c r="V348" s="17"/>
      <c r="X348" s="210"/>
      <c r="AB348" s="207"/>
      <c r="AC348" s="207"/>
      <c r="AD348" s="207"/>
    </row>
    <row r="349" spans="2:41" ht="23.25">
      <c r="B349" s="22" t="s">
        <v>64</v>
      </c>
      <c r="V349" s="17"/>
      <c r="X349" s="210"/>
      <c r="AB349" s="207"/>
      <c r="AC349" s="207"/>
      <c r="AD349" s="207"/>
    </row>
    <row r="350" spans="2:41" ht="23.25">
      <c r="B350" s="23" t="s">
        <v>32</v>
      </c>
      <c r="C350" s="20">
        <f>IF(X310="PAGADO",0,Y315)</f>
        <v>-785.77</v>
      </c>
      <c r="E350" s="196" t="s">
        <v>435</v>
      </c>
      <c r="F350" s="196"/>
      <c r="G350" s="196"/>
      <c r="H350" s="196"/>
      <c r="V350" s="17"/>
      <c r="X350" s="23" t="s">
        <v>32</v>
      </c>
      <c r="Y350" s="20">
        <f>IF(B350="PAGADO",0,C355)</f>
        <v>-215.76999999999998</v>
      </c>
      <c r="AA350" s="196" t="s">
        <v>702</v>
      </c>
      <c r="AB350" s="196"/>
      <c r="AC350" s="196"/>
      <c r="AD350" s="19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5" t="s">
        <v>30</v>
      </c>
      <c r="I384" s="195"/>
      <c r="J384" s="195"/>
      <c r="V384" s="17"/>
      <c r="AA384" s="195" t="s">
        <v>31</v>
      </c>
      <c r="AB384" s="195"/>
      <c r="AC384" s="195"/>
    </row>
    <row r="385" spans="2:41">
      <c r="H385" s="195"/>
      <c r="I385" s="195"/>
      <c r="J385" s="195"/>
      <c r="V385" s="17"/>
      <c r="AA385" s="195"/>
      <c r="AB385" s="195"/>
      <c r="AC385" s="19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6" t="s">
        <v>778</v>
      </c>
      <c r="F389" s="196"/>
      <c r="G389" s="196"/>
      <c r="H389" s="196"/>
      <c r="V389" s="17"/>
      <c r="X389" s="23" t="s">
        <v>32</v>
      </c>
      <c r="Y389" s="20">
        <f>IF(B1120="PAGADO",0,C394)</f>
        <v>-132.38000000000011</v>
      </c>
      <c r="AA389" s="196" t="s">
        <v>842</v>
      </c>
      <c r="AB389" s="196"/>
      <c r="AC389" s="196"/>
      <c r="AD389" s="19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7" t="str">
        <f>IF(Y394&lt;0,"NO PAGAR","COBRAR'")</f>
        <v>COBRAR'</v>
      </c>
      <c r="Y395" s="19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7" t="str">
        <f>IF(C394&lt;0,"NO PAGAR","COBRAR'")</f>
        <v>NO PAGAR</v>
      </c>
      <c r="C396" s="19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5" t="s">
        <v>28</v>
      </c>
      <c r="I419" s="195"/>
      <c r="J419" s="195"/>
      <c r="V419" s="17"/>
      <c r="AC419" s="24"/>
      <c r="AD419" s="24"/>
      <c r="AE419" s="24"/>
    </row>
    <row r="420" spans="2:41" ht="15" customHeight="1">
      <c r="H420" s="195"/>
      <c r="I420" s="195"/>
      <c r="J420" s="195"/>
      <c r="V420" s="17"/>
      <c r="AC420" s="24"/>
      <c r="AD420" s="24"/>
      <c r="AE420" s="24"/>
    </row>
    <row r="421" spans="2:41" ht="23.25">
      <c r="V421" s="17"/>
      <c r="AB421" s="198" t="s">
        <v>29</v>
      </c>
      <c r="AC421" s="198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6" t="s">
        <v>778</v>
      </c>
      <c r="F424" s="196"/>
      <c r="G424" s="196"/>
      <c r="H424" s="196"/>
      <c r="V424" s="17"/>
      <c r="X424" s="23" t="s">
        <v>32</v>
      </c>
      <c r="Y424" s="20">
        <f>IF(B424="PAGADO",0,C429)</f>
        <v>233.90999999999997</v>
      </c>
      <c r="AA424" s="196" t="s">
        <v>435</v>
      </c>
      <c r="AB424" s="196"/>
      <c r="AC424" s="196"/>
      <c r="AD424" s="19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5" t="s">
        <v>30</v>
      </c>
      <c r="I459" s="195"/>
      <c r="J459" s="195"/>
      <c r="V459" s="17"/>
      <c r="AA459" s="195" t="s">
        <v>31</v>
      </c>
      <c r="AB459" s="195"/>
      <c r="AC459" s="195"/>
    </row>
    <row r="460" spans="1:43">
      <c r="H460" s="195"/>
      <c r="I460" s="195"/>
      <c r="J460" s="195"/>
      <c r="V460" s="17"/>
      <c r="AA460" s="195"/>
      <c r="AB460" s="195"/>
      <c r="AC460" s="19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6" t="s">
        <v>778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435</v>
      </c>
      <c r="AB464" s="196"/>
      <c r="AC464" s="196"/>
      <c r="AD464" s="19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7" t="str">
        <f>IF(Y469&lt;0,"NO PAGAR","COBRAR'")</f>
        <v>COBRAR'</v>
      </c>
      <c r="Y470" s="19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7" t="str">
        <f>IF(C469&lt;0,"NO PAGAR","COBRAR'")</f>
        <v>COBRAR'</v>
      </c>
      <c r="C471" s="19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8" t="s">
        <v>29</v>
      </c>
      <c r="AD491" s="198"/>
      <c r="AE491" s="198"/>
    </row>
    <row r="492" spans="2:42">
      <c r="H492" s="195" t="s">
        <v>28</v>
      </c>
      <c r="I492" s="195"/>
      <c r="J492" s="195"/>
      <c r="V492" s="17"/>
      <c r="AC492" s="198"/>
      <c r="AD492" s="198"/>
      <c r="AE492" s="198"/>
    </row>
    <row r="493" spans="2:42">
      <c r="H493" s="195"/>
      <c r="I493" s="195"/>
      <c r="J493" s="195"/>
      <c r="V493" s="17"/>
      <c r="AC493" s="198"/>
      <c r="AD493" s="198"/>
      <c r="AE493" s="198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6" t="s">
        <v>778</v>
      </c>
      <c r="F497" s="196"/>
      <c r="G497" s="196"/>
      <c r="H497" s="196"/>
      <c r="V497" s="17"/>
      <c r="X497" s="23" t="s">
        <v>32</v>
      </c>
      <c r="Y497" s="20">
        <f>IF(B497="PAGADO",0,C502)</f>
        <v>-76.500000000000227</v>
      </c>
      <c r="AA497" s="196" t="s">
        <v>532</v>
      </c>
      <c r="AB497" s="196"/>
      <c r="AC497" s="196"/>
      <c r="AD497" s="19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5" t="s">
        <v>30</v>
      </c>
      <c r="I533" s="195"/>
      <c r="J533" s="195"/>
      <c r="V533" s="17"/>
      <c r="AA533" s="195" t="s">
        <v>31</v>
      </c>
      <c r="AB533" s="195"/>
      <c r="AC533" s="195"/>
    </row>
    <row r="534" spans="1:43">
      <c r="H534" s="195"/>
      <c r="I534" s="195"/>
      <c r="J534" s="195"/>
      <c r="V534" s="17"/>
      <c r="AA534" s="195"/>
      <c r="AB534" s="195"/>
      <c r="AC534" s="19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6" t="s">
        <v>435</v>
      </c>
      <c r="F538" s="196"/>
      <c r="G538" s="196"/>
      <c r="H538" s="196"/>
      <c r="V538" s="17"/>
      <c r="X538" s="23" t="s">
        <v>32</v>
      </c>
      <c r="Y538" s="20">
        <f>IF(B538="PAGADO",0,C543)</f>
        <v>0</v>
      </c>
      <c r="AA538" s="196" t="s">
        <v>435</v>
      </c>
      <c r="AB538" s="196"/>
      <c r="AC538" s="196"/>
      <c r="AD538" s="19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7" t="str">
        <f>IF(Y543&lt;0,"NO PAGAR","COBRAR'")</f>
        <v>COBRAR'</v>
      </c>
      <c r="Y544" s="19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7" t="str">
        <f>IF(C543&lt;0,"NO PAGAR","COBRAR'")</f>
        <v>COBRAR'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8" t="s">
        <v>29</v>
      </c>
      <c r="AD565" s="198"/>
      <c r="AE565" s="198"/>
    </row>
    <row r="566" spans="2:41">
      <c r="H566" s="195" t="s">
        <v>28</v>
      </c>
      <c r="I566" s="195"/>
      <c r="J566" s="195"/>
      <c r="V566" s="17"/>
      <c r="AC566" s="198"/>
      <c r="AD566" s="198"/>
      <c r="AE566" s="198"/>
    </row>
    <row r="567" spans="2:41">
      <c r="H567" s="195"/>
      <c r="I567" s="195"/>
      <c r="J567" s="195"/>
      <c r="V567" s="17"/>
      <c r="AC567" s="198"/>
      <c r="AD567" s="198"/>
      <c r="AE567" s="198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6" t="s">
        <v>20</v>
      </c>
      <c r="F571" s="196"/>
      <c r="G571" s="196"/>
      <c r="H571" s="196"/>
      <c r="V571" s="17"/>
      <c r="X571" s="23" t="s">
        <v>32</v>
      </c>
      <c r="Y571" s="20">
        <f>IF(B571="PAGADO",0,C576)</f>
        <v>0</v>
      </c>
      <c r="AA571" s="196" t="s">
        <v>1170</v>
      </c>
      <c r="AB571" s="196"/>
      <c r="AC571" s="196"/>
      <c r="AD571" s="19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5" t="s">
        <v>30</v>
      </c>
      <c r="I611" s="195"/>
      <c r="J611" s="195"/>
      <c r="V611" s="17"/>
      <c r="AA611" s="195" t="s">
        <v>31</v>
      </c>
      <c r="AB611" s="195"/>
      <c r="AC611" s="195"/>
    </row>
    <row r="612" spans="1:43">
      <c r="H612" s="195"/>
      <c r="I612" s="195"/>
      <c r="J612" s="195"/>
      <c r="V612" s="17"/>
      <c r="AA612" s="195"/>
      <c r="AB612" s="195"/>
      <c r="AC612" s="19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6" t="s">
        <v>1170</v>
      </c>
      <c r="F616" s="196"/>
      <c r="G616" s="196"/>
      <c r="H616" s="196"/>
      <c r="V616" s="17"/>
      <c r="X616" s="23" t="s">
        <v>32</v>
      </c>
      <c r="Y616" s="20">
        <f>IF(B616="PAGADO",0,C621)</f>
        <v>0</v>
      </c>
      <c r="AA616" s="196" t="s">
        <v>1170</v>
      </c>
      <c r="AB616" s="196"/>
      <c r="AC616" s="196"/>
      <c r="AD616" s="19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7" t="str">
        <f>IF(Y621&lt;0,"NO PAGAR","COBRAR'")</f>
        <v>COBRAR'</v>
      </c>
      <c r="Y622" s="19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7" t="str">
        <f>IF(C621&lt;0,"NO PAGAR","COBRAR'")</f>
        <v>COBRAR'</v>
      </c>
      <c r="C623" s="19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5" t="s">
        <v>28</v>
      </c>
      <c r="I654" s="195"/>
      <c r="J654" s="195"/>
      <c r="V654" s="17"/>
      <c r="AC654" s="24" t="s">
        <v>29</v>
      </c>
      <c r="AD654" s="24"/>
      <c r="AE654" s="24"/>
    </row>
    <row r="655" spans="2:31" ht="15" customHeight="1">
      <c r="H655" s="195"/>
      <c r="I655" s="195"/>
      <c r="J655" s="19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6" t="s">
        <v>1170</v>
      </c>
      <c r="F657" s="196"/>
      <c r="G657" s="196"/>
      <c r="H657" s="196"/>
      <c r="O657" s="203" t="s">
        <v>110</v>
      </c>
      <c r="P657" s="203"/>
      <c r="Q657" s="203"/>
      <c r="V657" s="17"/>
      <c r="X657" s="23" t="s">
        <v>282</v>
      </c>
      <c r="Y657" s="20">
        <f>IF(B657="PAGADO",0,C662)</f>
        <v>-699.46999999999935</v>
      </c>
      <c r="AA657" s="196" t="s">
        <v>20</v>
      </c>
      <c r="AB657" s="196"/>
      <c r="AC657" s="196"/>
      <c r="AD657" s="19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1385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1386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5" t="s">
        <v>30</v>
      </c>
      <c r="I697" s="195"/>
      <c r="J697" s="195"/>
      <c r="V697" s="17"/>
      <c r="AA697" s="195" t="s">
        <v>31</v>
      </c>
      <c r="AB697" s="195"/>
      <c r="AC697" s="195"/>
    </row>
    <row r="698" spans="1:43">
      <c r="H698" s="195"/>
      <c r="I698" s="195"/>
      <c r="J698" s="195"/>
      <c r="V698" s="17"/>
      <c r="AA698" s="195"/>
      <c r="AB698" s="195"/>
      <c r="AC698" s="195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32</v>
      </c>
      <c r="C702" s="20">
        <f>IF(X657="PAGADO",0,C662)</f>
        <v>-699.46999999999935</v>
      </c>
      <c r="E702" s="196" t="s">
        <v>20</v>
      </c>
      <c r="F702" s="196"/>
      <c r="G702" s="196"/>
      <c r="H702" s="196"/>
      <c r="V702" s="17"/>
      <c r="X702" s="23" t="s">
        <v>32</v>
      </c>
      <c r="Y702" s="20">
        <f>IF(B1502="PAGADO",0,C707)</f>
        <v>0</v>
      </c>
      <c r="AA702" s="196" t="s">
        <v>20</v>
      </c>
      <c r="AB702" s="196"/>
      <c r="AC702" s="196"/>
      <c r="AD702" s="196"/>
    </row>
    <row r="703" spans="1:43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tr">
        <f>IF(Y707&lt;0,"NO PAGAR","COBRAR'")</f>
        <v>COBRAR'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7" t="str">
        <f>IF(C707&lt;0,"NO PAGAR","COBRAR'")</f>
        <v>COBRAR'</v>
      </c>
      <c r="C709" s="19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8" t="s">
        <v>29</v>
      </c>
      <c r="AD744" s="198"/>
      <c r="AE744" s="198"/>
    </row>
    <row r="745" spans="2:41">
      <c r="H745" s="195" t="s">
        <v>28</v>
      </c>
      <c r="I745" s="195"/>
      <c r="J745" s="195"/>
      <c r="V745" s="17"/>
      <c r="AC745" s="198"/>
      <c r="AD745" s="198"/>
      <c r="AE745" s="198"/>
    </row>
    <row r="746" spans="2:41">
      <c r="H746" s="195"/>
      <c r="I746" s="195"/>
      <c r="J746" s="195"/>
      <c r="V746" s="17"/>
      <c r="AC746" s="198"/>
      <c r="AD746" s="198"/>
      <c r="AE746" s="198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6" t="s">
        <v>20</v>
      </c>
      <c r="F750" s="196"/>
      <c r="G750" s="196"/>
      <c r="H750" s="196"/>
      <c r="V750" s="17"/>
      <c r="X750" s="23" t="s">
        <v>32</v>
      </c>
      <c r="Y750" s="20">
        <f>IF(B750="PAGADO",0,C755)</f>
        <v>0</v>
      </c>
      <c r="AA750" s="196" t="s">
        <v>20</v>
      </c>
      <c r="AB750" s="196"/>
      <c r="AC750" s="196"/>
      <c r="AD750" s="196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5" t="s">
        <v>30</v>
      </c>
      <c r="I790" s="195"/>
      <c r="J790" s="195"/>
      <c r="V790" s="17"/>
      <c r="AA790" s="195" t="s">
        <v>31</v>
      </c>
      <c r="AB790" s="195"/>
      <c r="AC790" s="195"/>
    </row>
    <row r="791" spans="1:43">
      <c r="H791" s="195"/>
      <c r="I791" s="195"/>
      <c r="J791" s="195"/>
      <c r="V791" s="17"/>
      <c r="AA791" s="195"/>
      <c r="AB791" s="195"/>
      <c r="AC791" s="195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6" t="s">
        <v>20</v>
      </c>
      <c r="F795" s="196"/>
      <c r="G795" s="196"/>
      <c r="H795" s="196"/>
      <c r="V795" s="17"/>
      <c r="X795" s="23" t="s">
        <v>32</v>
      </c>
      <c r="Y795" s="20">
        <f>IF(B1595="PAGADO",0,C800)</f>
        <v>0</v>
      </c>
      <c r="AA795" s="196" t="s">
        <v>20</v>
      </c>
      <c r="AB795" s="196"/>
      <c r="AC795" s="196"/>
      <c r="AD795" s="196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7" t="str">
        <f>IF(Y800&lt;0,"NO PAGAR","COBRAR'")</f>
        <v>COBRAR'</v>
      </c>
      <c r="Y801" s="197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7" t="str">
        <f>IF(C800&lt;0,"NO PAGAR","COBRAR'")</f>
        <v>COBRAR'</v>
      </c>
      <c r="C802" s="19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8" t="s">
        <v>29</v>
      </c>
      <c r="AD838" s="198"/>
      <c r="AE838" s="198"/>
    </row>
    <row r="839" spans="2:41">
      <c r="H839" s="195" t="s">
        <v>28</v>
      </c>
      <c r="I839" s="195"/>
      <c r="J839" s="195"/>
      <c r="V839" s="17"/>
      <c r="AC839" s="198"/>
      <c r="AD839" s="198"/>
      <c r="AE839" s="198"/>
    </row>
    <row r="840" spans="2:41">
      <c r="H840" s="195"/>
      <c r="I840" s="195"/>
      <c r="J840" s="195"/>
      <c r="V840" s="17"/>
      <c r="AC840" s="198"/>
      <c r="AD840" s="198"/>
      <c r="AE840" s="198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6" t="s">
        <v>20</v>
      </c>
      <c r="F844" s="196"/>
      <c r="G844" s="196"/>
      <c r="H844" s="196"/>
      <c r="V844" s="17"/>
      <c r="X844" s="23" t="s">
        <v>32</v>
      </c>
      <c r="Y844" s="20">
        <f>IF(B844="PAGADO",0,C849)</f>
        <v>0</v>
      </c>
      <c r="AA844" s="196" t="s">
        <v>20</v>
      </c>
      <c r="AB844" s="196"/>
      <c r="AC844" s="196"/>
      <c r="AD844" s="196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5" t="s">
        <v>30</v>
      </c>
      <c r="I884" s="195"/>
      <c r="J884" s="195"/>
      <c r="V884" s="17"/>
      <c r="AA884" s="195" t="s">
        <v>31</v>
      </c>
      <c r="AB884" s="195"/>
      <c r="AC884" s="195"/>
    </row>
    <row r="885" spans="1:43">
      <c r="H885" s="195"/>
      <c r="I885" s="195"/>
      <c r="J885" s="195"/>
      <c r="V885" s="17"/>
      <c r="AA885" s="195"/>
      <c r="AB885" s="195"/>
      <c r="AC885" s="195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6" t="s">
        <v>20</v>
      </c>
      <c r="F889" s="196"/>
      <c r="G889" s="196"/>
      <c r="H889" s="196"/>
      <c r="V889" s="17"/>
      <c r="X889" s="23" t="s">
        <v>32</v>
      </c>
      <c r="Y889" s="20">
        <f>IF(B1689="PAGADO",0,C894)</f>
        <v>0</v>
      </c>
      <c r="AA889" s="196" t="s">
        <v>20</v>
      </c>
      <c r="AB889" s="196"/>
      <c r="AC889" s="196"/>
      <c r="AD889" s="196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7" t="str">
        <f>IF(Y894&lt;0,"NO PAGAR","COBRAR'")</f>
        <v>COBRAR'</v>
      </c>
      <c r="Y895" s="19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7" t="str">
        <f>IF(C894&lt;0,"NO PAGAR","COBRAR'")</f>
        <v>COBRAR'</v>
      </c>
      <c r="C896" s="19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8" t="s">
        <v>29</v>
      </c>
      <c r="AD931" s="198"/>
      <c r="AE931" s="198"/>
    </row>
    <row r="932" spans="2:41">
      <c r="H932" s="195" t="s">
        <v>28</v>
      </c>
      <c r="I932" s="195"/>
      <c r="J932" s="195"/>
      <c r="V932" s="17"/>
      <c r="AC932" s="198"/>
      <c r="AD932" s="198"/>
      <c r="AE932" s="198"/>
    </row>
    <row r="933" spans="2:41">
      <c r="H933" s="195"/>
      <c r="I933" s="195"/>
      <c r="J933" s="195"/>
      <c r="V933" s="17"/>
      <c r="AC933" s="198"/>
      <c r="AD933" s="198"/>
      <c r="AE933" s="198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6" t="s">
        <v>20</v>
      </c>
      <c r="F937" s="196"/>
      <c r="G937" s="196"/>
      <c r="H937" s="196"/>
      <c r="V937" s="17"/>
      <c r="X937" s="23" t="s">
        <v>32</v>
      </c>
      <c r="Y937" s="20">
        <f>IF(B937="PAGADO",0,C942)</f>
        <v>0</v>
      </c>
      <c r="AA937" s="196" t="s">
        <v>20</v>
      </c>
      <c r="AB937" s="196"/>
      <c r="AC937" s="196"/>
      <c r="AD937" s="196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5" t="s">
        <v>30</v>
      </c>
      <c r="I977" s="195"/>
      <c r="J977" s="195"/>
      <c r="V977" s="17"/>
      <c r="AA977" s="195" t="s">
        <v>31</v>
      </c>
      <c r="AB977" s="195"/>
      <c r="AC977" s="195"/>
    </row>
    <row r="978" spans="2:41">
      <c r="H978" s="195"/>
      <c r="I978" s="195"/>
      <c r="J978" s="195"/>
      <c r="V978" s="17"/>
      <c r="AA978" s="195"/>
      <c r="AB978" s="195"/>
      <c r="AC978" s="195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6" t="s">
        <v>20</v>
      </c>
      <c r="F982" s="196"/>
      <c r="G982" s="196"/>
      <c r="H982" s="196"/>
      <c r="V982" s="17"/>
      <c r="X982" s="23" t="s">
        <v>32</v>
      </c>
      <c r="Y982" s="20">
        <f>IF(B1782="PAGADO",0,C987)</f>
        <v>0</v>
      </c>
      <c r="AA982" s="196" t="s">
        <v>20</v>
      </c>
      <c r="AB982" s="196"/>
      <c r="AC982" s="196"/>
      <c r="AD982" s="196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7" t="str">
        <f>IF(Y987&lt;0,"NO PAGAR","COBRAR'")</f>
        <v>COBRAR'</v>
      </c>
      <c r="Y988" s="197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7" t="str">
        <f>IF(C987&lt;0,"NO PAGAR","COBRAR'")</f>
        <v>COBRAR'</v>
      </c>
      <c r="C989" s="19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W691" zoomScale="93" zoomScaleNormal="93" workbookViewId="0">
      <selection activeCell="AG711" sqref="AG71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80</v>
      </c>
      <c r="F8" s="196"/>
      <c r="G8" s="196"/>
      <c r="H8" s="196"/>
      <c r="V8" s="17"/>
      <c r="X8" s="23" t="s">
        <v>385</v>
      </c>
      <c r="Y8" s="20">
        <f>IF(B8="PAGADO",0,C13)</f>
        <v>-2248.4700000000003</v>
      </c>
      <c r="AA8" s="196" t="s">
        <v>80</v>
      </c>
      <c r="AB8" s="196"/>
      <c r="AC8" s="196"/>
      <c r="AD8" s="196"/>
      <c r="AK8" s="211" t="s">
        <v>10</v>
      </c>
      <c r="AL8" s="211"/>
      <c r="AM8" s="211"/>
      <c r="AN8" s="21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6" t="s">
        <v>80</v>
      </c>
      <c r="F53" s="196"/>
      <c r="G53" s="196"/>
      <c r="H53" s="196"/>
      <c r="V53" s="17"/>
      <c r="X53" s="23" t="s">
        <v>32</v>
      </c>
      <c r="Y53" s="20">
        <f>IF(B53="PAGADO",0,C58)</f>
        <v>-2773.2900000000004</v>
      </c>
      <c r="AA53" s="196" t="s">
        <v>254</v>
      </c>
      <c r="AB53" s="196"/>
      <c r="AC53" s="196"/>
      <c r="AD53" s="19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NO PAGAR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NO PAGAR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8" t="s">
        <v>29</v>
      </c>
      <c r="AD95" s="198"/>
      <c r="AE95" s="198"/>
    </row>
    <row r="96" spans="8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6" t="s">
        <v>80</v>
      </c>
      <c r="F101" s="196"/>
      <c r="G101" s="196"/>
      <c r="H101" s="196"/>
      <c r="V101" s="17"/>
      <c r="X101" s="23" t="s">
        <v>32</v>
      </c>
      <c r="Y101" s="20">
        <f>IF(B101="PAGADO",0,C106)</f>
        <v>-793.29000000000042</v>
      </c>
      <c r="AA101" s="196" t="s">
        <v>80</v>
      </c>
      <c r="AB101" s="196"/>
      <c r="AC101" s="196"/>
      <c r="AD101" s="19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5" t="s">
        <v>30</v>
      </c>
      <c r="I129" s="195"/>
      <c r="J129" s="195"/>
      <c r="V129" s="17"/>
      <c r="AA129" s="195" t="s">
        <v>31</v>
      </c>
      <c r="AB129" s="195"/>
      <c r="AC129" s="195"/>
    </row>
    <row r="130" spans="2:41">
      <c r="H130" s="195"/>
      <c r="I130" s="195"/>
      <c r="J130" s="195"/>
      <c r="V130" s="17"/>
      <c r="AA130" s="195"/>
      <c r="AB130" s="195"/>
      <c r="AC130" s="19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6" t="s">
        <v>254</v>
      </c>
      <c r="F134" s="196"/>
      <c r="G134" s="196"/>
      <c r="H134" s="196"/>
      <c r="V134" s="17"/>
      <c r="X134" s="23" t="s">
        <v>32</v>
      </c>
      <c r="Y134" s="20">
        <f>IF(B134="PAGADO",0,C139)</f>
        <v>-1640.3300000000004</v>
      </c>
      <c r="AA134" s="196" t="s">
        <v>357</v>
      </c>
      <c r="AB134" s="196"/>
      <c r="AC134" s="196"/>
      <c r="AD134" s="19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7" t="str">
        <f>IF(Y139&lt;0,"NO PAGAR","COBRAR'")</f>
        <v>NO PAGAR</v>
      </c>
      <c r="Y140" s="19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7" t="str">
        <f>IF(C139&lt;0,"NO PAGAR","COBRAR'")</f>
        <v>NO PAGAR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8" t="s">
        <v>29</v>
      </c>
      <c r="AD168" s="198"/>
      <c r="AE168" s="198"/>
    </row>
    <row r="169" spans="2:41">
      <c r="H169" s="195" t="s">
        <v>28</v>
      </c>
      <c r="I169" s="195"/>
      <c r="J169" s="195"/>
      <c r="V169" s="17"/>
      <c r="AC169" s="198"/>
      <c r="AD169" s="198"/>
      <c r="AE169" s="198"/>
    </row>
    <row r="170" spans="2:41">
      <c r="H170" s="195"/>
      <c r="I170" s="195"/>
      <c r="J170" s="195"/>
      <c r="V170" s="17"/>
      <c r="AC170" s="198"/>
      <c r="AD170" s="198"/>
      <c r="AE170" s="198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6" t="s">
        <v>357</v>
      </c>
      <c r="F174" s="196"/>
      <c r="G174" s="196"/>
      <c r="H174" s="196"/>
      <c r="V174" s="17"/>
      <c r="X174" s="23" t="s">
        <v>32</v>
      </c>
      <c r="Y174" s="20">
        <f>IF(B173="PAGADO",0,C178)</f>
        <v>-1065.8100000000004</v>
      </c>
      <c r="AA174" s="196" t="s">
        <v>357</v>
      </c>
      <c r="AB174" s="196"/>
      <c r="AC174" s="196"/>
      <c r="AD174" s="19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5" t="s">
        <v>30</v>
      </c>
      <c r="I214" s="195"/>
      <c r="J214" s="195"/>
      <c r="V214" s="17"/>
      <c r="AA214" s="195" t="s">
        <v>31</v>
      </c>
      <c r="AB214" s="195"/>
      <c r="AC214" s="195"/>
    </row>
    <row r="215" spans="1:43">
      <c r="H215" s="195"/>
      <c r="I215" s="195"/>
      <c r="J215" s="195"/>
      <c r="V215" s="17"/>
      <c r="AA215" s="195"/>
      <c r="AB215" s="195"/>
      <c r="AC215" s="19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6" t="s">
        <v>357</v>
      </c>
      <c r="F219" s="196"/>
      <c r="G219" s="196"/>
      <c r="H219" s="196"/>
      <c r="V219" s="17"/>
      <c r="X219" s="23" t="s">
        <v>32</v>
      </c>
      <c r="Y219" s="20">
        <f>IF(B239="PAGADO",0,C223)</f>
        <v>-2403.2800000000007</v>
      </c>
      <c r="AA219" s="196" t="s">
        <v>531</v>
      </c>
      <c r="AB219" s="196"/>
      <c r="AC219" s="196"/>
      <c r="AD219" s="19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7" t="str">
        <f>IF(C223&lt;0,"NO PAGAR","COBRAR'")</f>
        <v>NO PAGAR</v>
      </c>
      <c r="C225" s="197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7" t="str">
        <f>IF(Y224&lt;0,"NO PAGAR","COBRAR'")</f>
        <v>NO PAGAR</v>
      </c>
      <c r="Y225" s="197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8" t="s">
        <v>29</v>
      </c>
      <c r="AD260" s="198"/>
      <c r="AE260" s="198"/>
    </row>
    <row r="261" spans="2:41">
      <c r="H261" s="195" t="s">
        <v>28</v>
      </c>
      <c r="I261" s="195"/>
      <c r="J261" s="195"/>
      <c r="V261" s="17"/>
      <c r="AC261" s="198"/>
      <c r="AD261" s="198"/>
      <c r="AE261" s="198"/>
    </row>
    <row r="262" spans="2:41">
      <c r="H262" s="195"/>
      <c r="I262" s="195"/>
      <c r="J262" s="195"/>
      <c r="V262" s="17"/>
      <c r="AC262" s="198"/>
      <c r="AD262" s="198"/>
      <c r="AE262" s="198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6" t="s">
        <v>593</v>
      </c>
      <c r="F266" s="196"/>
      <c r="G266" s="196"/>
      <c r="H266" s="196"/>
      <c r="V266" s="17"/>
      <c r="X266" s="23" t="s">
        <v>32</v>
      </c>
      <c r="Y266" s="20">
        <f>IF(B265="PAGADO",0,C270)</f>
        <v>-1680.7380000000007</v>
      </c>
      <c r="AA266" s="196" t="s">
        <v>593</v>
      </c>
      <c r="AB266" s="196"/>
      <c r="AC266" s="196"/>
      <c r="AD266" s="19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5" t="s">
        <v>30</v>
      </c>
      <c r="I306" s="195"/>
      <c r="J306" s="195"/>
      <c r="V306" s="17"/>
      <c r="AA306" s="195" t="s">
        <v>31</v>
      </c>
      <c r="AB306" s="195"/>
      <c r="AC306" s="195"/>
    </row>
    <row r="307" spans="2:41">
      <c r="H307" s="195"/>
      <c r="I307" s="195"/>
      <c r="J307" s="195"/>
      <c r="V307" s="17"/>
      <c r="AA307" s="195"/>
      <c r="AB307" s="195"/>
      <c r="AC307" s="19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6" t="s">
        <v>357</v>
      </c>
      <c r="F311" s="196"/>
      <c r="G311" s="196"/>
      <c r="H311" s="196"/>
      <c r="V311" s="17"/>
      <c r="X311" s="23" t="s">
        <v>32</v>
      </c>
      <c r="Y311" s="20">
        <f>IF(B1064="PAGADO",0,C315)</f>
        <v>-3648.456000000001</v>
      </c>
      <c r="AA311" s="196" t="s">
        <v>681</v>
      </c>
      <c r="AB311" s="196"/>
      <c r="AC311" s="196"/>
      <c r="AD311" s="19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7" t="str">
        <f>IF(C315&lt;0,"NO PAGAR","COBRAR'")</f>
        <v>NO PAGAR</v>
      </c>
      <c r="C317" s="19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7" t="str">
        <f>IF(Y316&lt;0,"NO PAGAR","COBRAR'")</f>
        <v>NO PAGAR</v>
      </c>
      <c r="Y317" s="19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5" t="s">
        <v>28</v>
      </c>
      <c r="I354" s="195"/>
      <c r="J354" s="195"/>
      <c r="V354" s="17"/>
    </row>
    <row r="355" spans="2:40">
      <c r="H355" s="195"/>
      <c r="I355" s="195"/>
      <c r="J355" s="195"/>
      <c r="V355" s="17"/>
    </row>
    <row r="356" spans="2:40">
      <c r="V356" s="17"/>
      <c r="X356" s="210" t="s">
        <v>64</v>
      </c>
      <c r="AB356" s="207" t="s">
        <v>29</v>
      </c>
      <c r="AC356" s="207"/>
      <c r="AD356" s="207"/>
    </row>
    <row r="357" spans="2:40" ht="23.25">
      <c r="B357" s="22" t="s">
        <v>64</v>
      </c>
      <c r="V357" s="17"/>
      <c r="X357" s="210"/>
      <c r="AB357" s="207"/>
      <c r="AC357" s="207"/>
      <c r="AD357" s="207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7"/>
      <c r="AC358" s="207"/>
      <c r="AD358" s="207"/>
    </row>
    <row r="359" spans="2:40" ht="23.25">
      <c r="B359" s="1" t="s">
        <v>0</v>
      </c>
      <c r="C359" s="19">
        <f>H375</f>
        <v>600</v>
      </c>
      <c r="E359" s="196" t="s">
        <v>593</v>
      </c>
      <c r="F359" s="196"/>
      <c r="G359" s="196"/>
      <c r="H359" s="196"/>
      <c r="V359" s="17"/>
      <c r="X359" s="23" t="s">
        <v>32</v>
      </c>
      <c r="Y359" s="20">
        <f>IF(B358="PAGADO",0,C363)</f>
        <v>-3418.3760000000011</v>
      </c>
      <c r="AA359" s="196" t="s">
        <v>681</v>
      </c>
      <c r="AB359" s="196"/>
      <c r="AC359" s="196"/>
      <c r="AD359" s="19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5" t="s">
        <v>30</v>
      </c>
      <c r="I392" s="195"/>
      <c r="J392" s="195"/>
      <c r="V392" s="17"/>
      <c r="AA392" s="195" t="s">
        <v>31</v>
      </c>
      <c r="AB392" s="195"/>
      <c r="AC392" s="195"/>
    </row>
    <row r="393" spans="1:43">
      <c r="H393" s="195"/>
      <c r="I393" s="195"/>
      <c r="J393" s="195"/>
      <c r="V393" s="17"/>
      <c r="AA393" s="195"/>
      <c r="AB393" s="195"/>
      <c r="AC393" s="19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6" t="s">
        <v>80</v>
      </c>
      <c r="F397" s="196"/>
      <c r="G397" s="196"/>
      <c r="H397" s="196"/>
      <c r="V397" s="17"/>
      <c r="X397" s="23" t="s">
        <v>32</v>
      </c>
      <c r="Y397" s="20">
        <f>IF(B1157="PAGADO",0,C402)</f>
        <v>-3884.1160000000018</v>
      </c>
      <c r="AA397" s="196" t="s">
        <v>593</v>
      </c>
      <c r="AB397" s="196"/>
      <c r="AC397" s="196"/>
      <c r="AD397" s="19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7" t="str">
        <f>IF(Y402&lt;0,"NO PAGAR","COBRAR'")</f>
        <v>NO PAGAR</v>
      </c>
      <c r="Y403" s="19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7" t="str">
        <f>IF(C402&lt;0,"NO PAGAR","COBRAR'")</f>
        <v>NO PAGAR</v>
      </c>
      <c r="C404" s="19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5" t="s">
        <v>28</v>
      </c>
      <c r="I438" s="195"/>
      <c r="J438" s="195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5"/>
      <c r="I439" s="195"/>
      <c r="J439" s="19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8" t="s">
        <v>29</v>
      </c>
      <c r="AC440" s="198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6" t="s">
        <v>616</v>
      </c>
      <c r="F443" s="196"/>
      <c r="G443" s="196"/>
      <c r="H443" s="196"/>
      <c r="V443" s="17"/>
      <c r="X443" s="23" t="s">
        <v>32</v>
      </c>
      <c r="Y443" s="20">
        <f>IF(B443="PAGADO",0,C448)</f>
        <v>-3182.3660000000018</v>
      </c>
      <c r="AA443" s="196" t="s">
        <v>357</v>
      </c>
      <c r="AB443" s="196"/>
      <c r="AC443" s="196"/>
      <c r="AD443" s="19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5" t="s">
        <v>30</v>
      </c>
      <c r="I477" s="195"/>
      <c r="J477" s="195"/>
      <c r="V477" s="17"/>
      <c r="AA477" s="195" t="s">
        <v>31</v>
      </c>
      <c r="AB477" s="195"/>
      <c r="AC477" s="195"/>
    </row>
    <row r="478" spans="1:43">
      <c r="H478" s="195"/>
      <c r="I478" s="195"/>
      <c r="J478" s="195"/>
      <c r="V478" s="17"/>
      <c r="AA478" s="195"/>
      <c r="AB478" s="195"/>
      <c r="AC478" s="19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6" t="s">
        <v>357</v>
      </c>
      <c r="F482" s="196"/>
      <c r="G482" s="196"/>
      <c r="H482" s="196"/>
      <c r="V482" s="17"/>
      <c r="X482" s="23" t="s">
        <v>32</v>
      </c>
      <c r="Y482" s="20">
        <f>IF(B1254="PAGADO",0,C487)</f>
        <v>-4170.7470000000021</v>
      </c>
      <c r="AA482" s="196" t="s">
        <v>531</v>
      </c>
      <c r="AB482" s="196"/>
      <c r="AC482" s="196"/>
      <c r="AD482" s="19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7" t="str">
        <f>IF(Y487&lt;0,"NO PAGAR","COBRAR'")</f>
        <v>NO PAGAR</v>
      </c>
      <c r="Y488" s="19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7" t="str">
        <f>IF(C487&lt;0,"NO PAGAR","COBRAR'")</f>
        <v>NO PAGAR</v>
      </c>
      <c r="C489" s="197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8" t="s">
        <v>29</v>
      </c>
      <c r="AD524" s="198"/>
      <c r="AE524" s="198"/>
    </row>
    <row r="525" spans="2:31">
      <c r="H525" s="195" t="s">
        <v>28</v>
      </c>
      <c r="I525" s="195"/>
      <c r="J525" s="195"/>
      <c r="V525" s="17"/>
      <c r="AC525" s="198"/>
      <c r="AD525" s="198"/>
      <c r="AE525" s="198"/>
    </row>
    <row r="526" spans="2:31">
      <c r="H526" s="195"/>
      <c r="I526" s="195"/>
      <c r="J526" s="195"/>
      <c r="V526" s="17"/>
      <c r="AC526" s="198"/>
      <c r="AD526" s="198"/>
      <c r="AE526" s="198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6" t="s">
        <v>593</v>
      </c>
      <c r="F528" s="196"/>
      <c r="G528" s="196"/>
      <c r="H528" s="196"/>
      <c r="V528" s="17"/>
      <c r="X528" s="23" t="s">
        <v>32</v>
      </c>
      <c r="Y528" s="20">
        <f>IF(B528="PAGADO",0,C533)</f>
        <v>-2703.3370000000023</v>
      </c>
      <c r="AA528" s="196" t="s">
        <v>357</v>
      </c>
      <c r="AB528" s="196"/>
      <c r="AC528" s="196"/>
      <c r="AD528" s="19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5" t="s">
        <v>30</v>
      </c>
      <c r="I564" s="195"/>
      <c r="J564" s="195"/>
      <c r="V564" s="17"/>
      <c r="AA564" s="195" t="s">
        <v>31</v>
      </c>
      <c r="AB564" s="195"/>
      <c r="AC564" s="195"/>
    </row>
    <row r="565" spans="1:43">
      <c r="H565" s="195"/>
      <c r="I565" s="195"/>
      <c r="J565" s="195"/>
      <c r="V565" s="17"/>
      <c r="AA565" s="195"/>
      <c r="AB565" s="195"/>
      <c r="AC565" s="19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6" t="s">
        <v>593</v>
      </c>
      <c r="F569" s="196"/>
      <c r="G569" s="196"/>
      <c r="H569" s="196"/>
      <c r="V569" s="17"/>
      <c r="X569" s="23" t="s">
        <v>32</v>
      </c>
      <c r="Y569" s="20">
        <f>IF(B1353="PAGADO",0,C574)</f>
        <v>-2187.0370000000021</v>
      </c>
      <c r="AA569" s="196" t="s">
        <v>357</v>
      </c>
      <c r="AB569" s="196"/>
      <c r="AC569" s="196"/>
      <c r="AD569" s="19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7" t="str">
        <f>IF(Y574&lt;0,"NO PAGAR","COBRAR'")</f>
        <v>NO PAGAR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7" t="str">
        <f>IF(C574&lt;0,"NO PAGAR","COBRAR'")</f>
        <v>NO PAGAR</v>
      </c>
      <c r="C576" s="19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8" t="s">
        <v>29</v>
      </c>
      <c r="AD607" s="198"/>
      <c r="AE607" s="198"/>
    </row>
    <row r="608" spans="2:31">
      <c r="H608" s="195" t="s">
        <v>28</v>
      </c>
      <c r="I608" s="195"/>
      <c r="J608" s="195"/>
      <c r="V608" s="17"/>
      <c r="AC608" s="198"/>
      <c r="AD608" s="198"/>
      <c r="AE608" s="198"/>
    </row>
    <row r="609" spans="2:41">
      <c r="H609" s="195"/>
      <c r="I609" s="195"/>
      <c r="J609" s="195"/>
      <c r="V609" s="17"/>
      <c r="AC609" s="198"/>
      <c r="AD609" s="198"/>
      <c r="AE609" s="198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6" t="s">
        <v>357</v>
      </c>
      <c r="F611" s="196"/>
      <c r="G611" s="196"/>
      <c r="H611" s="196"/>
      <c r="V611" s="17"/>
      <c r="X611" s="23" t="s">
        <v>32</v>
      </c>
      <c r="Y611" s="20">
        <f>IF(B611="PAGADO",0,C616)</f>
        <v>-1752.9910000000023</v>
      </c>
      <c r="AA611" s="196" t="s">
        <v>254</v>
      </c>
      <c r="AB611" s="196"/>
      <c r="AC611" s="196"/>
      <c r="AD611" s="19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5" t="s">
        <v>30</v>
      </c>
      <c r="I651" s="195"/>
      <c r="J651" s="195"/>
      <c r="V651" s="17"/>
      <c r="AA651" s="195" t="s">
        <v>31</v>
      </c>
      <c r="AB651" s="195"/>
      <c r="AC651" s="195"/>
    </row>
    <row r="652" spans="1:43">
      <c r="H652" s="195"/>
      <c r="I652" s="195"/>
      <c r="J652" s="195"/>
      <c r="V652" s="17"/>
      <c r="AA652" s="195"/>
      <c r="AB652" s="195"/>
      <c r="AC652" s="19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6" t="s">
        <v>357</v>
      </c>
      <c r="F656" s="196"/>
      <c r="G656" s="196"/>
      <c r="H656" s="196"/>
      <c r="V656" s="17"/>
      <c r="X656" s="23" t="s">
        <v>32</v>
      </c>
      <c r="Y656" s="20">
        <f>IF(B1446="PAGADO",0,C661)</f>
        <v>-2262.0810000000019</v>
      </c>
      <c r="AA656" s="196" t="s">
        <v>254</v>
      </c>
      <c r="AB656" s="196"/>
      <c r="AC656" s="196"/>
      <c r="AD656" s="19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7" t="str">
        <f>IF(Y661&lt;0,"NO PAGAR","COBRAR'")</f>
        <v>NO PAGAR</v>
      </c>
      <c r="Y662" s="19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7" t="str">
        <f>IF(C661&lt;0,"NO PAGAR","COBRAR'")</f>
        <v>NO PAGAR</v>
      </c>
      <c r="C663" s="19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8" t="s">
        <v>29</v>
      </c>
      <c r="AD692" s="198"/>
      <c r="AE692" s="198"/>
    </row>
    <row r="693" spans="2:41">
      <c r="H693" s="195" t="s">
        <v>28</v>
      </c>
      <c r="I693" s="195"/>
      <c r="J693" s="195"/>
      <c r="V693" s="17"/>
      <c r="AC693" s="198"/>
      <c r="AD693" s="198"/>
      <c r="AE693" s="198"/>
    </row>
    <row r="694" spans="2:41">
      <c r="H694" s="195"/>
      <c r="I694" s="195"/>
      <c r="J694" s="195"/>
      <c r="V694" s="17"/>
      <c r="AC694" s="198"/>
      <c r="AD694" s="198"/>
      <c r="AE694" s="198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6" t="s">
        <v>357</v>
      </c>
      <c r="F698" s="196"/>
      <c r="G698" s="196"/>
      <c r="H698" s="196"/>
      <c r="V698" s="17"/>
      <c r="X698" s="23" t="s">
        <v>32</v>
      </c>
      <c r="Y698" s="20">
        <f>IF(B698="PAGADO",0,C703)</f>
        <v>-418.08100000000195</v>
      </c>
      <c r="AA698" s="196" t="s">
        <v>254</v>
      </c>
      <c r="AB698" s="196"/>
      <c r="AC698" s="196"/>
      <c r="AD698" s="196"/>
      <c r="AK698" s="203" t="s">
        <v>110</v>
      </c>
      <c r="AL698" s="203"/>
      <c r="AM698" s="203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1396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1397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1388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5" t="s">
        <v>30</v>
      </c>
      <c r="I734" s="195"/>
      <c r="J734" s="195"/>
      <c r="V734" s="17"/>
      <c r="AA734" s="195" t="s">
        <v>31</v>
      </c>
      <c r="AB734" s="195"/>
      <c r="AC734" s="195"/>
    </row>
    <row r="735" spans="1:43">
      <c r="H735" s="195"/>
      <c r="I735" s="195"/>
      <c r="J735" s="195"/>
      <c r="V735" s="17"/>
      <c r="AA735" s="195"/>
      <c r="AB735" s="195"/>
      <c r="AC735" s="195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6" t="s">
        <v>20</v>
      </c>
      <c r="F739" s="196"/>
      <c r="G739" s="196"/>
      <c r="H739" s="196"/>
      <c r="V739" s="17"/>
      <c r="X739" s="23" t="s">
        <v>32</v>
      </c>
      <c r="Y739" s="20">
        <f>IF(B1539="PAGADO",0,C744)</f>
        <v>-1063.0810000000019</v>
      </c>
      <c r="AA739" s="196" t="s">
        <v>20</v>
      </c>
      <c r="AB739" s="196"/>
      <c r="AC739" s="196"/>
      <c r="AD739" s="196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1063.0810000000019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1063.0810000000019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-1063.0810000000019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-1063.0810000000019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tr">
        <f>IF(Y744&lt;0,"NO PAGAR","COBRAR'")</f>
        <v>NO PAGAR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7" t="str">
        <f>IF(C744&lt;0,"NO PAGAR","COBRAR'")</f>
        <v>NO PAGAR</v>
      </c>
      <c r="C746" s="19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1063.0810000000019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1063.0810000000019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1063.0810000000019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8" t="s">
        <v>29</v>
      </c>
      <c r="AD781" s="198"/>
      <c r="AE781" s="198"/>
    </row>
    <row r="782" spans="8:31">
      <c r="H782" s="195" t="s">
        <v>28</v>
      </c>
      <c r="I782" s="195"/>
      <c r="J782" s="195"/>
      <c r="V782" s="17"/>
      <c r="AC782" s="198"/>
      <c r="AD782" s="198"/>
      <c r="AE782" s="198"/>
    </row>
    <row r="783" spans="8:31">
      <c r="H783" s="195"/>
      <c r="I783" s="195"/>
      <c r="J783" s="195"/>
      <c r="V783" s="17"/>
      <c r="AC783" s="198"/>
      <c r="AD783" s="198"/>
      <c r="AE783" s="198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-1063.0810000000019</v>
      </c>
      <c r="E787" s="196" t="s">
        <v>20</v>
      </c>
      <c r="F787" s="196"/>
      <c r="G787" s="196"/>
      <c r="H787" s="196"/>
      <c r="V787" s="17"/>
      <c r="X787" s="23" t="s">
        <v>32</v>
      </c>
      <c r="Y787" s="20">
        <f>IF(B787="PAGADO",0,C792)</f>
        <v>-1063.0810000000019</v>
      </c>
      <c r="AA787" s="196" t="s">
        <v>20</v>
      </c>
      <c r="AB787" s="196"/>
      <c r="AC787" s="196"/>
      <c r="AD787" s="196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1063.0810000000019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1063.0810000000019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-1063.0810000000019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-1063.0810000000019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NO PAGAR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NO PAGAR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1063.0810000000019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1063.0810000000019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1063.0810000000019</v>
      </c>
      <c r="V814" s="17"/>
      <c r="X814" s="15" t="s">
        <v>18</v>
      </c>
      <c r="Y814" s="16">
        <f>SUM(Y795:Y813)</f>
        <v>1063.0810000000019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5" t="s">
        <v>30</v>
      </c>
      <c r="I827" s="195"/>
      <c r="J827" s="195"/>
      <c r="V827" s="17"/>
      <c r="AA827" s="195" t="s">
        <v>31</v>
      </c>
      <c r="AB827" s="195"/>
      <c r="AC827" s="195"/>
    </row>
    <row r="828" spans="1:43">
      <c r="H828" s="195"/>
      <c r="I828" s="195"/>
      <c r="J828" s="195"/>
      <c r="V828" s="17"/>
      <c r="AA828" s="195"/>
      <c r="AB828" s="195"/>
      <c r="AC828" s="195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-1063.0810000000019</v>
      </c>
      <c r="E832" s="196" t="s">
        <v>20</v>
      </c>
      <c r="F832" s="196"/>
      <c r="G832" s="196"/>
      <c r="H832" s="196"/>
      <c r="V832" s="17"/>
      <c r="X832" s="23" t="s">
        <v>32</v>
      </c>
      <c r="Y832" s="20">
        <f>IF(B1632="PAGADO",0,C837)</f>
        <v>-1063.0810000000019</v>
      </c>
      <c r="AA832" s="196" t="s">
        <v>20</v>
      </c>
      <c r="AB832" s="196"/>
      <c r="AC832" s="196"/>
      <c r="AD832" s="196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1063.0810000000019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1063.0810000000019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-1063.0810000000019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-1063.0810000000019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7" t="str">
        <f>IF(Y837&lt;0,"NO PAGAR","COBRAR'")</f>
        <v>NO PAGAR</v>
      </c>
      <c r="Y838" s="19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7" t="str">
        <f>IF(C837&lt;0,"NO PAGAR","COBRAR'")</f>
        <v>NO PAGAR</v>
      </c>
      <c r="C839" s="19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1063.0810000000019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1063.0810000000019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1063.0810000000019</v>
      </c>
      <c r="D860" t="s">
        <v>22</v>
      </c>
      <c r="E860" t="s">
        <v>21</v>
      </c>
      <c r="V860" s="17"/>
      <c r="X860" s="15" t="s">
        <v>18</v>
      </c>
      <c r="Y860" s="16">
        <f>SUM(Y841:Y859)</f>
        <v>1063.0810000000019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8" t="s">
        <v>29</v>
      </c>
      <c r="AD875" s="198"/>
      <c r="AE875" s="198"/>
    </row>
    <row r="876" spans="2:31">
      <c r="H876" s="195" t="s">
        <v>28</v>
      </c>
      <c r="I876" s="195"/>
      <c r="J876" s="195"/>
      <c r="V876" s="17"/>
      <c r="AC876" s="198"/>
      <c r="AD876" s="198"/>
      <c r="AE876" s="198"/>
    </row>
    <row r="877" spans="2:31">
      <c r="H877" s="195"/>
      <c r="I877" s="195"/>
      <c r="J877" s="195"/>
      <c r="V877" s="17"/>
      <c r="AC877" s="198"/>
      <c r="AD877" s="198"/>
      <c r="AE877" s="198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-1063.0810000000019</v>
      </c>
      <c r="E881" s="196" t="s">
        <v>20</v>
      </c>
      <c r="F881" s="196"/>
      <c r="G881" s="196"/>
      <c r="H881" s="196"/>
      <c r="V881" s="17"/>
      <c r="X881" s="23" t="s">
        <v>32</v>
      </c>
      <c r="Y881" s="20">
        <f>IF(B881="PAGADO",0,C886)</f>
        <v>-1063.0810000000019</v>
      </c>
      <c r="AA881" s="196" t="s">
        <v>20</v>
      </c>
      <c r="AB881" s="196"/>
      <c r="AC881" s="196"/>
      <c r="AD881" s="196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1063.0810000000019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1063.0810000000019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-1063.0810000000019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-1063.0810000000019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NO PAGAR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NO PAGAR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1063.0810000000019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1063.0810000000019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1063.0810000000019</v>
      </c>
      <c r="V908" s="17"/>
      <c r="X908" s="15" t="s">
        <v>18</v>
      </c>
      <c r="Y908" s="16">
        <f>SUM(Y889:Y907)</f>
        <v>1063.0810000000019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5" t="s">
        <v>30</v>
      </c>
      <c r="I921" s="195"/>
      <c r="J921" s="195"/>
      <c r="V921" s="17"/>
      <c r="AA921" s="195" t="s">
        <v>31</v>
      </c>
      <c r="AB921" s="195"/>
      <c r="AC921" s="195"/>
    </row>
    <row r="922" spans="1:43">
      <c r="H922" s="195"/>
      <c r="I922" s="195"/>
      <c r="J922" s="195"/>
      <c r="V922" s="17"/>
      <c r="AA922" s="195"/>
      <c r="AB922" s="195"/>
      <c r="AC922" s="195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-1063.0810000000019</v>
      </c>
      <c r="E926" s="196" t="s">
        <v>20</v>
      </c>
      <c r="F926" s="196"/>
      <c r="G926" s="196"/>
      <c r="H926" s="196"/>
      <c r="V926" s="17"/>
      <c r="X926" s="23" t="s">
        <v>32</v>
      </c>
      <c r="Y926" s="20">
        <f>IF(B1726="PAGADO",0,C931)</f>
        <v>-1063.0810000000019</v>
      </c>
      <c r="AA926" s="196" t="s">
        <v>20</v>
      </c>
      <c r="AB926" s="196"/>
      <c r="AC926" s="196"/>
      <c r="AD926" s="196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1063.0810000000019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1063.0810000000019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-1063.0810000000019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-1063.0810000000019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7" t="str">
        <f>IF(Y931&lt;0,"NO PAGAR","COBRAR'")</f>
        <v>NO PAGAR</v>
      </c>
      <c r="Y932" s="19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7" t="str">
        <f>IF(C931&lt;0,"NO PAGAR","COBRAR'")</f>
        <v>NO PAGAR</v>
      </c>
      <c r="C933" s="19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1063.0810000000019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1063.0810000000019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1063.0810000000019</v>
      </c>
      <c r="D954" t="s">
        <v>22</v>
      </c>
      <c r="E954" t="s">
        <v>21</v>
      </c>
      <c r="V954" s="17"/>
      <c r="X954" s="15" t="s">
        <v>18</v>
      </c>
      <c r="Y954" s="16">
        <f>SUM(Y935:Y953)</f>
        <v>1063.0810000000019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8" t="s">
        <v>29</v>
      </c>
      <c r="AD968" s="198"/>
      <c r="AE968" s="198"/>
    </row>
    <row r="969" spans="2:41">
      <c r="H969" s="195" t="s">
        <v>28</v>
      </c>
      <c r="I969" s="195"/>
      <c r="J969" s="195"/>
      <c r="V969" s="17"/>
      <c r="AC969" s="198"/>
      <c r="AD969" s="198"/>
      <c r="AE969" s="198"/>
    </row>
    <row r="970" spans="2:41">
      <c r="H970" s="195"/>
      <c r="I970" s="195"/>
      <c r="J970" s="195"/>
      <c r="V970" s="17"/>
      <c r="AC970" s="198"/>
      <c r="AD970" s="198"/>
      <c r="AE970" s="198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-1063.0810000000019</v>
      </c>
      <c r="E974" s="196" t="s">
        <v>20</v>
      </c>
      <c r="F974" s="196"/>
      <c r="G974" s="196"/>
      <c r="H974" s="196"/>
      <c r="V974" s="17"/>
      <c r="X974" s="23" t="s">
        <v>32</v>
      </c>
      <c r="Y974" s="20">
        <f>IF(B974="PAGADO",0,C979)</f>
        <v>-1063.0810000000019</v>
      </c>
      <c r="AA974" s="196" t="s">
        <v>20</v>
      </c>
      <c r="AB974" s="196"/>
      <c r="AC974" s="196"/>
      <c r="AD974" s="196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1063.0810000000019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1063.0810000000019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-1063.0810000000019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-1063.0810000000019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NO PAGAR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NO PAGAR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1063.0810000000019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1063.0810000000019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1063.0810000000019</v>
      </c>
      <c r="V1001" s="17"/>
      <c r="X1001" s="15" t="s">
        <v>18</v>
      </c>
      <c r="Y1001" s="16">
        <f>SUM(Y982:Y1000)</f>
        <v>1063.0810000000019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5" t="s">
        <v>30</v>
      </c>
      <c r="I1014" s="195"/>
      <c r="J1014" s="195"/>
      <c r="V1014" s="17"/>
      <c r="AA1014" s="195" t="s">
        <v>31</v>
      </c>
      <c r="AB1014" s="195"/>
      <c r="AC1014" s="195"/>
    </row>
    <row r="1015" spans="1:43">
      <c r="H1015" s="195"/>
      <c r="I1015" s="195"/>
      <c r="J1015" s="195"/>
      <c r="V1015" s="17"/>
      <c r="AA1015" s="195"/>
      <c r="AB1015" s="195"/>
      <c r="AC1015" s="195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-1063.0810000000019</v>
      </c>
      <c r="E1019" s="196" t="s">
        <v>20</v>
      </c>
      <c r="F1019" s="196"/>
      <c r="G1019" s="196"/>
      <c r="H1019" s="196"/>
      <c r="V1019" s="17"/>
      <c r="X1019" s="23" t="s">
        <v>32</v>
      </c>
      <c r="Y1019" s="20">
        <f>IF(B1819="PAGADO",0,C1024)</f>
        <v>-1063.0810000000019</v>
      </c>
      <c r="AA1019" s="196" t="s">
        <v>20</v>
      </c>
      <c r="AB1019" s="196"/>
      <c r="AC1019" s="196"/>
      <c r="AD1019" s="196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1063.0810000000019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1063.0810000000019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-1063.0810000000019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-1063.0810000000019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7" t="str">
        <f>IF(Y1024&lt;0,"NO PAGAR","COBRAR'")</f>
        <v>NO PAGAR</v>
      </c>
      <c r="Y1025" s="19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7" t="str">
        <f>IF(C1024&lt;0,"NO PAGAR","COBRAR'")</f>
        <v>NO PAGAR</v>
      </c>
      <c r="C1026" s="19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1063.0810000000019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1063.0810000000019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1063.0810000000019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1063.0810000000019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AK698:AM698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942:G942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6" t="s">
        <v>79</v>
      </c>
      <c r="F8" s="196"/>
      <c r="G8" s="196"/>
      <c r="H8" s="196"/>
      <c r="V8" s="17"/>
      <c r="X8" s="23" t="s">
        <v>32</v>
      </c>
      <c r="Y8" s="20">
        <f>IF(B8="PAGADO",0,C13)</f>
        <v>0</v>
      </c>
      <c r="AA8" s="196" t="s">
        <v>148</v>
      </c>
      <c r="AB8" s="196"/>
      <c r="AC8" s="196"/>
      <c r="AD8" s="196"/>
      <c r="AK8" s="203" t="s">
        <v>110</v>
      </c>
      <c r="AL8" s="203"/>
      <c r="AM8" s="20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6" t="s">
        <v>79</v>
      </c>
      <c r="F53" s="196"/>
      <c r="G53" s="196"/>
      <c r="H53" s="196"/>
      <c r="V53" s="17"/>
      <c r="X53" s="23" t="s">
        <v>32</v>
      </c>
      <c r="Y53" s="20">
        <f>IF(B53="PAGADO",0,C58)</f>
        <v>251.97000000000011</v>
      </c>
      <c r="AA53" s="196" t="s">
        <v>148</v>
      </c>
      <c r="AB53" s="196"/>
      <c r="AC53" s="196"/>
      <c r="AD53" s="19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8" t="s">
        <v>29</v>
      </c>
      <c r="AD97" s="198"/>
      <c r="AE97" s="198"/>
    </row>
    <row r="98" spans="2:41">
      <c r="H98" s="195" t="s">
        <v>28</v>
      </c>
      <c r="I98" s="195"/>
      <c r="J98" s="195"/>
      <c r="V98" s="17"/>
      <c r="AC98" s="198"/>
      <c r="AD98" s="198"/>
      <c r="AE98" s="198"/>
    </row>
    <row r="99" spans="2:41">
      <c r="H99" s="195"/>
      <c r="I99" s="195"/>
      <c r="J99" s="195"/>
      <c r="V99" s="17"/>
      <c r="AC99" s="198"/>
      <c r="AD99" s="198"/>
      <c r="AE99" s="198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6" t="s">
        <v>79</v>
      </c>
      <c r="F103" s="196"/>
      <c r="G103" s="196"/>
      <c r="H103" s="196"/>
      <c r="V103" s="17"/>
      <c r="X103" s="23" t="s">
        <v>156</v>
      </c>
      <c r="Y103" s="20">
        <f>IF(B103="PAGADO",0,C108)</f>
        <v>1501.97</v>
      </c>
      <c r="AA103" s="196" t="s">
        <v>79</v>
      </c>
      <c r="AB103" s="196"/>
      <c r="AC103" s="196"/>
      <c r="AD103" s="19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5" t="s">
        <v>30</v>
      </c>
      <c r="I130" s="195"/>
      <c r="J130" s="195"/>
      <c r="V130" s="17"/>
      <c r="AA130" s="195" t="s">
        <v>31</v>
      </c>
      <c r="AB130" s="195"/>
      <c r="AC130" s="195"/>
    </row>
    <row r="131" spans="2:41">
      <c r="H131" s="195"/>
      <c r="I131" s="195"/>
      <c r="J131" s="195"/>
      <c r="V131" s="17"/>
      <c r="AA131" s="195"/>
      <c r="AB131" s="195"/>
      <c r="AC131" s="19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6" t="s">
        <v>148</v>
      </c>
      <c r="F135" s="196"/>
      <c r="G135" s="196"/>
      <c r="H135" s="196"/>
      <c r="V135" s="17"/>
      <c r="X135" s="23" t="s">
        <v>32</v>
      </c>
      <c r="Y135" s="20">
        <f>IF(B135="PAGADO",0,C140)</f>
        <v>0</v>
      </c>
      <c r="AA135" s="196" t="s">
        <v>356</v>
      </c>
      <c r="AB135" s="196"/>
      <c r="AC135" s="196"/>
      <c r="AD135" s="19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7" t="str">
        <f>IF(Y140&lt;0,"NO PAGAR","COBRAR'")</f>
        <v>COBRAR'</v>
      </c>
      <c r="Y141" s="19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7" t="str">
        <f>IF(C140&lt;0,"NO PAGAR","COBRAR'")</f>
        <v>COBRAR'</v>
      </c>
      <c r="C142" s="197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8" t="s">
        <v>29</v>
      </c>
      <c r="AD169" s="198"/>
      <c r="AE169" s="198"/>
    </row>
    <row r="170" spans="2:41">
      <c r="H170" s="195" t="s">
        <v>28</v>
      </c>
      <c r="I170" s="195"/>
      <c r="J170" s="195"/>
      <c r="V170" s="17"/>
      <c r="AC170" s="198"/>
      <c r="AD170" s="198"/>
      <c r="AE170" s="198"/>
    </row>
    <row r="171" spans="2:41">
      <c r="H171" s="195"/>
      <c r="I171" s="195"/>
      <c r="J171" s="195"/>
      <c r="V171" s="17"/>
      <c r="AC171" s="198"/>
      <c r="AD171" s="198"/>
      <c r="AE171" s="198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6" t="s">
        <v>79</v>
      </c>
      <c r="F175" s="196"/>
      <c r="G175" s="196"/>
      <c r="H175" s="196"/>
      <c r="V175" s="17"/>
      <c r="X175" s="23" t="s">
        <v>32</v>
      </c>
      <c r="Y175" s="20">
        <f>IF(B175="PAGADO",0,C180)</f>
        <v>0</v>
      </c>
      <c r="AA175" s="196" t="s">
        <v>356</v>
      </c>
      <c r="AB175" s="196"/>
      <c r="AC175" s="196"/>
      <c r="AD175" s="19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5" t="s">
        <v>30</v>
      </c>
      <c r="I207" s="195"/>
      <c r="J207" s="195"/>
      <c r="V207" s="17"/>
      <c r="AA207" s="195" t="s">
        <v>31</v>
      </c>
      <c r="AB207" s="195"/>
      <c r="AC207" s="195"/>
    </row>
    <row r="208" spans="1:43">
      <c r="H208" s="195"/>
      <c r="I208" s="195"/>
      <c r="J208" s="195"/>
      <c r="V208" s="17"/>
      <c r="AA208" s="195"/>
      <c r="AB208" s="195"/>
      <c r="AC208" s="19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6" t="s">
        <v>356</v>
      </c>
      <c r="F212" s="196"/>
      <c r="G212" s="196"/>
      <c r="H212" s="196"/>
      <c r="V212" s="17"/>
      <c r="X212" s="23" t="s">
        <v>130</v>
      </c>
      <c r="Y212" s="20">
        <f>IF(B212="PAGADO",0,C217)</f>
        <v>0</v>
      </c>
      <c r="AA212" s="196" t="s">
        <v>545</v>
      </c>
      <c r="AB212" s="196"/>
      <c r="AC212" s="196"/>
      <c r="AD212" s="19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7" t="str">
        <f>IF(Y217&lt;0,"NO PAGAR","COBRAR'")</f>
        <v>COBRAR'</v>
      </c>
      <c r="Y218" s="197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7" t="str">
        <f>IF(C217&lt;0,"NO PAGAR","COBRAR'")</f>
        <v>COBRAR'</v>
      </c>
      <c r="C219" s="197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8" t="s">
        <v>29</v>
      </c>
      <c r="AD253" s="198"/>
      <c r="AE253" s="198"/>
    </row>
    <row r="254" spans="5:31">
      <c r="H254" s="195" t="s">
        <v>28</v>
      </c>
      <c r="I254" s="195"/>
      <c r="J254" s="195"/>
      <c r="V254" s="17"/>
      <c r="AC254" s="198"/>
      <c r="AD254" s="198"/>
      <c r="AE254" s="198"/>
    </row>
    <row r="255" spans="5:31">
      <c r="H255" s="195"/>
      <c r="I255" s="195"/>
      <c r="J255" s="195"/>
      <c r="V255" s="17"/>
      <c r="AC255" s="198"/>
      <c r="AD255" s="198"/>
      <c r="AE255" s="198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6" t="s">
        <v>545</v>
      </c>
      <c r="F259" s="196"/>
      <c r="G259" s="196"/>
      <c r="H259" s="196"/>
      <c r="V259" s="17"/>
      <c r="X259" s="23" t="s">
        <v>32</v>
      </c>
      <c r="Y259" s="20">
        <f>IF(B259="PAGADO",0,C264)</f>
        <v>0</v>
      </c>
      <c r="AA259" s="196" t="s">
        <v>600</v>
      </c>
      <c r="AB259" s="196"/>
      <c r="AC259" s="196"/>
      <c r="AD259" s="19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5" t="s">
        <v>30</v>
      </c>
      <c r="I299" s="195"/>
      <c r="J299" s="195"/>
      <c r="V299" s="17"/>
      <c r="AA299" s="195" t="s">
        <v>31</v>
      </c>
      <c r="AB299" s="195"/>
      <c r="AC299" s="195"/>
    </row>
    <row r="300" spans="1:43">
      <c r="H300" s="195"/>
      <c r="I300" s="195"/>
      <c r="J300" s="195"/>
      <c r="V300" s="17"/>
      <c r="AA300" s="195"/>
      <c r="AB300" s="195"/>
      <c r="AC300" s="19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6" t="s">
        <v>356</v>
      </c>
      <c r="F304" s="196"/>
      <c r="G304" s="196"/>
      <c r="H304" s="196"/>
      <c r="V304" s="17"/>
      <c r="X304" s="23" t="s">
        <v>32</v>
      </c>
      <c r="Y304" s="20">
        <f>IF(B1060="PAGADO",0,C309)</f>
        <v>240</v>
      </c>
      <c r="AA304" s="196" t="s">
        <v>677</v>
      </c>
      <c r="AB304" s="196"/>
      <c r="AC304" s="196"/>
      <c r="AD304" s="19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7" t="str">
        <f>IF(Y309&lt;0,"NO PAGAR","COBRAR'")</f>
        <v>COBRAR'</v>
      </c>
      <c r="Y310" s="19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7" t="str">
        <f>IF(C309&lt;0,"NO PAGAR","COBRAR'")</f>
        <v>COBRAR'</v>
      </c>
      <c r="C311" s="197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5" t="s">
        <v>28</v>
      </c>
      <c r="I347" s="195"/>
      <c r="J347" s="195"/>
      <c r="V347" s="17"/>
    </row>
    <row r="348" spans="2:30">
      <c r="H348" s="195"/>
      <c r="I348" s="195"/>
      <c r="J348" s="195"/>
      <c r="V348" s="17"/>
    </row>
    <row r="349" spans="2:30">
      <c r="V349" s="17"/>
      <c r="X349" s="210" t="s">
        <v>64</v>
      </c>
      <c r="AB349" s="207" t="s">
        <v>29</v>
      </c>
      <c r="AC349" s="207"/>
      <c r="AD349" s="207"/>
    </row>
    <row r="350" spans="2:30">
      <c r="V350" s="17"/>
      <c r="X350" s="210"/>
      <c r="AB350" s="207"/>
      <c r="AC350" s="207"/>
      <c r="AD350" s="207"/>
    </row>
    <row r="351" spans="2:30" ht="23.25">
      <c r="B351" s="22" t="s">
        <v>64</v>
      </c>
      <c r="V351" s="17"/>
      <c r="X351" s="210"/>
      <c r="AB351" s="207"/>
      <c r="AC351" s="207"/>
      <c r="AD351" s="207"/>
    </row>
    <row r="352" spans="2:30" ht="23.25">
      <c r="B352" s="23" t="s">
        <v>130</v>
      </c>
      <c r="C352" s="20">
        <f>IF(X304="PAGADO",0,Y309)</f>
        <v>229.98</v>
      </c>
      <c r="E352" s="196" t="s">
        <v>545</v>
      </c>
      <c r="F352" s="196"/>
      <c r="G352" s="196"/>
      <c r="H352" s="196"/>
      <c r="V352" s="17"/>
      <c r="X352" s="23" t="s">
        <v>130</v>
      </c>
      <c r="Y352" s="20">
        <f>IF(B352="PAGADO",0,C357)</f>
        <v>0</v>
      </c>
      <c r="AA352" s="196" t="s">
        <v>677</v>
      </c>
      <c r="AB352" s="196"/>
      <c r="AC352" s="196"/>
      <c r="AD352" s="19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5" t="s">
        <v>30</v>
      </c>
      <c r="I386" s="195"/>
      <c r="J386" s="195"/>
      <c r="V386" s="17"/>
      <c r="AA386" s="195" t="s">
        <v>31</v>
      </c>
      <c r="AB386" s="195"/>
      <c r="AC386" s="195"/>
    </row>
    <row r="387" spans="2:41">
      <c r="H387" s="195"/>
      <c r="I387" s="195"/>
      <c r="J387" s="195"/>
      <c r="V387" s="17"/>
      <c r="AA387" s="195"/>
      <c r="AB387" s="195"/>
      <c r="AC387" s="19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6" t="s">
        <v>545</v>
      </c>
      <c r="F391" s="196"/>
      <c r="G391" s="196"/>
      <c r="H391" s="196"/>
      <c r="V391" s="17"/>
      <c r="X391" s="23" t="s">
        <v>32</v>
      </c>
      <c r="Y391" s="20">
        <f>IF(B391="PAGADO",0,C396)</f>
        <v>0</v>
      </c>
      <c r="AA391" s="196" t="s">
        <v>841</v>
      </c>
      <c r="AB391" s="196"/>
      <c r="AC391" s="196"/>
      <c r="AD391" s="19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7" t="str">
        <f>IF(Y396&lt;0,"NO PAGAR","COBRAR'")</f>
        <v>COBRAR'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7" t="str">
        <f>IF(C396&lt;0,"NO PAGAR","COBRAR'")</f>
        <v>COBRAR'</v>
      </c>
      <c r="C398" s="19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8" t="s">
        <v>29</v>
      </c>
      <c r="AD431" s="198"/>
      <c r="AE431" s="198"/>
    </row>
    <row r="432" spans="8:31">
      <c r="H432" s="195" t="s">
        <v>28</v>
      </c>
      <c r="I432" s="195"/>
      <c r="J432" s="195"/>
      <c r="V432" s="17"/>
      <c r="AC432" s="198"/>
      <c r="AD432" s="198"/>
      <c r="AE432" s="198"/>
    </row>
    <row r="433" spans="2:41">
      <c r="H433" s="195"/>
      <c r="I433" s="195"/>
      <c r="J433" s="195"/>
      <c r="V433" s="17"/>
      <c r="AC433" s="198"/>
      <c r="AD433" s="198"/>
      <c r="AE433" s="198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6" t="s">
        <v>356</v>
      </c>
      <c r="F437" s="196"/>
      <c r="G437" s="196"/>
      <c r="H437" s="196"/>
      <c r="V437" s="17"/>
      <c r="X437" s="23" t="s">
        <v>32</v>
      </c>
      <c r="Y437" s="20">
        <f>IF(B437="PAGADO",0,C442)</f>
        <v>0</v>
      </c>
      <c r="AA437" s="196" t="s">
        <v>356</v>
      </c>
      <c r="AB437" s="196"/>
      <c r="AC437" s="196"/>
      <c r="AD437" s="196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5" t="s">
        <v>30</v>
      </c>
      <c r="I471" s="195"/>
      <c r="J471" s="195"/>
      <c r="V471" s="17"/>
      <c r="AA471" s="195" t="s">
        <v>31</v>
      </c>
      <c r="AB471" s="195"/>
      <c r="AC471" s="195"/>
    </row>
    <row r="472" spans="1:43">
      <c r="H472" s="195"/>
      <c r="I472" s="195"/>
      <c r="J472" s="195"/>
      <c r="V472" s="17"/>
      <c r="AA472" s="195"/>
      <c r="AB472" s="195"/>
      <c r="AC472" s="19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6" t="s">
        <v>545</v>
      </c>
      <c r="F474" s="196"/>
      <c r="G474" s="196"/>
      <c r="H474" s="196"/>
      <c r="V474" s="17"/>
      <c r="X474" s="23" t="s">
        <v>130</v>
      </c>
      <c r="Y474" s="20">
        <f>IF(B474="PAGADO",0,C479)</f>
        <v>0</v>
      </c>
      <c r="AA474" s="196" t="s">
        <v>545</v>
      </c>
      <c r="AB474" s="196"/>
      <c r="AC474" s="196"/>
      <c r="AD474" s="19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7" t="str">
        <f>IF(Y479&lt;0,"NO PAGAR","COBRAR'")</f>
        <v>COBRAR'</v>
      </c>
      <c r="Y480" s="197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7" t="str">
        <f>IF(C479&lt;0,"NO PAGAR","COBRAR'")</f>
        <v>COBRAR'</v>
      </c>
      <c r="C481" s="197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8" t="s">
        <v>29</v>
      </c>
      <c r="AD516" s="198"/>
      <c r="AE516" s="198"/>
    </row>
    <row r="517" spans="2:41" ht="15.75" customHeight="1">
      <c r="H517" s="195" t="s">
        <v>28</v>
      </c>
      <c r="I517" s="195"/>
      <c r="J517" s="195"/>
      <c r="V517" s="17"/>
      <c r="AC517" s="198"/>
      <c r="AD517" s="198"/>
      <c r="AE517" s="198"/>
    </row>
    <row r="518" spans="2:41">
      <c r="H518" s="195"/>
      <c r="I518" s="195"/>
      <c r="J518" s="195"/>
      <c r="V518" s="17"/>
      <c r="AC518" s="198"/>
      <c r="AD518" s="198"/>
      <c r="AE518" s="198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6" t="s">
        <v>545</v>
      </c>
      <c r="F520" s="196"/>
      <c r="G520" s="196"/>
      <c r="H520" s="196"/>
      <c r="V520" s="17"/>
      <c r="X520" s="23" t="s">
        <v>32</v>
      </c>
      <c r="Y520" s="20">
        <f>IF(B520="PAGADO",0,C525)</f>
        <v>-1429.17</v>
      </c>
      <c r="AA520" s="196" t="s">
        <v>1051</v>
      </c>
      <c r="AB520" s="196"/>
      <c r="AC520" s="196"/>
      <c r="AD520" s="19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5" t="s">
        <v>30</v>
      </c>
      <c r="I556" s="195"/>
      <c r="J556" s="195"/>
      <c r="V556" s="17"/>
      <c r="AA556" s="195" t="s">
        <v>31</v>
      </c>
      <c r="AB556" s="195"/>
      <c r="AC556" s="195"/>
    </row>
    <row r="557" spans="1:43">
      <c r="H557" s="195"/>
      <c r="I557" s="195"/>
      <c r="J557" s="195"/>
      <c r="V557" s="17"/>
      <c r="AA557" s="195"/>
      <c r="AB557" s="195"/>
      <c r="AC557" s="19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6" t="s">
        <v>356</v>
      </c>
      <c r="F561" s="196"/>
      <c r="G561" s="196"/>
      <c r="H561" s="196"/>
      <c r="V561" s="17"/>
      <c r="X561" s="23" t="s">
        <v>32</v>
      </c>
      <c r="Y561" s="20">
        <f>IF(B561="PAGADO",0,C566)</f>
        <v>0</v>
      </c>
      <c r="AA561" s="196" t="s">
        <v>356</v>
      </c>
      <c r="AB561" s="196"/>
      <c r="AC561" s="196"/>
      <c r="AD561" s="19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7" t="str">
        <f>IF(Y566&lt;0,"NO PAGAR","COBRAR'")</f>
        <v>COBRAR'</v>
      </c>
      <c r="Y567" s="19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7" t="str">
        <f>IF(C566&lt;0,"NO PAGAR","COBRAR'")</f>
        <v>COBRAR'</v>
      </c>
      <c r="C568" s="19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8" t="s">
        <v>29</v>
      </c>
      <c r="AD599" s="198"/>
      <c r="AE599" s="198"/>
    </row>
    <row r="600" spans="2:41">
      <c r="H600" s="195" t="s">
        <v>28</v>
      </c>
      <c r="I600" s="195"/>
      <c r="J600" s="195"/>
      <c r="V600" s="17"/>
      <c r="AC600" s="198"/>
      <c r="AD600" s="198"/>
      <c r="AE600" s="198"/>
    </row>
    <row r="601" spans="2:41">
      <c r="H601" s="195"/>
      <c r="I601" s="195"/>
      <c r="J601" s="195"/>
      <c r="V601" s="17"/>
      <c r="AC601" s="198"/>
      <c r="AD601" s="198"/>
      <c r="AE601" s="198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6" t="s">
        <v>545</v>
      </c>
      <c r="F605" s="196"/>
      <c r="G605" s="196"/>
      <c r="H605" s="196"/>
      <c r="V605" s="17"/>
      <c r="X605" s="23" t="s">
        <v>32</v>
      </c>
      <c r="Y605" s="20">
        <f>IF(B605="PAGADO",0,C610)</f>
        <v>-867.90000000000009</v>
      </c>
      <c r="AA605" s="196" t="s">
        <v>79</v>
      </c>
      <c r="AB605" s="196"/>
      <c r="AC605" s="196"/>
      <c r="AD605" s="19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5" t="s">
        <v>30</v>
      </c>
      <c r="I645" s="195"/>
      <c r="J645" s="195"/>
      <c r="V645" s="17"/>
      <c r="AA645" s="195" t="s">
        <v>31</v>
      </c>
      <c r="AB645" s="195"/>
      <c r="AC645" s="195"/>
    </row>
    <row r="646" spans="1:43">
      <c r="H646" s="195"/>
      <c r="I646" s="195"/>
      <c r="J646" s="195"/>
      <c r="V646" s="17"/>
      <c r="AA646" s="195"/>
      <c r="AB646" s="195"/>
      <c r="AC646" s="19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6" t="s">
        <v>545</v>
      </c>
      <c r="F650" s="196"/>
      <c r="G650" s="196"/>
      <c r="H650" s="196"/>
      <c r="V650" s="17"/>
      <c r="X650" s="23" t="s">
        <v>130</v>
      </c>
      <c r="Y650" s="20">
        <f>IF(B650="PAGADO",0,C655)</f>
        <v>0</v>
      </c>
      <c r="AA650" s="196" t="s">
        <v>545</v>
      </c>
      <c r="AB650" s="196"/>
      <c r="AC650" s="196"/>
      <c r="AD650" s="19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7" t="str">
        <f>IF(Y655&lt;0,"NO PAGAR","COBRAR'")</f>
        <v>COBRAR'</v>
      </c>
      <c r="Y656" s="19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7" t="str">
        <f>IF(C655&lt;0,"NO PAGAR","COBRAR'")</f>
        <v>COBRAR'</v>
      </c>
      <c r="C657" s="197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8" t="s">
        <v>29</v>
      </c>
      <c r="AD688" s="198"/>
      <c r="AE688" s="198"/>
    </row>
    <row r="689" spans="2:41">
      <c r="H689" s="195" t="s">
        <v>28</v>
      </c>
      <c r="I689" s="195"/>
      <c r="J689" s="195"/>
      <c r="V689" s="17"/>
      <c r="AC689" s="198"/>
      <c r="AD689" s="198"/>
      <c r="AE689" s="198"/>
    </row>
    <row r="690" spans="2:41">
      <c r="H690" s="195"/>
      <c r="I690" s="195"/>
      <c r="J690" s="195"/>
      <c r="V690" s="17"/>
      <c r="AC690" s="198"/>
      <c r="AD690" s="198"/>
      <c r="AE690" s="198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6" t="s">
        <v>545</v>
      </c>
      <c r="F692" s="196"/>
      <c r="G692" s="196"/>
      <c r="H692" s="196"/>
      <c r="V692" s="17"/>
      <c r="X692" s="23" t="s">
        <v>32</v>
      </c>
      <c r="Y692" s="20">
        <f>IF(B692="PAGADO",0,C697)</f>
        <v>-566.41000000000008</v>
      </c>
      <c r="AA692" s="196" t="s">
        <v>356</v>
      </c>
      <c r="AB692" s="196"/>
      <c r="AC692" s="196"/>
      <c r="AD692" s="196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1391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5" t="s">
        <v>30</v>
      </c>
      <c r="I730" s="195"/>
      <c r="J730" s="195"/>
      <c r="V730" s="17"/>
      <c r="AA730" s="195" t="s">
        <v>31</v>
      </c>
      <c r="AB730" s="195"/>
      <c r="AC730" s="195"/>
    </row>
    <row r="731" spans="1:43">
      <c r="H731" s="195"/>
      <c r="I731" s="195"/>
      <c r="J731" s="195"/>
      <c r="V731" s="17"/>
      <c r="AA731" s="195"/>
      <c r="AB731" s="195"/>
      <c r="AC731" s="19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IF(X692="PAGADO",0,C697)</f>
        <v>-566.41000000000008</v>
      </c>
      <c r="E735" s="196" t="s">
        <v>20</v>
      </c>
      <c r="F735" s="196"/>
      <c r="G735" s="196"/>
      <c r="H735" s="196"/>
      <c r="V735" s="17"/>
      <c r="X735" s="23" t="s">
        <v>32</v>
      </c>
      <c r="Y735" s="20">
        <f>IF(B1535="PAGADO",0,C740)</f>
        <v>-1000</v>
      </c>
      <c r="AA735" s="196" t="s">
        <v>20</v>
      </c>
      <c r="AB735" s="196"/>
      <c r="AC735" s="196"/>
      <c r="AD735" s="196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7" t="str">
        <f>IF(Y740&lt;0,"NO PAGAR","COBRAR'")</f>
        <v>NO PAGAR</v>
      </c>
      <c r="Y741" s="197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7" t="str">
        <f>IF(C740&lt;0,"NO PAGAR","COBRAR'")</f>
        <v>NO PAGAR</v>
      </c>
      <c r="C742" s="19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8" t="s">
        <v>29</v>
      </c>
      <c r="AD777" s="198"/>
      <c r="AE777" s="198"/>
    </row>
    <row r="778" spans="2:41">
      <c r="H778" s="195" t="s">
        <v>28</v>
      </c>
      <c r="I778" s="195"/>
      <c r="J778" s="195"/>
      <c r="V778" s="17"/>
      <c r="AC778" s="198"/>
      <c r="AD778" s="198"/>
      <c r="AE778" s="198"/>
    </row>
    <row r="779" spans="2:41">
      <c r="H779" s="195"/>
      <c r="I779" s="195"/>
      <c r="J779" s="195"/>
      <c r="V779" s="17"/>
      <c r="AC779" s="198"/>
      <c r="AD779" s="198"/>
      <c r="AE779" s="198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-1000</v>
      </c>
      <c r="E783" s="196" t="s">
        <v>20</v>
      </c>
      <c r="F783" s="196"/>
      <c r="G783" s="196"/>
      <c r="H783" s="196"/>
      <c r="V783" s="17"/>
      <c r="X783" s="23" t="s">
        <v>32</v>
      </c>
      <c r="Y783" s="20">
        <f>IF(B783="PAGADO",0,C788)</f>
        <v>-1000</v>
      </c>
      <c r="AA783" s="196" t="s">
        <v>20</v>
      </c>
      <c r="AB783" s="196"/>
      <c r="AC783" s="196"/>
      <c r="AD783" s="196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NO PAGAR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NO PAGAR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5" t="s">
        <v>30</v>
      </c>
      <c r="I823" s="195"/>
      <c r="J823" s="195"/>
      <c r="V823" s="17"/>
      <c r="AA823" s="195" t="s">
        <v>31</v>
      </c>
      <c r="AB823" s="195"/>
      <c r="AC823" s="195"/>
    </row>
    <row r="824" spans="1:43">
      <c r="H824" s="195"/>
      <c r="I824" s="195"/>
      <c r="J824" s="195"/>
      <c r="V824" s="17"/>
      <c r="AA824" s="195"/>
      <c r="AB824" s="195"/>
      <c r="AC824" s="195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-1000</v>
      </c>
      <c r="E828" s="196" t="s">
        <v>20</v>
      </c>
      <c r="F828" s="196"/>
      <c r="G828" s="196"/>
      <c r="H828" s="196"/>
      <c r="V828" s="17"/>
      <c r="X828" s="23" t="s">
        <v>32</v>
      </c>
      <c r="Y828" s="20">
        <f>IF(B1628="PAGADO",0,C833)</f>
        <v>-1000</v>
      </c>
      <c r="AA828" s="196" t="s">
        <v>20</v>
      </c>
      <c r="AB828" s="196"/>
      <c r="AC828" s="196"/>
      <c r="AD828" s="196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7" t="str">
        <f>IF(Y833&lt;0,"NO PAGAR","COBRAR'")</f>
        <v>NO PAGAR</v>
      </c>
      <c r="Y834" s="197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7" t="str">
        <f>IF(C833&lt;0,"NO PAGAR","COBRAR'")</f>
        <v>NO PAGAR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8" t="s">
        <v>29</v>
      </c>
      <c r="AD871" s="198"/>
      <c r="AE871" s="198"/>
    </row>
    <row r="872" spans="2:41">
      <c r="H872" s="195" t="s">
        <v>28</v>
      </c>
      <c r="I872" s="195"/>
      <c r="J872" s="195"/>
      <c r="V872" s="17"/>
      <c r="AC872" s="198"/>
      <c r="AD872" s="198"/>
      <c r="AE872" s="198"/>
    </row>
    <row r="873" spans="2:41">
      <c r="H873" s="195"/>
      <c r="I873" s="195"/>
      <c r="J873" s="195"/>
      <c r="V873" s="17"/>
      <c r="AC873" s="198"/>
      <c r="AD873" s="198"/>
      <c r="AE873" s="198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-1000</v>
      </c>
      <c r="E877" s="196" t="s">
        <v>20</v>
      </c>
      <c r="F877" s="196"/>
      <c r="G877" s="196"/>
      <c r="H877" s="196"/>
      <c r="V877" s="17"/>
      <c r="X877" s="23" t="s">
        <v>32</v>
      </c>
      <c r="Y877" s="20">
        <f>IF(B877="PAGADO",0,C882)</f>
        <v>-1000</v>
      </c>
      <c r="AA877" s="196" t="s">
        <v>20</v>
      </c>
      <c r="AB877" s="196"/>
      <c r="AC877" s="196"/>
      <c r="AD877" s="196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NO PAGAR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NO PAGAR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5" t="s">
        <v>30</v>
      </c>
      <c r="I917" s="195"/>
      <c r="J917" s="195"/>
      <c r="V917" s="17"/>
      <c r="AA917" s="195" t="s">
        <v>31</v>
      </c>
      <c r="AB917" s="195"/>
      <c r="AC917" s="195"/>
    </row>
    <row r="918" spans="1:43">
      <c r="H918" s="195"/>
      <c r="I918" s="195"/>
      <c r="J918" s="195"/>
      <c r="V918" s="17"/>
      <c r="AA918" s="195"/>
      <c r="AB918" s="195"/>
      <c r="AC918" s="195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-1000</v>
      </c>
      <c r="E922" s="196" t="s">
        <v>20</v>
      </c>
      <c r="F922" s="196"/>
      <c r="G922" s="196"/>
      <c r="H922" s="196"/>
      <c r="V922" s="17"/>
      <c r="X922" s="23" t="s">
        <v>32</v>
      </c>
      <c r="Y922" s="20">
        <f>IF(B1722="PAGADO",0,C927)</f>
        <v>-1000</v>
      </c>
      <c r="AA922" s="196" t="s">
        <v>20</v>
      </c>
      <c r="AB922" s="196"/>
      <c r="AC922" s="196"/>
      <c r="AD922" s="196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7" t="str">
        <f>IF(Y927&lt;0,"NO PAGAR","COBRAR'")</f>
        <v>NO PAGAR</v>
      </c>
      <c r="Y928" s="197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7" t="str">
        <f>IF(C927&lt;0,"NO PAGAR","COBRAR'")</f>
        <v>NO PAGAR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8" t="s">
        <v>29</v>
      </c>
      <c r="AD964" s="198"/>
      <c r="AE964" s="198"/>
    </row>
    <row r="965" spans="2:41">
      <c r="H965" s="195" t="s">
        <v>28</v>
      </c>
      <c r="I965" s="195"/>
      <c r="J965" s="195"/>
      <c r="V965" s="17"/>
      <c r="AC965" s="198"/>
      <c r="AD965" s="198"/>
      <c r="AE965" s="198"/>
    </row>
    <row r="966" spans="2:41">
      <c r="H966" s="195"/>
      <c r="I966" s="195"/>
      <c r="J966" s="195"/>
      <c r="V966" s="17"/>
      <c r="AC966" s="198"/>
      <c r="AD966" s="198"/>
      <c r="AE966" s="198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-1000</v>
      </c>
      <c r="E970" s="196" t="s">
        <v>20</v>
      </c>
      <c r="F970" s="196"/>
      <c r="G970" s="196"/>
      <c r="H970" s="196"/>
      <c r="V970" s="17"/>
      <c r="X970" s="23" t="s">
        <v>32</v>
      </c>
      <c r="Y970" s="20">
        <f>IF(B970="PAGADO",0,C975)</f>
        <v>-1000</v>
      </c>
      <c r="AA970" s="196" t="s">
        <v>20</v>
      </c>
      <c r="AB970" s="196"/>
      <c r="AC970" s="196"/>
      <c r="AD970" s="196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NO PAGAR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NO PAGAR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5" t="s">
        <v>30</v>
      </c>
      <c r="I1010" s="195"/>
      <c r="J1010" s="195"/>
      <c r="V1010" s="17"/>
      <c r="AA1010" s="195" t="s">
        <v>31</v>
      </c>
      <c r="AB1010" s="195"/>
      <c r="AC1010" s="195"/>
    </row>
    <row r="1011" spans="2:41">
      <c r="H1011" s="195"/>
      <c r="I1011" s="195"/>
      <c r="J1011" s="195"/>
      <c r="V1011" s="17"/>
      <c r="AA1011" s="195"/>
      <c r="AB1011" s="195"/>
      <c r="AC1011" s="195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-1000</v>
      </c>
      <c r="E1015" s="196" t="s">
        <v>20</v>
      </c>
      <c r="F1015" s="196"/>
      <c r="G1015" s="196"/>
      <c r="H1015" s="196"/>
      <c r="V1015" s="17"/>
      <c r="X1015" s="23" t="s">
        <v>32</v>
      </c>
      <c r="Y1015" s="20">
        <f>IF(B1815="PAGADO",0,C1020)</f>
        <v>-1000</v>
      </c>
      <c r="AA1015" s="196" t="s">
        <v>20</v>
      </c>
      <c r="AB1015" s="196"/>
      <c r="AC1015" s="196"/>
      <c r="AD1015" s="196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7" t="str">
        <f>IF(Y1020&lt;0,"NO PAGAR","COBRAR'")</f>
        <v>NO PAGAR</v>
      </c>
      <c r="Y1021" s="197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7" t="str">
        <f>IF(C1020&lt;0,"NO PAGAR","COBRAR'")</f>
        <v>NO PAGAR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AK692:AM692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938:G93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AC695" zoomScale="89" zoomScaleNormal="89" workbookViewId="0">
      <selection activeCell="AJ689" sqref="AJ689:AO70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62</v>
      </c>
      <c r="F8" s="196"/>
      <c r="G8" s="196"/>
      <c r="H8" s="196"/>
      <c r="O8" s="211" t="s">
        <v>188</v>
      </c>
      <c r="P8" s="211"/>
      <c r="Q8" s="211"/>
      <c r="V8" s="17"/>
      <c r="X8" s="23" t="s">
        <v>156</v>
      </c>
      <c r="Y8" s="20">
        <f>IF(B8="PAGADO",0,C13)</f>
        <v>212.35000000000002</v>
      </c>
      <c r="AA8" s="196" t="s">
        <v>142</v>
      </c>
      <c r="AB8" s="196"/>
      <c r="AC8" s="196"/>
      <c r="AD8" s="19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142</v>
      </c>
      <c r="F53" s="196"/>
      <c r="G53" s="196"/>
      <c r="H53" s="196"/>
      <c r="V53" s="17"/>
      <c r="X53" s="23" t="s">
        <v>32</v>
      </c>
      <c r="Y53" s="20">
        <f>IF(B53="PAGADO",0,C58)</f>
        <v>142.09</v>
      </c>
      <c r="AA53" s="196" t="s">
        <v>253</v>
      </c>
      <c r="AB53" s="196"/>
      <c r="AC53" s="196"/>
      <c r="AD53" s="19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8" t="s">
        <v>29</v>
      </c>
      <c r="AD99" s="198"/>
      <c r="AE99" s="198"/>
    </row>
    <row r="100" spans="2:41">
      <c r="H100" s="195" t="s">
        <v>28</v>
      </c>
      <c r="I100" s="195"/>
      <c r="J100" s="195"/>
      <c r="V100" s="17"/>
      <c r="AC100" s="198"/>
      <c r="AD100" s="198"/>
      <c r="AE100" s="198"/>
    </row>
    <row r="101" spans="2:41">
      <c r="H101" s="195"/>
      <c r="I101" s="195"/>
      <c r="J101" s="195"/>
      <c r="V101" s="17"/>
      <c r="AC101" s="198"/>
      <c r="AD101" s="198"/>
      <c r="AE101" s="198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6" t="s">
        <v>62</v>
      </c>
      <c r="F105" s="196"/>
      <c r="G105" s="196"/>
      <c r="H105" s="196"/>
      <c r="V105" s="17"/>
      <c r="X105" s="23" t="s">
        <v>75</v>
      </c>
      <c r="Y105" s="20">
        <f>IF(B105="PAGADO",0,C110)</f>
        <v>0</v>
      </c>
      <c r="AA105" s="196" t="s">
        <v>309</v>
      </c>
      <c r="AB105" s="196"/>
      <c r="AC105" s="196"/>
      <c r="AD105" s="19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5" t="s">
        <v>30</v>
      </c>
      <c r="I132" s="195"/>
      <c r="J132" s="195"/>
      <c r="V132" s="17"/>
      <c r="AA132" s="195" t="s">
        <v>31</v>
      </c>
      <c r="AB132" s="195"/>
      <c r="AC132" s="195"/>
    </row>
    <row r="133" spans="1:43">
      <c r="H133" s="195"/>
      <c r="I133" s="195"/>
      <c r="J133" s="195"/>
      <c r="V133" s="17"/>
      <c r="AA133" s="195"/>
      <c r="AB133" s="195"/>
      <c r="AC133" s="19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6" t="s">
        <v>309</v>
      </c>
      <c r="F137" s="196"/>
      <c r="G137" s="196"/>
      <c r="H137" s="196"/>
      <c r="V137" s="17"/>
      <c r="X137" s="23" t="s">
        <v>82</v>
      </c>
      <c r="Y137" s="20">
        <f>IF(B137="PAGADO",0,C142)</f>
        <v>474.76</v>
      </c>
      <c r="AA137" s="196" t="s">
        <v>309</v>
      </c>
      <c r="AB137" s="196"/>
      <c r="AC137" s="196"/>
      <c r="AD137" s="19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7" t="str">
        <f>IF(Y142&lt;0,"NO PAGAR","COBRAR'")</f>
        <v>COBRAR'</v>
      </c>
      <c r="Y143" s="19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7" t="str">
        <f>IF(C142&lt;0,"NO PAGAR","COBRAR'")</f>
        <v>COBRAR'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8" t="s">
        <v>29</v>
      </c>
      <c r="AD180" s="198"/>
      <c r="AE180" s="198"/>
    </row>
    <row r="181" spans="2:41">
      <c r="H181" s="195" t="s">
        <v>28</v>
      </c>
      <c r="I181" s="195"/>
      <c r="J181" s="195"/>
      <c r="V181" s="17"/>
      <c r="AC181" s="198"/>
      <c r="AD181" s="198"/>
      <c r="AE181" s="198"/>
    </row>
    <row r="182" spans="2:41">
      <c r="H182" s="195"/>
      <c r="I182" s="195"/>
      <c r="J182" s="195"/>
      <c r="V182" s="17"/>
      <c r="AC182" s="198"/>
      <c r="AD182" s="198"/>
      <c r="AE182" s="198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6" t="s">
        <v>253</v>
      </c>
      <c r="F186" s="196"/>
      <c r="G186" s="196"/>
      <c r="H186" s="196"/>
      <c r="V186" s="17"/>
      <c r="X186" s="23" t="s">
        <v>130</v>
      </c>
      <c r="Y186" s="20">
        <f>IF(B186="PAGADO",0,C191)</f>
        <v>1010</v>
      </c>
      <c r="AA186" s="196" t="s">
        <v>309</v>
      </c>
      <c r="AB186" s="196"/>
      <c r="AC186" s="196"/>
      <c r="AD186" s="19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5" t="s">
        <v>30</v>
      </c>
      <c r="I226" s="195"/>
      <c r="J226" s="195"/>
      <c r="V226" s="17"/>
      <c r="AA226" s="195" t="s">
        <v>31</v>
      </c>
      <c r="AB226" s="195"/>
      <c r="AC226" s="195"/>
    </row>
    <row r="227" spans="2:41">
      <c r="H227" s="195"/>
      <c r="I227" s="195"/>
      <c r="J227" s="195"/>
      <c r="V227" s="17"/>
      <c r="AA227" s="195"/>
      <c r="AB227" s="195"/>
      <c r="AC227" s="19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6" t="s">
        <v>253</v>
      </c>
      <c r="F231" s="196"/>
      <c r="G231" s="196"/>
      <c r="H231" s="196"/>
      <c r="V231" s="17"/>
      <c r="X231" s="23" t="s">
        <v>82</v>
      </c>
      <c r="Y231" s="20">
        <f>IF(B231="PAGADO",0,C236)</f>
        <v>0</v>
      </c>
      <c r="AA231" s="196" t="s">
        <v>253</v>
      </c>
      <c r="AB231" s="196"/>
      <c r="AC231" s="196"/>
      <c r="AD231" s="19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7" t="str">
        <f>IF(Y236&lt;0,"NO PAGAR","COBRAR'")</f>
        <v>COBRAR'</v>
      </c>
      <c r="Y237" s="19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7" t="str">
        <f>IF(C236&lt;0,"NO PAGAR","COBRAR'")</f>
        <v>COBRAR'</v>
      </c>
      <c r="C238" s="197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8" t="s">
        <v>29</v>
      </c>
      <c r="AD272" s="198"/>
      <c r="AE272" s="198"/>
    </row>
    <row r="273" spans="2:41">
      <c r="H273" s="195" t="s">
        <v>28</v>
      </c>
      <c r="I273" s="195"/>
      <c r="J273" s="195"/>
      <c r="V273" s="17"/>
      <c r="AC273" s="198"/>
      <c r="AD273" s="198"/>
      <c r="AE273" s="198"/>
    </row>
    <row r="274" spans="2:41">
      <c r="H274" s="195"/>
      <c r="I274" s="195"/>
      <c r="J274" s="195"/>
      <c r="V274" s="17"/>
      <c r="AC274" s="198"/>
      <c r="AD274" s="198"/>
      <c r="AE274" s="198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6" t="s">
        <v>253</v>
      </c>
      <c r="F278" s="196"/>
      <c r="G278" s="196"/>
      <c r="H278" s="196"/>
      <c r="V278" s="17"/>
      <c r="X278" s="23" t="s">
        <v>32</v>
      </c>
      <c r="Y278" s="20">
        <f>IF(B278="PAGADO",0,C283)</f>
        <v>-367.1</v>
      </c>
      <c r="AA278" s="196" t="s">
        <v>253</v>
      </c>
      <c r="AB278" s="196"/>
      <c r="AC278" s="196"/>
      <c r="AD278" s="19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5" t="s">
        <v>30</v>
      </c>
      <c r="I318" s="195"/>
      <c r="J318" s="195"/>
      <c r="V318" s="17"/>
      <c r="AA318" s="195" t="s">
        <v>31</v>
      </c>
      <c r="AB318" s="195"/>
      <c r="AC318" s="195"/>
    </row>
    <row r="319" spans="1:43">
      <c r="H319" s="195"/>
      <c r="I319" s="195"/>
      <c r="J319" s="195"/>
      <c r="V319" s="17"/>
      <c r="AA319" s="195"/>
      <c r="AB319" s="195"/>
      <c r="AC319" s="19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6" t="s">
        <v>309</v>
      </c>
      <c r="F323" s="196"/>
      <c r="G323" s="196"/>
      <c r="H323" s="196"/>
      <c r="V323" s="17"/>
      <c r="X323" s="23" t="s">
        <v>32</v>
      </c>
      <c r="Y323" s="20">
        <f>IF(B1066="PAGADO",0,C328)</f>
        <v>-324.73999999999978</v>
      </c>
      <c r="AA323" s="196" t="s">
        <v>309</v>
      </c>
      <c r="AB323" s="196"/>
      <c r="AC323" s="196"/>
      <c r="AD323" s="19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7" t="str">
        <f>IF(Y328&lt;0,"NO PAGAR","COBRAR'")</f>
        <v>NO PAGAR</v>
      </c>
      <c r="Y329" s="19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7" t="str">
        <f>IF(C328&lt;0,"NO PAGAR","COBRAR'")</f>
        <v>NO PAGAR</v>
      </c>
      <c r="C330" s="19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7" t="s">
        <v>29</v>
      </c>
      <c r="AD368" s="207"/>
      <c r="AE368" s="207"/>
    </row>
    <row r="369" spans="2:41">
      <c r="V369" s="17"/>
      <c r="X369" s="210"/>
      <c r="AC369" s="207"/>
      <c r="AD369" s="207"/>
      <c r="AE369" s="207"/>
    </row>
    <row r="370" spans="2:41" ht="23.25">
      <c r="B370" s="22" t="s">
        <v>64</v>
      </c>
      <c r="V370" s="17"/>
      <c r="X370" s="210"/>
      <c r="AC370" s="207"/>
      <c r="AD370" s="207"/>
      <c r="AE370" s="20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6" t="s">
        <v>309</v>
      </c>
      <c r="AB371" s="196"/>
      <c r="AC371" s="196"/>
      <c r="AD371" s="196"/>
    </row>
    <row r="372" spans="2:41" ht="23.25">
      <c r="B372" s="1" t="s">
        <v>0</v>
      </c>
      <c r="C372" s="19">
        <f>H388</f>
        <v>590</v>
      </c>
      <c r="E372" s="196" t="s">
        <v>309</v>
      </c>
      <c r="F372" s="196"/>
      <c r="G372" s="196"/>
      <c r="H372" s="19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5" t="s">
        <v>31</v>
      </c>
      <c r="AB405" s="195"/>
      <c r="AC405" s="195"/>
    </row>
    <row r="406" spans="1:43" ht="15" customHeight="1">
      <c r="H406" s="76"/>
      <c r="I406" s="76"/>
      <c r="J406" s="76"/>
      <c r="V406" s="17"/>
      <c r="AA406" s="195"/>
      <c r="AB406" s="195"/>
      <c r="AC406" s="19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6" t="s">
        <v>62</v>
      </c>
      <c r="F410" s="196"/>
      <c r="G410" s="196"/>
      <c r="H410" s="196"/>
      <c r="V410" s="17"/>
      <c r="X410" s="23" t="s">
        <v>82</v>
      </c>
      <c r="Y410" s="20">
        <f>IF(B410="PAGADO",0,C415)</f>
        <v>0</v>
      </c>
      <c r="AA410" s="196" t="s">
        <v>142</v>
      </c>
      <c r="AB410" s="196"/>
      <c r="AC410" s="196"/>
      <c r="AD410" s="19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7" t="str">
        <f>IF(Y415&lt;0,"NO PAGAR","COBRAR'")</f>
        <v>COBRAR'</v>
      </c>
      <c r="Y416" s="19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7" t="str">
        <f>IF(C415&lt;0,"NO PAGAR","COBRAR'")</f>
        <v>COBRAR'</v>
      </c>
      <c r="C417" s="19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8" t="s">
        <v>29</v>
      </c>
      <c r="AD441" s="198"/>
      <c r="AE441" s="198"/>
    </row>
    <row r="442" spans="2:41" ht="35.25" customHeight="1">
      <c r="H442" s="76" t="s">
        <v>28</v>
      </c>
      <c r="I442" s="76"/>
      <c r="J442" s="76"/>
      <c r="V442" s="17"/>
      <c r="AC442" s="198"/>
      <c r="AD442" s="198"/>
      <c r="AE442" s="198"/>
    </row>
    <row r="443" spans="2:41" ht="15" customHeight="1">
      <c r="H443" s="76"/>
      <c r="I443" s="76"/>
      <c r="J443" s="76"/>
      <c r="V443" s="17"/>
      <c r="AC443" s="198"/>
      <c r="AD443" s="198"/>
      <c r="AE443" s="198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6" t="s">
        <v>309</v>
      </c>
      <c r="F447" s="196"/>
      <c r="G447" s="196"/>
      <c r="H447" s="196"/>
      <c r="V447" s="17"/>
      <c r="X447" s="23" t="s">
        <v>32</v>
      </c>
      <c r="Y447" s="20">
        <f>IF(B447="PAGADO",0,C452)</f>
        <v>221.34</v>
      </c>
      <c r="AA447" s="196" t="s">
        <v>253</v>
      </c>
      <c r="AB447" s="196"/>
      <c r="AC447" s="196"/>
      <c r="AD447" s="196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5" t="s">
        <v>31</v>
      </c>
      <c r="AB480" s="195"/>
      <c r="AC480" s="195"/>
    </row>
    <row r="481" spans="2:41" ht="15" customHeight="1">
      <c r="H481" s="76"/>
      <c r="I481" s="76"/>
      <c r="J481" s="76"/>
      <c r="V481" s="17"/>
      <c r="AA481" s="195"/>
      <c r="AB481" s="195"/>
      <c r="AC481" s="19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6" t="s">
        <v>62</v>
      </c>
      <c r="F483" s="196"/>
      <c r="G483" s="196"/>
      <c r="H483" s="196"/>
      <c r="V483" s="17"/>
      <c r="X483" s="23" t="s">
        <v>32</v>
      </c>
      <c r="Y483" s="20">
        <f>IF(B1256="PAGADO",0,C488)</f>
        <v>-88.629999999999654</v>
      </c>
      <c r="AA483" s="196" t="s">
        <v>253</v>
      </c>
      <c r="AB483" s="196"/>
      <c r="AC483" s="196"/>
      <c r="AD483" s="19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7" t="str">
        <f>IF(Y488&lt;0,"NO PAGAR","COBRAR'")</f>
        <v>NO PAGAR</v>
      </c>
      <c r="Y489" s="19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7" t="str">
        <f>IF(C488&lt;0,"NO PAGAR","COBRAR'")</f>
        <v>NO PAGAR</v>
      </c>
      <c r="C490" s="19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8" t="s">
        <v>29</v>
      </c>
      <c r="AD522" s="198"/>
      <c r="AE522" s="198"/>
    </row>
    <row r="523" spans="2:41" ht="30" customHeight="1">
      <c r="H523" s="76" t="s">
        <v>28</v>
      </c>
      <c r="I523" s="76"/>
      <c r="J523" s="76"/>
      <c r="V523" s="17"/>
      <c r="AC523" s="198"/>
      <c r="AD523" s="198"/>
      <c r="AE523" s="198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6" t="s">
        <v>253</v>
      </c>
      <c r="F525" s="196"/>
      <c r="G525" s="196"/>
      <c r="H525" s="196"/>
      <c r="V525" s="17"/>
      <c r="X525" s="23" t="s">
        <v>32</v>
      </c>
      <c r="Y525" s="20">
        <f>IF(B525="PAGADO",0,C530)</f>
        <v>-2189.3999999999996</v>
      </c>
      <c r="AA525" s="196" t="s">
        <v>1052</v>
      </c>
      <c r="AB525" s="196"/>
      <c r="AC525" s="196"/>
      <c r="AD525" s="19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5" t="s">
        <v>31</v>
      </c>
      <c r="AB565" s="195"/>
      <c r="AC565" s="19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6" t="s">
        <v>309</v>
      </c>
      <c r="F567" s="196"/>
      <c r="G567" s="196"/>
      <c r="H567" s="196"/>
      <c r="V567" s="17"/>
      <c r="X567" s="23" t="s">
        <v>32</v>
      </c>
      <c r="Y567" s="20">
        <f>IF(B1355="PAGADO",0,C572)</f>
        <v>-1694.4249999999993</v>
      </c>
      <c r="AA567" s="196" t="s">
        <v>309</v>
      </c>
      <c r="AB567" s="196"/>
      <c r="AC567" s="196"/>
      <c r="AD567" s="19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7" t="str">
        <f>IF(Y572&lt;0,"NO PAGAR","COBRAR'")</f>
        <v>NO PAGAR</v>
      </c>
      <c r="Y573" s="19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7" t="str">
        <f>IF(C572&lt;0,"NO PAGAR","COBRAR'")</f>
        <v>NO PAGAR</v>
      </c>
      <c r="C574" s="19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8" t="s">
        <v>29</v>
      </c>
      <c r="AD608" s="198"/>
      <c r="AE608" s="198"/>
    </row>
    <row r="609" spans="2:41" ht="23.25" customHeight="1">
      <c r="H609" s="76" t="s">
        <v>28</v>
      </c>
      <c r="I609" s="76"/>
      <c r="J609" s="76"/>
      <c r="V609" s="17"/>
      <c r="AC609" s="198"/>
      <c r="AD609" s="198"/>
      <c r="AE609" s="198"/>
    </row>
    <row r="610" spans="2:41" ht="15" customHeight="1">
      <c r="H610" s="76"/>
      <c r="I610" s="76"/>
      <c r="J610" s="76"/>
      <c r="V610" s="17"/>
      <c r="AC610" s="198"/>
      <c r="AD610" s="198"/>
      <c r="AE610" s="198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6" t="s">
        <v>309</v>
      </c>
      <c r="F614" s="196"/>
      <c r="G614" s="196"/>
      <c r="H614" s="196"/>
      <c r="V614" s="17"/>
      <c r="X614" s="23" t="s">
        <v>32</v>
      </c>
      <c r="Y614" s="20">
        <f>IF(B614="PAGADO",0,C619)</f>
        <v>-782.98099999999931</v>
      </c>
      <c r="AA614" s="196" t="s">
        <v>309</v>
      </c>
      <c r="AB614" s="196"/>
      <c r="AC614" s="196"/>
      <c r="AD614" s="19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5" t="s">
        <v>31</v>
      </c>
      <c r="AB649" s="195"/>
      <c r="AC649" s="195"/>
    </row>
    <row r="650" spans="1:43" ht="15" customHeight="1">
      <c r="H650" s="76"/>
      <c r="I650" s="76"/>
      <c r="J650" s="76"/>
      <c r="V650" s="17"/>
      <c r="AA650" s="195"/>
      <c r="AB650" s="195"/>
      <c r="AC650" s="19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6" t="s">
        <v>309</v>
      </c>
      <c r="F652" s="196"/>
      <c r="G652" s="196"/>
      <c r="H652" s="196"/>
      <c r="V652" s="17"/>
      <c r="X652" s="23" t="s">
        <v>32</v>
      </c>
      <c r="Y652" s="20">
        <f>IF(B1448="PAGADO",0,C657)</f>
        <v>125.01900000000069</v>
      </c>
      <c r="AA652" s="196" t="s">
        <v>309</v>
      </c>
      <c r="AB652" s="196"/>
      <c r="AC652" s="196"/>
      <c r="AD652" s="19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7" t="str">
        <f>IF(Y657&lt;0,"NO PAGAR","COBRAR'")</f>
        <v>NO PAGAR</v>
      </c>
      <c r="Y658" s="19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7" t="str">
        <f>IF(C657&lt;0,"NO PAGAR","COBRAR'")</f>
        <v>COBRAR'</v>
      </c>
      <c r="C659" s="197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3" t="s">
        <v>110</v>
      </c>
      <c r="AL689" s="203"/>
      <c r="AM689" s="203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6" t="s">
        <v>62</v>
      </c>
      <c r="AB692" s="196"/>
      <c r="AC692" s="196"/>
      <c r="AD692" s="196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6" t="s">
        <v>309</v>
      </c>
      <c r="F696" s="196"/>
      <c r="G696" s="196"/>
      <c r="H696" s="19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1384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1393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1394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15" customHeight="1">
      <c r="H736" s="76" t="s">
        <v>30</v>
      </c>
      <c r="I736" s="76"/>
      <c r="J736" s="76"/>
      <c r="V736" s="17"/>
      <c r="AA736" s="195" t="s">
        <v>31</v>
      </c>
      <c r="AB736" s="195"/>
      <c r="AC736" s="195"/>
    </row>
    <row r="737" spans="2:41" ht="15" customHeight="1">
      <c r="H737" s="76"/>
      <c r="I737" s="76"/>
      <c r="J737" s="76"/>
      <c r="V737" s="17"/>
      <c r="AA737" s="195"/>
      <c r="AB737" s="195"/>
      <c r="AC737" s="195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3.25">
      <c r="B741" s="23" t="s">
        <v>32</v>
      </c>
      <c r="C741" s="20">
        <f>IF(X692="PAGADO",0,C701)</f>
        <v>-2037.6929999999993</v>
      </c>
      <c r="E741" s="196" t="s">
        <v>20</v>
      </c>
      <c r="F741" s="196"/>
      <c r="G741" s="196"/>
      <c r="H741" s="196"/>
      <c r="V741" s="17"/>
      <c r="X741" s="23" t="s">
        <v>32</v>
      </c>
      <c r="Y741" s="20">
        <f>IF(B1541="PAGADO",0,C746)</f>
        <v>-1585.7429999999995</v>
      </c>
      <c r="AA741" s="196" t="s">
        <v>20</v>
      </c>
      <c r="AB741" s="196"/>
      <c r="AC741" s="196"/>
      <c r="AD741" s="196"/>
    </row>
    <row r="742" spans="2:41">
      <c r="B742" s="1" t="s">
        <v>0</v>
      </c>
      <c r="C742" s="19">
        <f>H757</f>
        <v>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1585.7429999999995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1585.7429999999995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-1585.7429999999995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-1585.7429999999995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tr">
        <f>IF(Y746&lt;0,"NO PAGAR","COBRAR'")</f>
        <v>NO PAGAR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7" t="str">
        <f>IF(C746&lt;0,"NO PAGAR","COBRAR'")</f>
        <v>NO PAGAR</v>
      </c>
      <c r="C748" s="19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1585.7429999999995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E762" s="14"/>
      <c r="V762" s="17"/>
      <c r="X762" s="12"/>
      <c r="Y762" s="10"/>
      <c r="AA762" s="14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1585.7429999999995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1585.7429999999995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-1585.7429999999995</v>
      </c>
      <c r="E789" s="196" t="s">
        <v>20</v>
      </c>
      <c r="F789" s="196"/>
      <c r="G789" s="196"/>
      <c r="H789" s="196"/>
      <c r="V789" s="17"/>
      <c r="X789" s="23" t="s">
        <v>32</v>
      </c>
      <c r="Y789" s="20">
        <f>IF(B789="PAGADO",0,C794)</f>
        <v>-1585.7429999999995</v>
      </c>
      <c r="AA789" s="196" t="s">
        <v>20</v>
      </c>
      <c r="AB789" s="196"/>
      <c r="AC789" s="196"/>
      <c r="AD789" s="196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1585.7429999999995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1585.7429999999995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-1585.7429999999995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-1585.7429999999995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1585.7429999999995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1585.7429999999995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1585.7429999999995</v>
      </c>
      <c r="V816" s="17"/>
      <c r="X816" s="15" t="s">
        <v>18</v>
      </c>
      <c r="Y816" s="16">
        <f>SUM(Y797:Y815)</f>
        <v>1585.7429999999995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5" t="s">
        <v>31</v>
      </c>
      <c r="AB829" s="195"/>
      <c r="AC829" s="195"/>
    </row>
    <row r="830" spans="1:43" ht="15" customHeight="1">
      <c r="H830" s="76"/>
      <c r="I830" s="76"/>
      <c r="J830" s="76"/>
      <c r="V830" s="17"/>
      <c r="AA830" s="195"/>
      <c r="AB830" s="195"/>
      <c r="AC830" s="195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-1585.7429999999995</v>
      </c>
      <c r="E834" s="196" t="s">
        <v>20</v>
      </c>
      <c r="F834" s="196"/>
      <c r="G834" s="196"/>
      <c r="H834" s="196"/>
      <c r="V834" s="17"/>
      <c r="X834" s="23" t="s">
        <v>32</v>
      </c>
      <c r="Y834" s="20">
        <f>IF(B1634="PAGADO",0,C839)</f>
        <v>-1585.7429999999995</v>
      </c>
      <c r="AA834" s="196" t="s">
        <v>20</v>
      </c>
      <c r="AB834" s="196"/>
      <c r="AC834" s="196"/>
      <c r="AD834" s="196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1585.7429999999995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1585.7429999999995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-1585.7429999999995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-1585.7429999999995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7" t="str">
        <f>IF(Y839&lt;0,"NO PAGAR","COBRAR'")</f>
        <v>NO PAGAR</v>
      </c>
      <c r="Y840" s="197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7" t="str">
        <f>IF(C839&lt;0,"NO PAGAR","COBRAR'")</f>
        <v>NO PAGAR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1585.7429999999995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1585.7429999999995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1585.7429999999995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1585.7429999999995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-1585.7429999999995</v>
      </c>
      <c r="E883" s="196" t="s">
        <v>20</v>
      </c>
      <c r="F883" s="196"/>
      <c r="G883" s="196"/>
      <c r="H883" s="196"/>
      <c r="V883" s="17"/>
      <c r="X883" s="23" t="s">
        <v>32</v>
      </c>
      <c r="Y883" s="20">
        <f>IF(B883="PAGADO",0,C888)</f>
        <v>-1585.7429999999995</v>
      </c>
      <c r="AA883" s="196" t="s">
        <v>20</v>
      </c>
      <c r="AB883" s="196"/>
      <c r="AC883" s="196"/>
      <c r="AD883" s="196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1585.7429999999995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1585.7429999999995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-1585.7429999999995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-1585.7429999999995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1585.7429999999995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1585.7429999999995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1585.7429999999995</v>
      </c>
      <c r="V910" s="17"/>
      <c r="X910" s="15" t="s">
        <v>18</v>
      </c>
      <c r="Y910" s="16">
        <f>SUM(Y891:Y909)</f>
        <v>1585.7429999999995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5" t="s">
        <v>31</v>
      </c>
      <c r="AB923" s="195"/>
      <c r="AC923" s="195"/>
    </row>
    <row r="924" spans="1:43" ht="15" customHeight="1">
      <c r="H924" s="76"/>
      <c r="I924" s="76"/>
      <c r="J924" s="76"/>
      <c r="V924" s="17"/>
      <c r="AA924" s="195"/>
      <c r="AB924" s="195"/>
      <c r="AC924" s="195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-1585.7429999999995</v>
      </c>
      <c r="E928" s="196" t="s">
        <v>20</v>
      </c>
      <c r="F928" s="196"/>
      <c r="G928" s="196"/>
      <c r="H928" s="196"/>
      <c r="V928" s="17"/>
      <c r="X928" s="23" t="s">
        <v>32</v>
      </c>
      <c r="Y928" s="20">
        <f>IF(B1728="PAGADO",0,C933)</f>
        <v>-1585.7429999999995</v>
      </c>
      <c r="AA928" s="196" t="s">
        <v>20</v>
      </c>
      <c r="AB928" s="196"/>
      <c r="AC928" s="196"/>
      <c r="AD928" s="196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1585.7429999999995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1585.7429999999995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-1585.7429999999995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-1585.7429999999995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7" t="str">
        <f>IF(Y933&lt;0,"NO PAGAR","COBRAR'")</f>
        <v>NO PAGAR</v>
      </c>
      <c r="Y934" s="197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7" t="str">
        <f>IF(C933&lt;0,"NO PAGAR","COBRAR'")</f>
        <v>NO PAGAR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1585.7429999999995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1585.7429999999995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1585.7429999999995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1585.7429999999995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-1585.7429999999995</v>
      </c>
      <c r="E976" s="196" t="s">
        <v>20</v>
      </c>
      <c r="F976" s="196"/>
      <c r="G976" s="196"/>
      <c r="H976" s="196"/>
      <c r="V976" s="17"/>
      <c r="X976" s="23" t="s">
        <v>32</v>
      </c>
      <c r="Y976" s="20">
        <f>IF(B976="PAGADO",0,C981)</f>
        <v>-1585.7429999999995</v>
      </c>
      <c r="AA976" s="196" t="s">
        <v>20</v>
      </c>
      <c r="AB976" s="196"/>
      <c r="AC976" s="196"/>
      <c r="AD976" s="196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1585.7429999999995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1585.7429999999995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-1585.7429999999995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-1585.7429999999995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1585.7429999999995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1585.7429999999995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1585.7429999999995</v>
      </c>
      <c r="V1003" s="17"/>
      <c r="X1003" s="15" t="s">
        <v>18</v>
      </c>
      <c r="Y1003" s="16">
        <f>SUM(Y984:Y1002)</f>
        <v>1585.7429999999995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5" t="s">
        <v>31</v>
      </c>
      <c r="AB1016" s="195"/>
      <c r="AC1016" s="195"/>
    </row>
    <row r="1017" spans="1:43" ht="15" customHeight="1">
      <c r="H1017" s="76"/>
      <c r="I1017" s="76"/>
      <c r="J1017" s="76"/>
      <c r="V1017" s="17"/>
      <c r="AA1017" s="195"/>
      <c r="AB1017" s="195"/>
      <c r="AC1017" s="195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-1585.7429999999995</v>
      </c>
      <c r="E1021" s="196" t="s">
        <v>20</v>
      </c>
      <c r="F1021" s="196"/>
      <c r="G1021" s="196"/>
      <c r="H1021" s="196"/>
      <c r="V1021" s="17"/>
      <c r="X1021" s="23" t="s">
        <v>32</v>
      </c>
      <c r="Y1021" s="20">
        <f>IF(B1821="PAGADO",0,C1026)</f>
        <v>-1585.7429999999995</v>
      </c>
      <c r="AA1021" s="196" t="s">
        <v>20</v>
      </c>
      <c r="AB1021" s="196"/>
      <c r="AC1021" s="196"/>
      <c r="AD1021" s="196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1585.7429999999995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1585.7429999999995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-1585.7429999999995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-1585.7429999999995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7" t="str">
        <f>IF(Y1026&lt;0,"NO PAGAR","COBRAR'")</f>
        <v>NO PAGAR</v>
      </c>
      <c r="Y1027" s="197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7" t="str">
        <f>IF(C1026&lt;0,"NO PAGAR","COBRAR'")</f>
        <v>NO PAGAR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1585.7429999999995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1585.7429999999995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1585.7429999999995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1585.7429999999995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E928:H928"/>
    <mergeCell ref="AA928:AD928"/>
    <mergeCell ref="X934:Y934"/>
    <mergeCell ref="AA883:AD883"/>
    <mergeCell ref="E850:G850"/>
    <mergeCell ref="AA850:AC850"/>
    <mergeCell ref="N852:Q852"/>
    <mergeCell ref="AJ852:AM852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6" t="s">
        <v>78</v>
      </c>
      <c r="F8" s="196"/>
      <c r="G8" s="196"/>
      <c r="H8" s="196"/>
      <c r="V8" s="17"/>
      <c r="X8" s="23" t="s">
        <v>130</v>
      </c>
      <c r="Y8" s="20">
        <f>IF(B8="PAGADO",0,C13)</f>
        <v>0</v>
      </c>
      <c r="AA8" s="196" t="s">
        <v>78</v>
      </c>
      <c r="AB8" s="196"/>
      <c r="AC8" s="196"/>
      <c r="AD8" s="19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6" t="s">
        <v>213</v>
      </c>
      <c r="F53" s="196"/>
      <c r="G53" s="196"/>
      <c r="H53" s="196"/>
      <c r="V53" s="17"/>
      <c r="X53" s="23" t="s">
        <v>32</v>
      </c>
      <c r="Y53" s="20">
        <f>IF(B53="PAGADO",0,C58)</f>
        <v>540</v>
      </c>
      <c r="AA53" s="196" t="s">
        <v>78</v>
      </c>
      <c r="AB53" s="196"/>
      <c r="AC53" s="196"/>
      <c r="AD53" s="19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8" t="s">
        <v>29</v>
      </c>
      <c r="AD95" s="198"/>
      <c r="AE95" s="198"/>
    </row>
    <row r="96" spans="2:31">
      <c r="H96" s="195" t="s">
        <v>28</v>
      </c>
      <c r="I96" s="195"/>
      <c r="J96" s="195"/>
      <c r="V96" s="17"/>
      <c r="AC96" s="198"/>
      <c r="AD96" s="198"/>
      <c r="AE96" s="198"/>
    </row>
    <row r="97" spans="2:41">
      <c r="H97" s="195"/>
      <c r="I97" s="195"/>
      <c r="J97" s="195"/>
      <c r="V97" s="17"/>
      <c r="AC97" s="198"/>
      <c r="AD97" s="198"/>
      <c r="AE97" s="198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6" t="s">
        <v>78</v>
      </c>
      <c r="F101" s="196"/>
      <c r="G101" s="196"/>
      <c r="H101" s="196"/>
      <c r="V101" s="17"/>
      <c r="X101" s="23" t="s">
        <v>32</v>
      </c>
      <c r="Y101" s="20">
        <f>IF(B101="PAGADO",0,C106)</f>
        <v>0</v>
      </c>
      <c r="AA101" s="196" t="s">
        <v>310</v>
      </c>
      <c r="AB101" s="196"/>
      <c r="AC101" s="196"/>
      <c r="AD101" s="19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5" t="s">
        <v>30</v>
      </c>
      <c r="I133" s="195"/>
      <c r="J133" s="195"/>
      <c r="V133" s="17"/>
      <c r="AA133" s="195" t="s">
        <v>31</v>
      </c>
      <c r="AB133" s="195"/>
      <c r="AC133" s="195"/>
    </row>
    <row r="134" spans="1:43">
      <c r="H134" s="195"/>
      <c r="I134" s="195"/>
      <c r="J134" s="195"/>
      <c r="V134" s="17"/>
      <c r="AA134" s="195"/>
      <c r="AB134" s="195"/>
      <c r="AC134" s="19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6" t="s">
        <v>310</v>
      </c>
      <c r="F138" s="196"/>
      <c r="G138" s="196"/>
      <c r="H138" s="196"/>
      <c r="V138" s="17"/>
      <c r="X138" s="23" t="s">
        <v>32</v>
      </c>
      <c r="Y138" s="20">
        <f>IF(B138="PAGADO",0,C143)</f>
        <v>670</v>
      </c>
      <c r="AA138" s="196" t="s">
        <v>78</v>
      </c>
      <c r="AB138" s="196"/>
      <c r="AC138" s="196"/>
      <c r="AD138" s="19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tr">
        <f>IF(Y143&lt;0,"NO PAGAR","COBRAR'")</f>
        <v>COBRAR'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7" t="str">
        <f>IF(C143&lt;0,"NO PAGAR","COBRAR'")</f>
        <v>COBRAR'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8" t="s">
        <v>29</v>
      </c>
      <c r="AD181" s="198"/>
      <c r="AE181" s="198"/>
    </row>
    <row r="182" spans="2:41">
      <c r="H182" s="195" t="s">
        <v>28</v>
      </c>
      <c r="I182" s="195"/>
      <c r="J182" s="195"/>
      <c r="V182" s="17"/>
      <c r="AC182" s="198"/>
      <c r="AD182" s="198"/>
      <c r="AE182" s="198"/>
    </row>
    <row r="183" spans="2:41">
      <c r="H183" s="195"/>
      <c r="I183" s="195"/>
      <c r="J183" s="195"/>
      <c r="V183" s="17"/>
      <c r="AC183" s="198"/>
      <c r="AD183" s="198"/>
      <c r="AE183" s="198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6" t="s">
        <v>434</v>
      </c>
      <c r="F187" s="196"/>
      <c r="G187" s="196"/>
      <c r="H187" s="196"/>
      <c r="O187" s="59" t="s">
        <v>433</v>
      </c>
      <c r="V187" s="17"/>
      <c r="X187" s="23" t="s">
        <v>32</v>
      </c>
      <c r="Y187" s="20">
        <f>IF(B187="PAGADO",0,C192)</f>
        <v>0</v>
      </c>
      <c r="AA187" s="196" t="s">
        <v>20</v>
      </c>
      <c r="AB187" s="196"/>
      <c r="AC187" s="196"/>
      <c r="AD187" s="19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5" t="s">
        <v>30</v>
      </c>
      <c r="I227" s="195"/>
      <c r="J227" s="195"/>
      <c r="V227" s="17"/>
      <c r="AA227" s="195" t="s">
        <v>31</v>
      </c>
      <c r="AB227" s="195"/>
      <c r="AC227" s="195"/>
    </row>
    <row r="228" spans="1:43">
      <c r="H228" s="195"/>
      <c r="I228" s="195"/>
      <c r="J228" s="195"/>
      <c r="V228" s="17"/>
      <c r="AA228" s="195"/>
      <c r="AB228" s="195"/>
      <c r="AC228" s="19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6" t="s">
        <v>20</v>
      </c>
      <c r="F232" s="196"/>
      <c r="G232" s="196"/>
      <c r="H232" s="196"/>
      <c r="V232" s="17"/>
      <c r="X232" s="23" t="s">
        <v>32</v>
      </c>
      <c r="Y232" s="20">
        <f>IF(B232="PAGADO",0,C237)</f>
        <v>0</v>
      </c>
      <c r="AA232" s="196" t="s">
        <v>20</v>
      </c>
      <c r="AB232" s="196"/>
      <c r="AC232" s="196"/>
      <c r="AD232" s="19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tr">
        <f>IF(Y237&lt;0,"NO PAGAR","COBRAR'")</f>
        <v>COBRAR'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7" t="str">
        <f>IF(C237&lt;0,"NO PAGAR","COBRAR'")</f>
        <v>COBRAR'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8" t="s">
        <v>29</v>
      </c>
      <c r="AD273" s="198"/>
      <c r="AE273" s="198"/>
    </row>
    <row r="274" spans="2:41">
      <c r="H274" s="195" t="s">
        <v>28</v>
      </c>
      <c r="I274" s="195"/>
      <c r="J274" s="195"/>
      <c r="V274" s="17"/>
      <c r="AC274" s="198"/>
      <c r="AD274" s="198"/>
      <c r="AE274" s="198"/>
    </row>
    <row r="275" spans="2:41">
      <c r="H275" s="195"/>
      <c r="I275" s="195"/>
      <c r="J275" s="195"/>
      <c r="V275" s="17"/>
      <c r="AC275" s="198"/>
      <c r="AD275" s="198"/>
      <c r="AE275" s="198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6" t="s">
        <v>20</v>
      </c>
      <c r="F279" s="196"/>
      <c r="G279" s="196"/>
      <c r="H279" s="196"/>
      <c r="V279" s="17"/>
      <c r="X279" s="23" t="s">
        <v>32</v>
      </c>
      <c r="Y279" s="20">
        <f>IF(B279="PAGADO",0,C284)</f>
        <v>0</v>
      </c>
      <c r="AA279" s="196" t="s">
        <v>20</v>
      </c>
      <c r="AB279" s="196"/>
      <c r="AC279" s="196"/>
      <c r="AD279" s="19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5" t="s">
        <v>30</v>
      </c>
      <c r="I319" s="195"/>
      <c r="J319" s="195"/>
      <c r="V319" s="17"/>
      <c r="AA319" s="195" t="s">
        <v>31</v>
      </c>
      <c r="AB319" s="195"/>
      <c r="AC319" s="195"/>
    </row>
    <row r="320" spans="1:43">
      <c r="H320" s="195"/>
      <c r="I320" s="195"/>
      <c r="J320" s="195"/>
      <c r="V320" s="17"/>
      <c r="AA320" s="195"/>
      <c r="AB320" s="195"/>
      <c r="AC320" s="19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6" t="s">
        <v>20</v>
      </c>
      <c r="F324" s="196"/>
      <c r="G324" s="196"/>
      <c r="H324" s="196"/>
      <c r="V324" s="17"/>
      <c r="X324" s="23" t="s">
        <v>32</v>
      </c>
      <c r="Y324" s="20">
        <f>IF(B1124="PAGADO",0,C329)</f>
        <v>0</v>
      </c>
      <c r="AA324" s="196" t="s">
        <v>20</v>
      </c>
      <c r="AB324" s="196"/>
      <c r="AC324" s="196"/>
      <c r="AD324" s="19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tr">
        <f>IF(Y329&lt;0,"NO PAGAR","COBRAR'")</f>
        <v>COBRAR'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7" t="str">
        <f>IF(C329&lt;0,"NO PAGAR","COBRAR'")</f>
        <v>COBRAR'</v>
      </c>
      <c r="C331" s="19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8" t="s">
        <v>29</v>
      </c>
      <c r="AD366" s="198"/>
      <c r="AE366" s="198"/>
    </row>
    <row r="367" spans="5:31">
      <c r="H367" s="195" t="s">
        <v>28</v>
      </c>
      <c r="I367" s="195"/>
      <c r="J367" s="195"/>
      <c r="V367" s="17"/>
      <c r="AC367" s="198"/>
      <c r="AD367" s="198"/>
      <c r="AE367" s="198"/>
    </row>
    <row r="368" spans="5:31">
      <c r="H368" s="195"/>
      <c r="I368" s="195"/>
      <c r="J368" s="195"/>
      <c r="V368" s="17"/>
      <c r="AC368" s="198"/>
      <c r="AD368" s="198"/>
      <c r="AE368" s="198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6" t="s">
        <v>20</v>
      </c>
      <c r="F372" s="196"/>
      <c r="G372" s="196"/>
      <c r="H372" s="196"/>
      <c r="V372" s="17"/>
      <c r="X372" s="23" t="s">
        <v>32</v>
      </c>
      <c r="Y372" s="20">
        <f>IF(B372="PAGADO",0,C377)</f>
        <v>0</v>
      </c>
      <c r="AA372" s="196" t="s">
        <v>20</v>
      </c>
      <c r="AB372" s="196"/>
      <c r="AC372" s="196"/>
      <c r="AD372" s="19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5" t="s">
        <v>30</v>
      </c>
      <c r="I412" s="195"/>
      <c r="J412" s="195"/>
      <c r="V412" s="17"/>
      <c r="AA412" s="195" t="s">
        <v>31</v>
      </c>
      <c r="AB412" s="195"/>
      <c r="AC412" s="195"/>
    </row>
    <row r="413" spans="1:43">
      <c r="H413" s="195"/>
      <c r="I413" s="195"/>
      <c r="J413" s="195"/>
      <c r="V413" s="17"/>
      <c r="AA413" s="195"/>
      <c r="AB413" s="195"/>
      <c r="AC413" s="19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6" t="s">
        <v>20</v>
      </c>
      <c r="F417" s="196"/>
      <c r="G417" s="196"/>
      <c r="H417" s="196"/>
      <c r="V417" s="17"/>
      <c r="X417" s="23" t="s">
        <v>32</v>
      </c>
      <c r="Y417" s="20">
        <f>IF(B1217="PAGADO",0,C422)</f>
        <v>0</v>
      </c>
      <c r="AA417" s="196" t="s">
        <v>20</v>
      </c>
      <c r="AB417" s="196"/>
      <c r="AC417" s="196"/>
      <c r="AD417" s="19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tr">
        <f>IF(Y422&lt;0,"NO PAGAR","COBRAR'")</f>
        <v>COBRAR'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7" t="str">
        <f>IF(C422&lt;0,"NO PAGAR","COBRAR'")</f>
        <v>COBRAR'</v>
      </c>
      <c r="C424" s="19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8" t="s">
        <v>29</v>
      </c>
      <c r="AD463" s="198"/>
      <c r="AE463" s="198"/>
    </row>
    <row r="464" spans="8:31">
      <c r="H464" s="195" t="s">
        <v>28</v>
      </c>
      <c r="I464" s="195"/>
      <c r="J464" s="195"/>
      <c r="V464" s="17"/>
      <c r="AC464" s="198"/>
      <c r="AD464" s="198"/>
      <c r="AE464" s="198"/>
    </row>
    <row r="465" spans="2:41">
      <c r="H465" s="195"/>
      <c r="I465" s="195"/>
      <c r="J465" s="195"/>
      <c r="V465" s="17"/>
      <c r="AC465" s="198"/>
      <c r="AD465" s="198"/>
      <c r="AE465" s="198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6" t="s">
        <v>20</v>
      </c>
      <c r="F469" s="196"/>
      <c r="G469" s="196"/>
      <c r="H469" s="196"/>
      <c r="V469" s="17"/>
      <c r="X469" s="23" t="s">
        <v>32</v>
      </c>
      <c r="Y469" s="20">
        <f>IF(B469="PAGADO",0,C474)</f>
        <v>0</v>
      </c>
      <c r="AA469" s="196" t="s">
        <v>20</v>
      </c>
      <c r="AB469" s="196"/>
      <c r="AC469" s="196"/>
      <c r="AD469" s="19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5" t="s">
        <v>30</v>
      </c>
      <c r="I509" s="195"/>
      <c r="J509" s="195"/>
      <c r="V509" s="17"/>
      <c r="AA509" s="195" t="s">
        <v>31</v>
      </c>
      <c r="AB509" s="195"/>
      <c r="AC509" s="195"/>
    </row>
    <row r="510" spans="1:43">
      <c r="H510" s="195"/>
      <c r="I510" s="195"/>
      <c r="J510" s="195"/>
      <c r="V510" s="17"/>
      <c r="AA510" s="195"/>
      <c r="AB510" s="195"/>
      <c r="AC510" s="19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6" t="s">
        <v>20</v>
      </c>
      <c r="F514" s="196"/>
      <c r="G514" s="196"/>
      <c r="H514" s="196"/>
      <c r="V514" s="17"/>
      <c r="X514" s="23" t="s">
        <v>32</v>
      </c>
      <c r="Y514" s="20">
        <f>IF(B1314="PAGADO",0,C519)</f>
        <v>0</v>
      </c>
      <c r="AA514" s="196" t="s">
        <v>20</v>
      </c>
      <c r="AB514" s="196"/>
      <c r="AC514" s="196"/>
      <c r="AD514" s="19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7" t="str">
        <f>IF(Y519&lt;0,"NO PAGAR","COBRAR'")</f>
        <v>COBRAR'</v>
      </c>
      <c r="Y520" s="19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7" t="str">
        <f>IF(C519&lt;0,"NO PAGAR","COBRAR'")</f>
        <v>COBRAR'</v>
      </c>
      <c r="C521" s="19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8" t="s">
        <v>29</v>
      </c>
      <c r="AD562" s="198"/>
      <c r="AE562" s="198"/>
    </row>
    <row r="563" spans="2:41">
      <c r="H563" s="195" t="s">
        <v>28</v>
      </c>
      <c r="I563" s="195"/>
      <c r="J563" s="195"/>
      <c r="V563" s="17"/>
      <c r="AC563" s="198"/>
      <c r="AD563" s="198"/>
      <c r="AE563" s="198"/>
    </row>
    <row r="564" spans="2:41">
      <c r="H564" s="195"/>
      <c r="I564" s="195"/>
      <c r="J564" s="195"/>
      <c r="V564" s="17"/>
      <c r="AC564" s="198"/>
      <c r="AD564" s="198"/>
      <c r="AE564" s="198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6" t="s">
        <v>20</v>
      </c>
      <c r="F568" s="196"/>
      <c r="G568" s="196"/>
      <c r="H568" s="196"/>
      <c r="V568" s="17"/>
      <c r="X568" s="23" t="s">
        <v>32</v>
      </c>
      <c r="Y568" s="20">
        <f>IF(B568="PAGADO",0,C573)</f>
        <v>0</v>
      </c>
      <c r="AA568" s="196" t="s">
        <v>20</v>
      </c>
      <c r="AB568" s="196"/>
      <c r="AC568" s="196"/>
      <c r="AD568" s="19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5" t="s">
        <v>30</v>
      </c>
      <c r="I608" s="195"/>
      <c r="J608" s="195"/>
      <c r="V608" s="17"/>
      <c r="AA608" s="195" t="s">
        <v>31</v>
      </c>
      <c r="AB608" s="195"/>
      <c r="AC608" s="195"/>
    </row>
    <row r="609" spans="2:41">
      <c r="H609" s="195"/>
      <c r="I609" s="195"/>
      <c r="J609" s="195"/>
      <c r="V609" s="17"/>
      <c r="AA609" s="195"/>
      <c r="AB609" s="195"/>
      <c r="AC609" s="19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6" t="s">
        <v>20</v>
      </c>
      <c r="F613" s="196"/>
      <c r="G613" s="196"/>
      <c r="H613" s="196"/>
      <c r="V613" s="17"/>
      <c r="X613" s="23" t="s">
        <v>32</v>
      </c>
      <c r="Y613" s="20">
        <f>IF(B1413="PAGADO",0,C618)</f>
        <v>0</v>
      </c>
      <c r="AA613" s="196" t="s">
        <v>20</v>
      </c>
      <c r="AB613" s="196"/>
      <c r="AC613" s="196"/>
      <c r="AD613" s="19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7" t="str">
        <f>IF(Y618&lt;0,"NO PAGAR","COBRAR'")</f>
        <v>COBRAR'</v>
      </c>
      <c r="Y619" s="19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7" t="str">
        <f>IF(C618&lt;0,"NO PAGAR","COBRAR'")</f>
        <v>COBRAR'</v>
      </c>
      <c r="C620" s="19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8" t="s">
        <v>29</v>
      </c>
      <c r="AD655" s="198"/>
      <c r="AE655" s="198"/>
    </row>
    <row r="656" spans="2:31">
      <c r="H656" s="195" t="s">
        <v>28</v>
      </c>
      <c r="I656" s="195"/>
      <c r="J656" s="195"/>
      <c r="V656" s="17"/>
      <c r="AC656" s="198"/>
      <c r="AD656" s="198"/>
      <c r="AE656" s="198"/>
    </row>
    <row r="657" spans="2:41">
      <c r="H657" s="195"/>
      <c r="I657" s="195"/>
      <c r="J657" s="195"/>
      <c r="V657" s="17"/>
      <c r="AC657" s="198"/>
      <c r="AD657" s="198"/>
      <c r="AE657" s="198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6" t="s">
        <v>20</v>
      </c>
      <c r="F661" s="196"/>
      <c r="G661" s="196"/>
      <c r="H661" s="196"/>
      <c r="V661" s="17"/>
      <c r="X661" s="23" t="s">
        <v>32</v>
      </c>
      <c r="Y661" s="20">
        <f>IF(B661="PAGADO",0,C666)</f>
        <v>0</v>
      </c>
      <c r="AA661" s="196" t="s">
        <v>20</v>
      </c>
      <c r="AB661" s="196"/>
      <c r="AC661" s="196"/>
      <c r="AD661" s="19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5" t="s">
        <v>30</v>
      </c>
      <c r="I701" s="195"/>
      <c r="J701" s="195"/>
      <c r="V701" s="17"/>
      <c r="AA701" s="195" t="s">
        <v>31</v>
      </c>
      <c r="AB701" s="195"/>
      <c r="AC701" s="195"/>
    </row>
    <row r="702" spans="1:43">
      <c r="H702" s="195"/>
      <c r="I702" s="195"/>
      <c r="J702" s="195"/>
      <c r="V702" s="17"/>
      <c r="AA702" s="195"/>
      <c r="AB702" s="195"/>
      <c r="AC702" s="19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6" t="s">
        <v>20</v>
      </c>
      <c r="F706" s="196"/>
      <c r="G706" s="196"/>
      <c r="H706" s="196"/>
      <c r="V706" s="17"/>
      <c r="X706" s="23" t="s">
        <v>32</v>
      </c>
      <c r="Y706" s="20">
        <f>IF(B1506="PAGADO",0,C711)</f>
        <v>0</v>
      </c>
      <c r="AA706" s="196" t="s">
        <v>20</v>
      </c>
      <c r="AB706" s="196"/>
      <c r="AC706" s="196"/>
      <c r="AD706" s="19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7" t="str">
        <f>IF(Y711&lt;0,"NO PAGAR","COBRAR'")</f>
        <v>COBRAR'</v>
      </c>
      <c r="Y712" s="19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7" t="str">
        <f>IF(C711&lt;0,"NO PAGAR","COBRAR'")</f>
        <v>COBRAR'</v>
      </c>
      <c r="C713" s="19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8" t="s">
        <v>29</v>
      </c>
      <c r="AD748" s="198"/>
      <c r="AE748" s="198"/>
    </row>
    <row r="749" spans="8:31">
      <c r="H749" s="195" t="s">
        <v>28</v>
      </c>
      <c r="I749" s="195"/>
      <c r="J749" s="195"/>
      <c r="V749" s="17"/>
      <c r="AC749" s="198"/>
      <c r="AD749" s="198"/>
      <c r="AE749" s="198"/>
    </row>
    <row r="750" spans="8:31">
      <c r="H750" s="195"/>
      <c r="I750" s="195"/>
      <c r="J750" s="195"/>
      <c r="V750" s="17"/>
      <c r="AC750" s="198"/>
      <c r="AD750" s="198"/>
      <c r="AE750" s="198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6" t="s">
        <v>20</v>
      </c>
      <c r="F754" s="196"/>
      <c r="G754" s="196"/>
      <c r="H754" s="196"/>
      <c r="V754" s="17"/>
      <c r="X754" s="23" t="s">
        <v>32</v>
      </c>
      <c r="Y754" s="20">
        <f>IF(B754="PAGADO",0,C759)</f>
        <v>0</v>
      </c>
      <c r="AA754" s="196" t="s">
        <v>20</v>
      </c>
      <c r="AB754" s="196"/>
      <c r="AC754" s="196"/>
      <c r="AD754" s="19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5" t="s">
        <v>30</v>
      </c>
      <c r="I794" s="195"/>
      <c r="J794" s="195"/>
      <c r="V794" s="17"/>
      <c r="AA794" s="195" t="s">
        <v>31</v>
      </c>
      <c r="AB794" s="195"/>
      <c r="AC794" s="195"/>
    </row>
    <row r="795" spans="1:43">
      <c r="H795" s="195"/>
      <c r="I795" s="195"/>
      <c r="J795" s="195"/>
      <c r="V795" s="17"/>
      <c r="AA795" s="195"/>
      <c r="AB795" s="195"/>
      <c r="AC795" s="19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6" t="s">
        <v>20</v>
      </c>
      <c r="F799" s="196"/>
      <c r="G799" s="196"/>
      <c r="H799" s="196"/>
      <c r="V799" s="17"/>
      <c r="X799" s="23" t="s">
        <v>32</v>
      </c>
      <c r="Y799" s="20">
        <f>IF(B1599="PAGADO",0,C804)</f>
        <v>0</v>
      </c>
      <c r="AA799" s="196" t="s">
        <v>20</v>
      </c>
      <c r="AB799" s="196"/>
      <c r="AC799" s="196"/>
      <c r="AD799" s="19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7" t="str">
        <f>IF(Y804&lt;0,"NO PAGAR","COBRAR'")</f>
        <v>COBRAR'</v>
      </c>
      <c r="Y805" s="19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7" t="str">
        <f>IF(C804&lt;0,"NO PAGAR","COBRAR'")</f>
        <v>COBRAR'</v>
      </c>
      <c r="C806" s="19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8" t="s">
        <v>29</v>
      </c>
      <c r="AD841" s="198"/>
      <c r="AE841" s="198"/>
    </row>
    <row r="842" spans="2:41">
      <c r="H842" s="195" t="s">
        <v>28</v>
      </c>
      <c r="I842" s="195"/>
      <c r="J842" s="195"/>
      <c r="V842" s="17"/>
      <c r="AC842" s="198"/>
      <c r="AD842" s="198"/>
      <c r="AE842" s="198"/>
    </row>
    <row r="843" spans="2:41">
      <c r="H843" s="195"/>
      <c r="I843" s="195"/>
      <c r="J843" s="195"/>
      <c r="V843" s="17"/>
      <c r="AC843" s="198"/>
      <c r="AD843" s="198"/>
      <c r="AE843" s="198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6" t="s">
        <v>20</v>
      </c>
      <c r="F847" s="196"/>
      <c r="G847" s="196"/>
      <c r="H847" s="196"/>
      <c r="V847" s="17"/>
      <c r="X847" s="23" t="s">
        <v>32</v>
      </c>
      <c r="Y847" s="20">
        <f>IF(B847="PAGADO",0,C852)</f>
        <v>0</v>
      </c>
      <c r="AA847" s="196" t="s">
        <v>20</v>
      </c>
      <c r="AB847" s="196"/>
      <c r="AC847" s="196"/>
      <c r="AD847" s="19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5" t="s">
        <v>30</v>
      </c>
      <c r="I887" s="195"/>
      <c r="J887" s="195"/>
      <c r="V887" s="17"/>
      <c r="AA887" s="195" t="s">
        <v>31</v>
      </c>
      <c r="AB887" s="195"/>
      <c r="AC887" s="195"/>
    </row>
    <row r="888" spans="1:43">
      <c r="H888" s="195"/>
      <c r="I888" s="195"/>
      <c r="J888" s="195"/>
      <c r="V888" s="17"/>
      <c r="AA888" s="195"/>
      <c r="AB888" s="195"/>
      <c r="AC888" s="19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6" t="s">
        <v>20</v>
      </c>
      <c r="F892" s="196"/>
      <c r="G892" s="196"/>
      <c r="H892" s="196"/>
      <c r="V892" s="17"/>
      <c r="X892" s="23" t="s">
        <v>32</v>
      </c>
      <c r="Y892" s="20">
        <f>IF(B1692="PAGADO",0,C897)</f>
        <v>0</v>
      </c>
      <c r="AA892" s="196" t="s">
        <v>20</v>
      </c>
      <c r="AB892" s="196"/>
      <c r="AC892" s="196"/>
      <c r="AD892" s="19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7" t="str">
        <f>IF(Y897&lt;0,"NO PAGAR","COBRAR'")</f>
        <v>COBRAR'</v>
      </c>
      <c r="Y898" s="19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7" t="str">
        <f>IF(C897&lt;0,"NO PAGAR","COBRAR'")</f>
        <v>COBRAR'</v>
      </c>
      <c r="C899" s="19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8" t="s">
        <v>29</v>
      </c>
      <c r="AD935" s="198"/>
      <c r="AE935" s="198"/>
    </row>
    <row r="936" spans="2:41">
      <c r="H936" s="195" t="s">
        <v>28</v>
      </c>
      <c r="I936" s="195"/>
      <c r="J936" s="195"/>
      <c r="V936" s="17"/>
      <c r="AC936" s="198"/>
      <c r="AD936" s="198"/>
      <c r="AE936" s="198"/>
    </row>
    <row r="937" spans="2:41">
      <c r="H937" s="195"/>
      <c r="I937" s="195"/>
      <c r="J937" s="195"/>
      <c r="V937" s="17"/>
      <c r="AC937" s="198"/>
      <c r="AD937" s="198"/>
      <c r="AE937" s="198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6" t="s">
        <v>20</v>
      </c>
      <c r="F941" s="196"/>
      <c r="G941" s="196"/>
      <c r="H941" s="196"/>
      <c r="V941" s="17"/>
      <c r="X941" s="23" t="s">
        <v>32</v>
      </c>
      <c r="Y941" s="20">
        <f>IF(B941="PAGADO",0,C946)</f>
        <v>0</v>
      </c>
      <c r="AA941" s="196" t="s">
        <v>20</v>
      </c>
      <c r="AB941" s="196"/>
      <c r="AC941" s="196"/>
      <c r="AD941" s="19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5" t="s">
        <v>30</v>
      </c>
      <c r="I981" s="195"/>
      <c r="J981" s="195"/>
      <c r="V981" s="17"/>
      <c r="AA981" s="195" t="s">
        <v>31</v>
      </c>
      <c r="AB981" s="195"/>
      <c r="AC981" s="195"/>
    </row>
    <row r="982" spans="1:43">
      <c r="H982" s="195"/>
      <c r="I982" s="195"/>
      <c r="J982" s="195"/>
      <c r="V982" s="17"/>
      <c r="AA982" s="195"/>
      <c r="AB982" s="195"/>
      <c r="AC982" s="19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6" t="s">
        <v>20</v>
      </c>
      <c r="F986" s="196"/>
      <c r="G986" s="196"/>
      <c r="H986" s="196"/>
      <c r="V986" s="17"/>
      <c r="X986" s="23" t="s">
        <v>32</v>
      </c>
      <c r="Y986" s="20">
        <f>IF(B1786="PAGADO",0,C991)</f>
        <v>0</v>
      </c>
      <c r="AA986" s="196" t="s">
        <v>20</v>
      </c>
      <c r="AB986" s="196"/>
      <c r="AC986" s="196"/>
      <c r="AD986" s="19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7" t="str">
        <f>IF(Y991&lt;0,"NO PAGAR","COBRAR'")</f>
        <v>COBRAR'</v>
      </c>
      <c r="Y992" s="19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7" t="str">
        <f>IF(C991&lt;0,"NO PAGAR","COBRAR'")</f>
        <v>COBRAR'</v>
      </c>
      <c r="C993" s="19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8" t="s">
        <v>29</v>
      </c>
      <c r="AD1028" s="198"/>
      <c r="AE1028" s="198"/>
    </row>
    <row r="1029" spans="2:41">
      <c r="H1029" s="195" t="s">
        <v>28</v>
      </c>
      <c r="I1029" s="195"/>
      <c r="J1029" s="195"/>
      <c r="V1029" s="17"/>
      <c r="AC1029" s="198"/>
      <c r="AD1029" s="198"/>
      <c r="AE1029" s="198"/>
    </row>
    <row r="1030" spans="2:41">
      <c r="H1030" s="195"/>
      <c r="I1030" s="195"/>
      <c r="J1030" s="195"/>
      <c r="V1030" s="17"/>
      <c r="AC1030" s="198"/>
      <c r="AD1030" s="198"/>
      <c r="AE1030" s="198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6" t="s">
        <v>20</v>
      </c>
      <c r="F1034" s="196"/>
      <c r="G1034" s="196"/>
      <c r="H1034" s="196"/>
      <c r="V1034" s="17"/>
      <c r="X1034" s="23" t="s">
        <v>32</v>
      </c>
      <c r="Y1034" s="20">
        <f>IF(B1034="PAGADO",0,C1039)</f>
        <v>0</v>
      </c>
      <c r="AA1034" s="196" t="s">
        <v>20</v>
      </c>
      <c r="AB1034" s="196"/>
      <c r="AC1034" s="196"/>
      <c r="AD1034" s="19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5" t="s">
        <v>30</v>
      </c>
      <c r="I1074" s="195"/>
      <c r="J1074" s="195"/>
      <c r="V1074" s="17"/>
      <c r="AA1074" s="195" t="s">
        <v>31</v>
      </c>
      <c r="AB1074" s="195"/>
      <c r="AC1074" s="195"/>
    </row>
    <row r="1075" spans="2:41">
      <c r="H1075" s="195"/>
      <c r="I1075" s="195"/>
      <c r="J1075" s="195"/>
      <c r="V1075" s="17"/>
      <c r="AA1075" s="195"/>
      <c r="AB1075" s="195"/>
      <c r="AC1075" s="19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6" t="s">
        <v>20</v>
      </c>
      <c r="F1079" s="196"/>
      <c r="G1079" s="196"/>
      <c r="H1079" s="196"/>
      <c r="V1079" s="17"/>
      <c r="X1079" s="23" t="s">
        <v>32</v>
      </c>
      <c r="Y1079" s="20">
        <f>IF(B1879="PAGADO",0,C1084)</f>
        <v>0</v>
      </c>
      <c r="AA1079" s="196" t="s">
        <v>20</v>
      </c>
      <c r="AB1079" s="196"/>
      <c r="AC1079" s="196"/>
      <c r="AD1079" s="19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7" t="str">
        <f>IF(Y1084&lt;0,"NO PAGAR","COBRAR'")</f>
        <v>COBRAR'</v>
      </c>
      <c r="Y1085" s="19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7" t="str">
        <f>IF(C1084&lt;0,"NO PAGAR","COBRAR'")</f>
        <v>COBRAR'</v>
      </c>
      <c r="C1086" s="19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224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238</v>
      </c>
      <c r="AB53" s="196"/>
      <c r="AC53" s="196"/>
      <c r="AD53" s="19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6" t="s">
        <v>20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6" t="s">
        <v>400</v>
      </c>
      <c r="F200" s="196"/>
      <c r="G200" s="196"/>
      <c r="H200" s="196"/>
      <c r="V200" s="17"/>
      <c r="X200" s="23" t="s">
        <v>82</v>
      </c>
      <c r="Y200" s="20">
        <f>IF(B200="PAGADO",0,C205)</f>
        <v>0</v>
      </c>
      <c r="AA200" s="196" t="s">
        <v>437</v>
      </c>
      <c r="AB200" s="196"/>
      <c r="AC200" s="196"/>
      <c r="AD200" s="19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6" t="s">
        <v>515</v>
      </c>
      <c r="F245" s="196"/>
      <c r="G245" s="196"/>
      <c r="H245" s="196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6" t="s">
        <v>400</v>
      </c>
      <c r="AB245" s="196"/>
      <c r="AC245" s="196"/>
      <c r="AD245" s="19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NO PAGAR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6" t="s">
        <v>20</v>
      </c>
      <c r="F292" s="196"/>
      <c r="G292" s="196"/>
      <c r="H292" s="196"/>
      <c r="V292" s="17"/>
      <c r="X292" s="23" t="s">
        <v>32</v>
      </c>
      <c r="Y292" s="20">
        <f>IF(B292="PAGADO",0,C297)</f>
        <v>-200</v>
      </c>
      <c r="AA292" s="196" t="s">
        <v>612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6" t="s">
        <v>20</v>
      </c>
      <c r="F337" s="196"/>
      <c r="G337" s="196"/>
      <c r="H337" s="196"/>
      <c r="V337" s="17"/>
      <c r="X337" s="23" t="s">
        <v>32</v>
      </c>
      <c r="Y337" s="20">
        <f>IF(B1129="PAGADO",0,C342)</f>
        <v>14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8" t="s">
        <v>29</v>
      </c>
      <c r="AD379" s="198"/>
      <c r="AE379" s="198"/>
    </row>
    <row r="380" spans="2:31">
      <c r="H380" s="195" t="s">
        <v>28</v>
      </c>
      <c r="I380" s="195"/>
      <c r="J380" s="195"/>
      <c r="V380" s="17"/>
      <c r="AC380" s="198"/>
      <c r="AD380" s="198"/>
      <c r="AE380" s="198"/>
    </row>
    <row r="381" spans="2:31">
      <c r="H381" s="195"/>
      <c r="I381" s="195"/>
      <c r="J381" s="195"/>
      <c r="V381" s="17"/>
      <c r="AC381" s="198"/>
      <c r="AD381" s="198"/>
      <c r="AE381" s="198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6" t="s">
        <v>20</v>
      </c>
      <c r="F385" s="196"/>
      <c r="G385" s="196"/>
      <c r="H385" s="196"/>
      <c r="V385" s="17"/>
      <c r="X385" s="23" t="s">
        <v>32</v>
      </c>
      <c r="Y385" s="20">
        <f>IF(B385="PAGADO",0,C390)</f>
        <v>14</v>
      </c>
      <c r="AA385" s="196" t="s">
        <v>20</v>
      </c>
      <c r="AB385" s="196"/>
      <c r="AC385" s="196"/>
      <c r="AD385" s="19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5" t="s">
        <v>30</v>
      </c>
      <c r="I425" s="195"/>
      <c r="J425" s="195"/>
      <c r="V425" s="17"/>
      <c r="AA425" s="195" t="s">
        <v>31</v>
      </c>
      <c r="AB425" s="195"/>
      <c r="AC425" s="195"/>
    </row>
    <row r="426" spans="1:43">
      <c r="H426" s="195"/>
      <c r="I426" s="195"/>
      <c r="J426" s="195"/>
      <c r="V426" s="17"/>
      <c r="AA426" s="195"/>
      <c r="AB426" s="195"/>
      <c r="AC426" s="19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6" t="s">
        <v>437</v>
      </c>
      <c r="F430" s="196"/>
      <c r="G430" s="196"/>
      <c r="H430" s="196"/>
      <c r="V430" s="17"/>
      <c r="X430" s="23" t="s">
        <v>75</v>
      </c>
      <c r="Y430" s="20">
        <f>IF(B430="PAGADO",0,C435)</f>
        <v>0</v>
      </c>
      <c r="AA430" s="196" t="s">
        <v>20</v>
      </c>
      <c r="AB430" s="196"/>
      <c r="AC430" s="196"/>
      <c r="AD430" s="19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7" t="str">
        <f>IF(Y435&lt;0,"NO PAGAR","COBRAR'")</f>
        <v>COBRAR'</v>
      </c>
      <c r="Y436" s="19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7" t="str">
        <f>IF(C435&lt;0,"NO PAGAR","COBRAR'")</f>
        <v>COBRAR'</v>
      </c>
      <c r="C437" s="19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8" t="s">
        <v>29</v>
      </c>
      <c r="AD468" s="198"/>
      <c r="AE468" s="198"/>
    </row>
    <row r="469" spans="2:41">
      <c r="H469" s="195" t="s">
        <v>28</v>
      </c>
      <c r="I469" s="195"/>
      <c r="J469" s="195"/>
      <c r="V469" s="17"/>
      <c r="AC469" s="198"/>
      <c r="AD469" s="198"/>
      <c r="AE469" s="198"/>
    </row>
    <row r="470" spans="2:41">
      <c r="H470" s="195"/>
      <c r="I470" s="195"/>
      <c r="J470" s="195"/>
      <c r="V470" s="17"/>
      <c r="AC470" s="198"/>
      <c r="AD470" s="198"/>
      <c r="AE470" s="198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6" t="s">
        <v>20</v>
      </c>
      <c r="F474" s="196"/>
      <c r="G474" s="196"/>
      <c r="H474" s="196"/>
      <c r="V474" s="17"/>
      <c r="X474" s="23" t="s">
        <v>32</v>
      </c>
      <c r="Y474" s="20">
        <f>IF(B474="PAGADO",0,C479)</f>
        <v>0</v>
      </c>
      <c r="AA474" s="196" t="s">
        <v>20</v>
      </c>
      <c r="AB474" s="196"/>
      <c r="AC474" s="196"/>
      <c r="AD474" s="19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5" t="s">
        <v>30</v>
      </c>
      <c r="I514" s="195"/>
      <c r="J514" s="195"/>
      <c r="V514" s="17"/>
      <c r="AA514" s="195" t="s">
        <v>31</v>
      </c>
      <c r="AB514" s="195"/>
      <c r="AC514" s="195"/>
    </row>
    <row r="515" spans="2:41">
      <c r="H515" s="195"/>
      <c r="I515" s="195"/>
      <c r="J515" s="195"/>
      <c r="V515" s="17"/>
      <c r="AA515" s="195"/>
      <c r="AB515" s="195"/>
      <c r="AC515" s="19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6" t="s">
        <v>20</v>
      </c>
      <c r="F519" s="196"/>
      <c r="G519" s="196"/>
      <c r="H519" s="196"/>
      <c r="V519" s="17"/>
      <c r="X519" s="23" t="s">
        <v>32</v>
      </c>
      <c r="Y519" s="20">
        <f>IF(B1319="PAGADO",0,C524)</f>
        <v>0</v>
      </c>
      <c r="AA519" s="196" t="s">
        <v>20</v>
      </c>
      <c r="AB519" s="196"/>
      <c r="AC519" s="196"/>
      <c r="AD519" s="19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7" t="str">
        <f>IF(Y524&lt;0,"NO PAGAR","COBRAR'")</f>
        <v>COBRAR'</v>
      </c>
      <c r="Y525" s="19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7" t="str">
        <f>IF(C524&lt;0,"NO PAGAR","COBRAR'")</f>
        <v>COBRAR'</v>
      </c>
      <c r="C526" s="19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8" t="s">
        <v>29</v>
      </c>
      <c r="AD567" s="198"/>
      <c r="AE567" s="198"/>
    </row>
    <row r="568" spans="2:41">
      <c r="H568" s="195" t="s">
        <v>28</v>
      </c>
      <c r="I568" s="195"/>
      <c r="J568" s="195"/>
      <c r="V568" s="17"/>
      <c r="AC568" s="198"/>
      <c r="AD568" s="198"/>
      <c r="AE568" s="198"/>
    </row>
    <row r="569" spans="2:41">
      <c r="H569" s="195"/>
      <c r="I569" s="195"/>
      <c r="J569" s="195"/>
      <c r="V569" s="17"/>
      <c r="AC569" s="198"/>
      <c r="AD569" s="198"/>
      <c r="AE569" s="198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6" t="s">
        <v>20</v>
      </c>
      <c r="F573" s="196"/>
      <c r="G573" s="196"/>
      <c r="H573" s="196"/>
      <c r="V573" s="17"/>
      <c r="X573" s="23" t="s">
        <v>32</v>
      </c>
      <c r="Y573" s="20">
        <f>IF(B573="PAGADO",0,C578)</f>
        <v>0</v>
      </c>
      <c r="AA573" s="196" t="s">
        <v>20</v>
      </c>
      <c r="AB573" s="196"/>
      <c r="AC573" s="196"/>
      <c r="AD573" s="19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5" t="s">
        <v>30</v>
      </c>
      <c r="I613" s="195"/>
      <c r="J613" s="195"/>
      <c r="V613" s="17"/>
      <c r="AA613" s="195" t="s">
        <v>31</v>
      </c>
      <c r="AB613" s="195"/>
      <c r="AC613" s="195"/>
    </row>
    <row r="614" spans="1:43">
      <c r="H614" s="195"/>
      <c r="I614" s="195"/>
      <c r="J614" s="195"/>
      <c r="V614" s="17"/>
      <c r="AA614" s="195"/>
      <c r="AB614" s="195"/>
      <c r="AC614" s="19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6" t="s">
        <v>20</v>
      </c>
      <c r="F618" s="196"/>
      <c r="G618" s="196"/>
      <c r="H618" s="196"/>
      <c r="V618" s="17"/>
      <c r="X618" s="23" t="s">
        <v>32</v>
      </c>
      <c r="Y618" s="20">
        <f>IF(B1418="PAGADO",0,C623)</f>
        <v>0</v>
      </c>
      <c r="AA618" s="196" t="s">
        <v>20</v>
      </c>
      <c r="AB618" s="196"/>
      <c r="AC618" s="196"/>
      <c r="AD618" s="19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tr">
        <f>IF(Y623&lt;0,"NO PAGAR","COBRAR'")</f>
        <v>COBRAR'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7" t="str">
        <f>IF(C623&lt;0,"NO PAGAR","COBRAR'")</f>
        <v>COBRAR'</v>
      </c>
      <c r="C625" s="19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8" t="s">
        <v>29</v>
      </c>
      <c r="AD660" s="198"/>
      <c r="AE660" s="198"/>
    </row>
    <row r="661" spans="2:41">
      <c r="H661" s="195" t="s">
        <v>28</v>
      </c>
      <c r="I661" s="195"/>
      <c r="J661" s="195"/>
      <c r="V661" s="17"/>
      <c r="AC661" s="198"/>
      <c r="AD661" s="198"/>
      <c r="AE661" s="198"/>
    </row>
    <row r="662" spans="2:41">
      <c r="H662" s="195"/>
      <c r="I662" s="195"/>
      <c r="J662" s="195"/>
      <c r="V662" s="17"/>
      <c r="AC662" s="198"/>
      <c r="AD662" s="198"/>
      <c r="AE662" s="198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6" t="s">
        <v>20</v>
      </c>
      <c r="F666" s="196"/>
      <c r="G666" s="196"/>
      <c r="H666" s="196"/>
      <c r="V666" s="17"/>
      <c r="X666" s="23" t="s">
        <v>32</v>
      </c>
      <c r="Y666" s="20">
        <f>IF(B666="PAGADO",0,C671)</f>
        <v>0</v>
      </c>
      <c r="AA666" s="196" t="s">
        <v>20</v>
      </c>
      <c r="AB666" s="196"/>
      <c r="AC666" s="196"/>
      <c r="AD666" s="19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5" t="s">
        <v>30</v>
      </c>
      <c r="I706" s="195"/>
      <c r="J706" s="195"/>
      <c r="V706" s="17"/>
      <c r="AA706" s="195" t="s">
        <v>31</v>
      </c>
      <c r="AB706" s="195"/>
      <c r="AC706" s="195"/>
    </row>
    <row r="707" spans="2:41">
      <c r="H707" s="195"/>
      <c r="I707" s="195"/>
      <c r="J707" s="195"/>
      <c r="V707" s="17"/>
      <c r="AA707" s="195"/>
      <c r="AB707" s="195"/>
      <c r="AC707" s="19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6" t="s">
        <v>20</v>
      </c>
      <c r="F711" s="196"/>
      <c r="G711" s="196"/>
      <c r="H711" s="196"/>
      <c r="V711" s="17"/>
      <c r="X711" s="23" t="s">
        <v>32</v>
      </c>
      <c r="Y711" s="20">
        <f>IF(B1511="PAGADO",0,C716)</f>
        <v>0</v>
      </c>
      <c r="AA711" s="196" t="s">
        <v>20</v>
      </c>
      <c r="AB711" s="196"/>
      <c r="AC711" s="196"/>
      <c r="AD711" s="19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7" t="str">
        <f>IF(Y716&lt;0,"NO PAGAR","COBRAR'")</f>
        <v>COBRAR'</v>
      </c>
      <c r="Y717" s="19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7" t="str">
        <f>IF(C716&lt;0,"NO PAGAR","COBRAR'")</f>
        <v>COBRAR'</v>
      </c>
      <c r="C718" s="19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8" t="s">
        <v>29</v>
      </c>
      <c r="AD753" s="198"/>
      <c r="AE753" s="198"/>
    </row>
    <row r="754" spans="2:41">
      <c r="H754" s="195" t="s">
        <v>28</v>
      </c>
      <c r="I754" s="195"/>
      <c r="J754" s="195"/>
      <c r="V754" s="17"/>
      <c r="AC754" s="198"/>
      <c r="AD754" s="198"/>
      <c r="AE754" s="198"/>
    </row>
    <row r="755" spans="2:41">
      <c r="H755" s="195"/>
      <c r="I755" s="195"/>
      <c r="J755" s="195"/>
      <c r="V755" s="17"/>
      <c r="AC755" s="198"/>
      <c r="AD755" s="198"/>
      <c r="AE755" s="198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6" t="s">
        <v>20</v>
      </c>
      <c r="F759" s="196"/>
      <c r="G759" s="196"/>
      <c r="H759" s="196"/>
      <c r="V759" s="17"/>
      <c r="X759" s="23" t="s">
        <v>32</v>
      </c>
      <c r="Y759" s="20">
        <f>IF(B759="PAGADO",0,C764)</f>
        <v>0</v>
      </c>
      <c r="AA759" s="196" t="s">
        <v>20</v>
      </c>
      <c r="AB759" s="196"/>
      <c r="AC759" s="196"/>
      <c r="AD759" s="19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5" t="s">
        <v>30</v>
      </c>
      <c r="I799" s="195"/>
      <c r="J799" s="195"/>
      <c r="V799" s="17"/>
      <c r="AA799" s="195" t="s">
        <v>31</v>
      </c>
      <c r="AB799" s="195"/>
      <c r="AC799" s="195"/>
    </row>
    <row r="800" spans="1:43">
      <c r="H800" s="195"/>
      <c r="I800" s="195"/>
      <c r="J800" s="195"/>
      <c r="V800" s="17"/>
      <c r="AA800" s="195"/>
      <c r="AB800" s="195"/>
      <c r="AC800" s="19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6" t="s">
        <v>20</v>
      </c>
      <c r="F804" s="196"/>
      <c r="G804" s="196"/>
      <c r="H804" s="196"/>
      <c r="V804" s="17"/>
      <c r="X804" s="23" t="s">
        <v>32</v>
      </c>
      <c r="Y804" s="20">
        <f>IF(B1604="PAGADO",0,C809)</f>
        <v>0</v>
      </c>
      <c r="AA804" s="196" t="s">
        <v>20</v>
      </c>
      <c r="AB804" s="196"/>
      <c r="AC804" s="196"/>
      <c r="AD804" s="19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7" t="str">
        <f>IF(Y809&lt;0,"NO PAGAR","COBRAR'")</f>
        <v>COBRAR'</v>
      </c>
      <c r="Y810" s="19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7" t="str">
        <f>IF(C809&lt;0,"NO PAGAR","COBRAR'")</f>
        <v>COBRAR'</v>
      </c>
      <c r="C811" s="19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8" t="s">
        <v>29</v>
      </c>
      <c r="AD846" s="198"/>
      <c r="AE846" s="198"/>
    </row>
    <row r="847" spans="5:31">
      <c r="H847" s="195" t="s">
        <v>28</v>
      </c>
      <c r="I847" s="195"/>
      <c r="J847" s="195"/>
      <c r="V847" s="17"/>
      <c r="AC847" s="198"/>
      <c r="AD847" s="198"/>
      <c r="AE847" s="198"/>
    </row>
    <row r="848" spans="5:31">
      <c r="H848" s="195"/>
      <c r="I848" s="195"/>
      <c r="J848" s="195"/>
      <c r="V848" s="17"/>
      <c r="AC848" s="198"/>
      <c r="AD848" s="198"/>
      <c r="AE848" s="198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6" t="s">
        <v>20</v>
      </c>
      <c r="F852" s="196"/>
      <c r="G852" s="196"/>
      <c r="H852" s="196"/>
      <c r="V852" s="17"/>
      <c r="X852" s="23" t="s">
        <v>32</v>
      </c>
      <c r="Y852" s="20">
        <f>IF(B852="PAGADO",0,C857)</f>
        <v>0</v>
      </c>
      <c r="AA852" s="196" t="s">
        <v>20</v>
      </c>
      <c r="AB852" s="196"/>
      <c r="AC852" s="196"/>
      <c r="AD852" s="19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5" t="s">
        <v>30</v>
      </c>
      <c r="I892" s="195"/>
      <c r="J892" s="195"/>
      <c r="V892" s="17"/>
      <c r="AA892" s="195" t="s">
        <v>31</v>
      </c>
      <c r="AB892" s="195"/>
      <c r="AC892" s="195"/>
    </row>
    <row r="893" spans="1:43">
      <c r="H893" s="195"/>
      <c r="I893" s="195"/>
      <c r="J893" s="195"/>
      <c r="V893" s="17"/>
      <c r="AA893" s="195"/>
      <c r="AB893" s="195"/>
      <c r="AC893" s="19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6" t="s">
        <v>20</v>
      </c>
      <c r="F897" s="196"/>
      <c r="G897" s="196"/>
      <c r="H897" s="196"/>
      <c r="V897" s="17"/>
      <c r="X897" s="23" t="s">
        <v>32</v>
      </c>
      <c r="Y897" s="20">
        <f>IF(B1697="PAGADO",0,C902)</f>
        <v>0</v>
      </c>
      <c r="AA897" s="196" t="s">
        <v>20</v>
      </c>
      <c r="AB897" s="196"/>
      <c r="AC897" s="196"/>
      <c r="AD897" s="19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7" t="str">
        <f>IF(Y902&lt;0,"NO PAGAR","COBRAR'")</f>
        <v>COBRAR'</v>
      </c>
      <c r="Y903" s="19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7" t="str">
        <f>IF(C902&lt;0,"NO PAGAR","COBRAR'")</f>
        <v>COBRAR'</v>
      </c>
      <c r="C904" s="19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8" t="s">
        <v>29</v>
      </c>
      <c r="AD940" s="198"/>
      <c r="AE940" s="198"/>
    </row>
    <row r="941" spans="8:31">
      <c r="H941" s="195" t="s">
        <v>28</v>
      </c>
      <c r="I941" s="195"/>
      <c r="J941" s="195"/>
      <c r="V941" s="17"/>
      <c r="AC941" s="198"/>
      <c r="AD941" s="198"/>
      <c r="AE941" s="198"/>
    </row>
    <row r="942" spans="8:31">
      <c r="H942" s="195"/>
      <c r="I942" s="195"/>
      <c r="J942" s="195"/>
      <c r="V942" s="17"/>
      <c r="AC942" s="198"/>
      <c r="AD942" s="198"/>
      <c r="AE942" s="198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6" t="s">
        <v>20</v>
      </c>
      <c r="F946" s="196"/>
      <c r="G946" s="196"/>
      <c r="H946" s="196"/>
      <c r="V946" s="17"/>
      <c r="X946" s="23" t="s">
        <v>32</v>
      </c>
      <c r="Y946" s="20">
        <f>IF(B946="PAGADO",0,C951)</f>
        <v>0</v>
      </c>
      <c r="AA946" s="196" t="s">
        <v>20</v>
      </c>
      <c r="AB946" s="196"/>
      <c r="AC946" s="196"/>
      <c r="AD946" s="19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5" t="s">
        <v>30</v>
      </c>
      <c r="I986" s="195"/>
      <c r="J986" s="195"/>
      <c r="V986" s="17"/>
      <c r="AA986" s="195" t="s">
        <v>31</v>
      </c>
      <c r="AB986" s="195"/>
      <c r="AC986" s="195"/>
    </row>
    <row r="987" spans="1:43">
      <c r="H987" s="195"/>
      <c r="I987" s="195"/>
      <c r="J987" s="195"/>
      <c r="V987" s="17"/>
      <c r="AA987" s="195"/>
      <c r="AB987" s="195"/>
      <c r="AC987" s="19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6" t="s">
        <v>20</v>
      </c>
      <c r="F991" s="196"/>
      <c r="G991" s="196"/>
      <c r="H991" s="196"/>
      <c r="V991" s="17"/>
      <c r="X991" s="23" t="s">
        <v>32</v>
      </c>
      <c r="Y991" s="20">
        <f>IF(B1791="PAGADO",0,C996)</f>
        <v>0</v>
      </c>
      <c r="AA991" s="196" t="s">
        <v>20</v>
      </c>
      <c r="AB991" s="196"/>
      <c r="AC991" s="196"/>
      <c r="AD991" s="19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7" t="str">
        <f>IF(Y996&lt;0,"NO PAGAR","COBRAR'")</f>
        <v>COBRAR'</v>
      </c>
      <c r="Y997" s="19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7" t="str">
        <f>IF(C996&lt;0,"NO PAGAR","COBRAR'")</f>
        <v>COBRAR'</v>
      </c>
      <c r="C998" s="19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8" t="s">
        <v>29</v>
      </c>
      <c r="AD1033" s="198"/>
      <c r="AE1033" s="198"/>
    </row>
    <row r="1034" spans="2:41">
      <c r="H1034" s="195" t="s">
        <v>28</v>
      </c>
      <c r="I1034" s="195"/>
      <c r="J1034" s="195"/>
      <c r="V1034" s="17"/>
      <c r="AC1034" s="198"/>
      <c r="AD1034" s="198"/>
      <c r="AE1034" s="198"/>
    </row>
    <row r="1035" spans="2:41">
      <c r="H1035" s="195"/>
      <c r="I1035" s="195"/>
      <c r="J1035" s="195"/>
      <c r="V1035" s="17"/>
      <c r="AC1035" s="198"/>
      <c r="AD1035" s="198"/>
      <c r="AE1035" s="198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6" t="s">
        <v>20</v>
      </c>
      <c r="F1039" s="196"/>
      <c r="G1039" s="196"/>
      <c r="H1039" s="196"/>
      <c r="V1039" s="17"/>
      <c r="X1039" s="23" t="s">
        <v>32</v>
      </c>
      <c r="Y1039" s="20">
        <f>IF(B1039="PAGADO",0,C1044)</f>
        <v>0</v>
      </c>
      <c r="AA1039" s="196" t="s">
        <v>20</v>
      </c>
      <c r="AB1039" s="196"/>
      <c r="AC1039" s="196"/>
      <c r="AD1039" s="19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5" t="s">
        <v>30</v>
      </c>
      <c r="I1079" s="195"/>
      <c r="J1079" s="195"/>
      <c r="V1079" s="17"/>
      <c r="AA1079" s="195" t="s">
        <v>31</v>
      </c>
      <c r="AB1079" s="195"/>
      <c r="AC1079" s="195"/>
    </row>
    <row r="1080" spans="1:43">
      <c r="H1080" s="195"/>
      <c r="I1080" s="195"/>
      <c r="J1080" s="195"/>
      <c r="V1080" s="17"/>
      <c r="AA1080" s="195"/>
      <c r="AB1080" s="195"/>
      <c r="AC1080" s="19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6" t="s">
        <v>20</v>
      </c>
      <c r="F1084" s="196"/>
      <c r="G1084" s="196"/>
      <c r="H1084" s="196"/>
      <c r="V1084" s="17"/>
      <c r="X1084" s="23" t="s">
        <v>32</v>
      </c>
      <c r="Y1084" s="20">
        <f>IF(B1884="PAGADO",0,C1089)</f>
        <v>0</v>
      </c>
      <c r="AA1084" s="196" t="s">
        <v>20</v>
      </c>
      <c r="AB1084" s="196"/>
      <c r="AC1084" s="196"/>
      <c r="AD1084" s="19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7" t="str">
        <f>IF(Y1089&lt;0,"NO PAGAR","COBRAR'")</f>
        <v>COBRAR'</v>
      </c>
      <c r="Y1090" s="19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7" t="str">
        <f>IF(C1089&lt;0,"NO PAGAR","COBRAR'")</f>
        <v>COBRAR'</v>
      </c>
      <c r="C1091" s="19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S733" workbookViewId="0">
      <selection activeCell="X723" sqref="X722:AE75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/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215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202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259</v>
      </c>
      <c r="AB53" s="196"/>
      <c r="AC53" s="196"/>
      <c r="AD53" s="19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310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6" t="s">
        <v>224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8" t="s">
        <v>29</v>
      </c>
      <c r="AD194" s="198"/>
      <c r="AE194" s="198"/>
    </row>
    <row r="195" spans="2:41">
      <c r="H195" s="195" t="s">
        <v>28</v>
      </c>
      <c r="I195" s="195"/>
      <c r="J195" s="195"/>
      <c r="V195" s="17"/>
      <c r="AC195" s="198"/>
      <c r="AD195" s="198"/>
      <c r="AE195" s="198"/>
    </row>
    <row r="196" spans="2:41">
      <c r="H196" s="195"/>
      <c r="I196" s="195"/>
      <c r="J196" s="195"/>
      <c r="V196" s="17"/>
      <c r="AC196" s="198"/>
      <c r="AD196" s="198"/>
      <c r="AE196" s="198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6" t="s">
        <v>439</v>
      </c>
      <c r="F200" s="196"/>
      <c r="G200" s="196"/>
      <c r="H200" s="196"/>
      <c r="V200" s="17"/>
      <c r="X200" s="23" t="s">
        <v>130</v>
      </c>
      <c r="Y200" s="20">
        <f>IF(B200="PAGADO",0,C205)</f>
        <v>520</v>
      </c>
      <c r="AA200" s="196" t="s">
        <v>20</v>
      </c>
      <c r="AB200" s="196"/>
      <c r="AC200" s="196"/>
      <c r="AD200" s="19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5" t="s">
        <v>30</v>
      </c>
      <c r="I240" s="195"/>
      <c r="J240" s="195"/>
      <c r="V240" s="17"/>
      <c r="AA240" s="195" t="s">
        <v>31</v>
      </c>
      <c r="AB240" s="195"/>
      <c r="AC240" s="195"/>
    </row>
    <row r="241" spans="2:41">
      <c r="H241" s="195"/>
      <c r="I241" s="195"/>
      <c r="J241" s="195"/>
      <c r="V241" s="17"/>
      <c r="AA241" s="195"/>
      <c r="AB241" s="195"/>
      <c r="AC241" s="19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6" t="s">
        <v>224</v>
      </c>
      <c r="F245" s="196"/>
      <c r="G245" s="196"/>
      <c r="H245" s="196"/>
      <c r="V245" s="17"/>
      <c r="X245" s="23" t="s">
        <v>130</v>
      </c>
      <c r="Y245" s="20">
        <f>IF(B245="PAGADO",0,C250)</f>
        <v>0</v>
      </c>
      <c r="AA245" s="196" t="s">
        <v>564</v>
      </c>
      <c r="AB245" s="196"/>
      <c r="AC245" s="196"/>
      <c r="AD245" s="19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7" t="str">
        <f>IF(Y250&lt;0,"NO PAGAR","COBRAR'")</f>
        <v>COBRAR'</v>
      </c>
      <c r="Y251" s="19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7" t="str">
        <f>IF(C250&lt;0,"NO PAGAR","COBRAR'")</f>
        <v>COBRAR'</v>
      </c>
      <c r="C252" s="19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8" t="s">
        <v>29</v>
      </c>
      <c r="AD286" s="198"/>
      <c r="AE286" s="198"/>
    </row>
    <row r="287" spans="2:31">
      <c r="H287" s="195" t="s">
        <v>28</v>
      </c>
      <c r="I287" s="195"/>
      <c r="J287" s="195"/>
      <c r="V287" s="17"/>
      <c r="AC287" s="198"/>
      <c r="AD287" s="198"/>
      <c r="AE287" s="198"/>
    </row>
    <row r="288" spans="2:31">
      <c r="H288" s="195"/>
      <c r="I288" s="195"/>
      <c r="J288" s="195"/>
      <c r="V288" s="17"/>
      <c r="AC288" s="198"/>
      <c r="AD288" s="198"/>
      <c r="AE288" s="198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6" t="s">
        <v>20</v>
      </c>
      <c r="F292" s="196"/>
      <c r="G292" s="196"/>
      <c r="H292" s="196"/>
      <c r="V292" s="17"/>
      <c r="X292" s="23" t="s">
        <v>581</v>
      </c>
      <c r="Y292" s="20">
        <f>IF(B292="PAGADO",0,C297)</f>
        <v>0</v>
      </c>
      <c r="AA292" s="196" t="s">
        <v>224</v>
      </c>
      <c r="AB292" s="196"/>
      <c r="AC292" s="196"/>
      <c r="AD292" s="19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5" t="s">
        <v>30</v>
      </c>
      <c r="I332" s="195"/>
      <c r="J332" s="195"/>
      <c r="V332" s="17"/>
      <c r="AA332" s="195" t="s">
        <v>31</v>
      </c>
      <c r="AB332" s="195"/>
      <c r="AC332" s="195"/>
    </row>
    <row r="333" spans="1:43">
      <c r="H333" s="195"/>
      <c r="I333" s="195"/>
      <c r="J333" s="195"/>
      <c r="V333" s="17"/>
      <c r="AA333" s="195"/>
      <c r="AB333" s="195"/>
      <c r="AC333" s="19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6" t="s">
        <v>564</v>
      </c>
      <c r="F337" s="196"/>
      <c r="G337" s="196"/>
      <c r="H337" s="196"/>
      <c r="V337" s="17"/>
      <c r="X337" s="23" t="s">
        <v>32</v>
      </c>
      <c r="Y337" s="20">
        <f>IF(B337="PAGADO",0,C342)</f>
        <v>0</v>
      </c>
      <c r="AA337" s="196" t="s">
        <v>20</v>
      </c>
      <c r="AB337" s="196"/>
      <c r="AC337" s="196"/>
      <c r="AD337" s="19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7" t="str">
        <f>IF(Y342&lt;0,"NO PAGAR","COBRAR'")</f>
        <v>COBRAR'</v>
      </c>
      <c r="Y343" s="19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7" t="str">
        <f>IF(C342&lt;0,"NO PAGAR","COBRAR'")</f>
        <v>COBRAR'</v>
      </c>
      <c r="C344" s="19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8" t="s">
        <v>29</v>
      </c>
      <c r="AD373" s="198"/>
      <c r="AE373" s="198"/>
    </row>
    <row r="374" spans="2:41">
      <c r="H374" s="195" t="s">
        <v>28</v>
      </c>
      <c r="I374" s="195"/>
      <c r="J374" s="195"/>
      <c r="V374" s="17"/>
      <c r="AC374" s="198"/>
      <c r="AD374" s="198"/>
      <c r="AE374" s="198"/>
    </row>
    <row r="375" spans="2:41">
      <c r="H375" s="195"/>
      <c r="I375" s="195"/>
      <c r="J375" s="195"/>
      <c r="V375" s="17"/>
      <c r="AC375" s="198"/>
      <c r="AD375" s="198"/>
      <c r="AE375" s="198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6" t="s">
        <v>20</v>
      </c>
      <c r="F379" s="196"/>
      <c r="G379" s="196"/>
      <c r="H379" s="196"/>
      <c r="V379" s="17"/>
      <c r="X379" s="23" t="s">
        <v>82</v>
      </c>
      <c r="Y379" s="20">
        <f>IF(B379="PAGADO",0,C384)</f>
        <v>0</v>
      </c>
      <c r="AA379" s="196" t="s">
        <v>564</v>
      </c>
      <c r="AB379" s="196"/>
      <c r="AC379" s="196"/>
      <c r="AD379" s="19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5" t="s">
        <v>30</v>
      </c>
      <c r="I414" s="195"/>
      <c r="J414" s="195"/>
      <c r="V414" s="17"/>
      <c r="AA414" s="195" t="s">
        <v>31</v>
      </c>
      <c r="AB414" s="195"/>
      <c r="AC414" s="195"/>
    </row>
    <row r="415" spans="1:43">
      <c r="H415" s="195"/>
      <c r="I415" s="195"/>
      <c r="J415" s="195"/>
      <c r="V415" s="17"/>
      <c r="AA415" s="195"/>
      <c r="AB415" s="195"/>
      <c r="AC415" s="19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6" t="s">
        <v>20</v>
      </c>
      <c r="F419" s="196"/>
      <c r="G419" s="196"/>
      <c r="H419" s="196"/>
      <c r="V419" s="17"/>
      <c r="X419" s="23" t="s">
        <v>82</v>
      </c>
      <c r="Y419" s="20">
        <f>IF(B1185="PAGADO",0,C424)</f>
        <v>0</v>
      </c>
      <c r="AA419" s="196" t="s">
        <v>848</v>
      </c>
      <c r="AB419" s="196"/>
      <c r="AC419" s="196"/>
      <c r="AD419" s="19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tr">
        <f>IF(Y424&lt;0,"NO PAGAR","COBRAR'")</f>
        <v>COBRAR'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7" t="str">
        <f>IF(C424&lt;0,"NO PAGAR","COBRAR'")</f>
        <v>COBRAR'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8" t="s">
        <v>29</v>
      </c>
      <c r="AD458" s="198"/>
      <c r="AE458" s="198"/>
    </row>
    <row r="459" spans="2:31">
      <c r="H459" s="195" t="s">
        <v>28</v>
      </c>
      <c r="I459" s="195"/>
      <c r="J459" s="195"/>
      <c r="V459" s="17"/>
      <c r="AC459" s="198"/>
      <c r="AD459" s="198"/>
      <c r="AE459" s="198"/>
    </row>
    <row r="460" spans="2:31">
      <c r="H460" s="195"/>
      <c r="I460" s="195"/>
      <c r="J460" s="195"/>
      <c r="V460" s="17"/>
      <c r="AC460" s="198"/>
      <c r="AD460" s="198"/>
      <c r="AE460" s="198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6" t="s">
        <v>20</v>
      </c>
      <c r="F464" s="196"/>
      <c r="G464" s="196"/>
      <c r="H464" s="196"/>
      <c r="V464" s="17"/>
      <c r="X464" s="23" t="s">
        <v>32</v>
      </c>
      <c r="Y464" s="20">
        <f>IF(B464="PAGADO",0,C469)</f>
        <v>0</v>
      </c>
      <c r="AA464" s="196" t="s">
        <v>20</v>
      </c>
      <c r="AB464" s="196"/>
      <c r="AC464" s="196"/>
      <c r="AD464" s="19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5" t="s">
        <v>30</v>
      </c>
      <c r="I504" s="195"/>
      <c r="J504" s="195"/>
      <c r="V504" s="17"/>
      <c r="AA504" s="195" t="s">
        <v>31</v>
      </c>
      <c r="AB504" s="195"/>
      <c r="AC504" s="195"/>
    </row>
    <row r="505" spans="1:43">
      <c r="H505" s="195"/>
      <c r="I505" s="195"/>
      <c r="J505" s="195"/>
      <c r="V505" s="17"/>
      <c r="AA505" s="195"/>
      <c r="AB505" s="195"/>
      <c r="AC505" s="19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6" t="s">
        <v>20</v>
      </c>
      <c r="F509" s="196"/>
      <c r="G509" s="196"/>
      <c r="H509" s="196"/>
      <c r="V509" s="17"/>
      <c r="X509" s="23" t="s">
        <v>82</v>
      </c>
      <c r="Y509" s="20">
        <f>IF(B1282="PAGADO",0,C514)</f>
        <v>0</v>
      </c>
      <c r="AA509" s="196" t="s">
        <v>848</v>
      </c>
      <c r="AB509" s="196"/>
      <c r="AC509" s="196"/>
      <c r="AD509" s="19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7" t="str">
        <f>IF(Y514&lt;0,"NO PAGAR","COBRAR'")</f>
        <v>COBRAR'</v>
      </c>
      <c r="Y515" s="19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7" t="str">
        <f>IF(C514&lt;0,"NO PAGAR","COBRAR'")</f>
        <v>COBRAR'</v>
      </c>
      <c r="C516" s="19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8" t="s">
        <v>29</v>
      </c>
      <c r="AD550" s="198"/>
      <c r="AE550" s="198"/>
    </row>
    <row r="551" spans="2:41">
      <c r="H551" s="195" t="s">
        <v>28</v>
      </c>
      <c r="I551" s="195"/>
      <c r="J551" s="195"/>
      <c r="V551" s="17"/>
      <c r="AC551" s="198"/>
      <c r="AD551" s="198"/>
      <c r="AE551" s="198"/>
    </row>
    <row r="552" spans="2:41">
      <c r="H552" s="195"/>
      <c r="I552" s="195"/>
      <c r="J552" s="195"/>
      <c r="V552" s="17"/>
      <c r="AC552" s="198"/>
      <c r="AD552" s="198"/>
      <c r="AE552" s="198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6" t="s">
        <v>1023</v>
      </c>
      <c r="F556" s="196"/>
      <c r="G556" s="196"/>
      <c r="H556" s="196"/>
      <c r="V556" s="17"/>
      <c r="X556" s="23" t="s">
        <v>32</v>
      </c>
      <c r="Y556" s="20">
        <f>IF(B556="PAGADO",0,C561)</f>
        <v>0</v>
      </c>
      <c r="AA556" s="196" t="s">
        <v>20</v>
      </c>
      <c r="AB556" s="196"/>
      <c r="AC556" s="196"/>
      <c r="AD556" s="19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5" t="s">
        <v>30</v>
      </c>
      <c r="I591" s="195"/>
      <c r="J591" s="195"/>
      <c r="V591" s="17"/>
      <c r="AA591" s="195" t="s">
        <v>31</v>
      </c>
      <c r="AB591" s="195"/>
      <c r="AC591" s="195"/>
    </row>
    <row r="592" spans="1:43">
      <c r="H592" s="195"/>
      <c r="I592" s="195"/>
      <c r="J592" s="195"/>
      <c r="V592" s="17"/>
      <c r="AA592" s="195"/>
      <c r="AB592" s="195"/>
      <c r="AC592" s="19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6" t="s">
        <v>20</v>
      </c>
      <c r="F596" s="196"/>
      <c r="G596" s="196"/>
      <c r="H596" s="196"/>
      <c r="V596" s="17"/>
      <c r="X596" s="23" t="s">
        <v>32</v>
      </c>
      <c r="Y596" s="20">
        <f>IF(B1381="PAGADO",0,C601)</f>
        <v>0</v>
      </c>
      <c r="AA596" s="196" t="s">
        <v>20</v>
      </c>
      <c r="AB596" s="196"/>
      <c r="AC596" s="196"/>
      <c r="AD596" s="19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7" t="str">
        <f>IF(Y601&lt;0,"NO PAGAR","COBRAR'")</f>
        <v>COBRAR'</v>
      </c>
      <c r="Y602" s="19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7" t="str">
        <f>IF(C601&lt;0,"NO PAGAR","COBRAR'")</f>
        <v>COBRAR'</v>
      </c>
      <c r="C603" s="19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8" t="s">
        <v>29</v>
      </c>
      <c r="AD638" s="198"/>
      <c r="AE638" s="198"/>
    </row>
    <row r="639" spans="5:31">
      <c r="H639" s="195" t="s">
        <v>28</v>
      </c>
      <c r="I639" s="195"/>
      <c r="J639" s="195"/>
      <c r="V639" s="17"/>
      <c r="AC639" s="198"/>
      <c r="AD639" s="198"/>
      <c r="AE639" s="198"/>
    </row>
    <row r="640" spans="5:31">
      <c r="H640" s="195"/>
      <c r="I640" s="195"/>
      <c r="J640" s="195"/>
      <c r="V640" s="17"/>
      <c r="AC640" s="198"/>
      <c r="AD640" s="198"/>
      <c r="AE640" s="198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6" t="s">
        <v>564</v>
      </c>
      <c r="F644" s="196"/>
      <c r="G644" s="196"/>
      <c r="H644" s="196"/>
      <c r="V644" s="17"/>
      <c r="X644" s="23" t="s">
        <v>156</v>
      </c>
      <c r="Y644" s="20">
        <f>IF(B644="PAGADO",0,C649)</f>
        <v>0</v>
      </c>
      <c r="AA644" s="196" t="s">
        <v>1104</v>
      </c>
      <c r="AB644" s="196"/>
      <c r="AC644" s="196"/>
      <c r="AD644" s="19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6" t="s">
        <v>860</v>
      </c>
      <c r="F684" s="196"/>
      <c r="G684" s="196"/>
      <c r="H684" s="196"/>
      <c r="V684" s="17"/>
      <c r="X684" s="23" t="s">
        <v>282</v>
      </c>
      <c r="Y684" s="20">
        <f>IF(B684="PAGADO",0,C689)</f>
        <v>0</v>
      </c>
      <c r="AA684" s="196" t="s">
        <v>1240</v>
      </c>
      <c r="AB684" s="196"/>
      <c r="AC684" s="196"/>
      <c r="AD684" s="19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8" t="s">
        <v>29</v>
      </c>
      <c r="AD722" s="198"/>
      <c r="AE722" s="198"/>
    </row>
    <row r="723" spans="2:41">
      <c r="H723" s="195" t="s">
        <v>28</v>
      </c>
      <c r="I723" s="195"/>
      <c r="J723" s="195"/>
      <c r="V723" s="17"/>
      <c r="AC723" s="198"/>
      <c r="AD723" s="198"/>
      <c r="AE723" s="198"/>
    </row>
    <row r="724" spans="2:41">
      <c r="H724" s="195"/>
      <c r="I724" s="195"/>
      <c r="J724" s="195"/>
      <c r="V724" s="17"/>
      <c r="AC724" s="198"/>
      <c r="AD724" s="198"/>
      <c r="AE724" s="198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6" t="s">
        <v>1309</v>
      </c>
      <c r="F728" s="196"/>
      <c r="G728" s="196"/>
      <c r="H728" s="196"/>
      <c r="V728" s="17"/>
      <c r="X728" s="23" t="s">
        <v>82</v>
      </c>
      <c r="Y728" s="20">
        <f>IF(B728="PAGADO",0,C733)</f>
        <v>0</v>
      </c>
      <c r="AA728" s="196" t="s">
        <v>1372</v>
      </c>
      <c r="AB728" s="196"/>
      <c r="AC728" s="196"/>
      <c r="AD728" s="19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5" t="s">
        <v>30</v>
      </c>
      <c r="I762" s="195"/>
      <c r="J762" s="195"/>
      <c r="V762" s="17"/>
      <c r="AA762" s="195" t="s">
        <v>31</v>
      </c>
      <c r="AB762" s="195"/>
      <c r="AC762" s="195"/>
    </row>
    <row r="763" spans="1:43">
      <c r="H763" s="195"/>
      <c r="I763" s="195"/>
      <c r="J763" s="195"/>
      <c r="V763" s="17"/>
      <c r="AA763" s="195"/>
      <c r="AB763" s="195"/>
      <c r="AC763" s="19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0</v>
      </c>
      <c r="E767" s="196" t="s">
        <v>20</v>
      </c>
      <c r="F767" s="196"/>
      <c r="G767" s="196"/>
      <c r="H767" s="196"/>
      <c r="V767" s="17"/>
      <c r="X767" s="23" t="s">
        <v>32</v>
      </c>
      <c r="Y767" s="20">
        <f>IF(B1567="PAGADO",0,C772)</f>
        <v>0</v>
      </c>
      <c r="AA767" s="196" t="s">
        <v>20</v>
      </c>
      <c r="AB767" s="196"/>
      <c r="AC767" s="196"/>
      <c r="AD767" s="196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7" t="str">
        <f>IF(Y772&lt;0,"NO PAGAR","COBRAR'")</f>
        <v>COBRAR'</v>
      </c>
      <c r="Y773" s="19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7" t="str">
        <f>IF(C772&lt;0,"NO PAGAR","COBRAR'")</f>
        <v>COBRAR'</v>
      </c>
      <c r="C774" s="19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8" t="s">
        <v>29</v>
      </c>
      <c r="AD809" s="198"/>
      <c r="AE809" s="198"/>
    </row>
    <row r="810" spans="2:41">
      <c r="H810" s="195" t="s">
        <v>28</v>
      </c>
      <c r="I810" s="195"/>
      <c r="J810" s="195"/>
      <c r="V810" s="17"/>
      <c r="AC810" s="198"/>
      <c r="AD810" s="198"/>
      <c r="AE810" s="198"/>
    </row>
    <row r="811" spans="2:41">
      <c r="H811" s="195"/>
      <c r="I811" s="195"/>
      <c r="J811" s="195"/>
      <c r="V811" s="17"/>
      <c r="AC811" s="198"/>
      <c r="AD811" s="198"/>
      <c r="AE811" s="198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0</v>
      </c>
      <c r="E815" s="196" t="s">
        <v>20</v>
      </c>
      <c r="F815" s="196"/>
      <c r="G815" s="196"/>
      <c r="H815" s="196"/>
      <c r="V815" s="17"/>
      <c r="X815" s="23" t="s">
        <v>32</v>
      </c>
      <c r="Y815" s="20">
        <f>IF(B815="PAGADO",0,C820)</f>
        <v>0</v>
      </c>
      <c r="AA815" s="196" t="s">
        <v>20</v>
      </c>
      <c r="AB815" s="196"/>
      <c r="AC815" s="196"/>
      <c r="AD815" s="196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9" t="str">
        <f>IF(C820&lt;0,"NO PAGAR","COBRAR")</f>
        <v>COBRAR</v>
      </c>
      <c r="C821" s="19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9" t="str">
        <f>IF(Y820&lt;0,"NO PAGAR","COBRAR")</f>
        <v>COBRAR</v>
      </c>
      <c r="Y821" s="19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5" t="s">
        <v>30</v>
      </c>
      <c r="I855" s="195"/>
      <c r="J855" s="195"/>
      <c r="V855" s="17"/>
      <c r="AA855" s="195" t="s">
        <v>31</v>
      </c>
      <c r="AB855" s="195"/>
      <c r="AC855" s="195"/>
    </row>
    <row r="856" spans="1:43">
      <c r="H856" s="195"/>
      <c r="I856" s="195"/>
      <c r="J856" s="195"/>
      <c r="V856" s="17"/>
      <c r="AA856" s="195"/>
      <c r="AB856" s="195"/>
      <c r="AC856" s="195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0</v>
      </c>
      <c r="E860" s="196" t="s">
        <v>20</v>
      </c>
      <c r="F860" s="196"/>
      <c r="G860" s="196"/>
      <c r="H860" s="196"/>
      <c r="V860" s="17"/>
      <c r="X860" s="23" t="s">
        <v>32</v>
      </c>
      <c r="Y860" s="20">
        <f>IF(B1660="PAGADO",0,C865)</f>
        <v>0</v>
      </c>
      <c r="AA860" s="196" t="s">
        <v>20</v>
      </c>
      <c r="AB860" s="196"/>
      <c r="AC860" s="196"/>
      <c r="AD860" s="196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7" t="str">
        <f>IF(Y865&lt;0,"NO PAGAR","COBRAR'")</f>
        <v>COBRAR'</v>
      </c>
      <c r="Y866" s="19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7" t="str">
        <f>IF(C865&lt;0,"NO PAGAR","COBRAR'")</f>
        <v>COBRAR'</v>
      </c>
      <c r="C867" s="19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8" t="s">
        <v>29</v>
      </c>
      <c r="AD903" s="198"/>
      <c r="AE903" s="198"/>
    </row>
    <row r="904" spans="2:41">
      <c r="H904" s="195" t="s">
        <v>28</v>
      </c>
      <c r="I904" s="195"/>
      <c r="J904" s="195"/>
      <c r="V904" s="17"/>
      <c r="AC904" s="198"/>
      <c r="AD904" s="198"/>
      <c r="AE904" s="198"/>
    </row>
    <row r="905" spans="2:41">
      <c r="H905" s="195"/>
      <c r="I905" s="195"/>
      <c r="J905" s="195"/>
      <c r="V905" s="17"/>
      <c r="AC905" s="198"/>
      <c r="AD905" s="198"/>
      <c r="AE905" s="198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0</v>
      </c>
      <c r="E909" s="196" t="s">
        <v>20</v>
      </c>
      <c r="F909" s="196"/>
      <c r="G909" s="196"/>
      <c r="H909" s="196"/>
      <c r="V909" s="17"/>
      <c r="X909" s="23" t="s">
        <v>32</v>
      </c>
      <c r="Y909" s="20">
        <f>IF(B909="PAGADO",0,C914)</f>
        <v>0</v>
      </c>
      <c r="AA909" s="196" t="s">
        <v>20</v>
      </c>
      <c r="AB909" s="196"/>
      <c r="AC909" s="196"/>
      <c r="AD909" s="196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9" t="str">
        <f>IF(C914&lt;0,"NO PAGAR","COBRAR")</f>
        <v>COBRAR</v>
      </c>
      <c r="C915" s="19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9" t="str">
        <f>IF(Y914&lt;0,"NO PAGAR","COBRAR")</f>
        <v>COBRAR</v>
      </c>
      <c r="Y915" s="19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5" t="s">
        <v>30</v>
      </c>
      <c r="I949" s="195"/>
      <c r="J949" s="195"/>
      <c r="V949" s="17"/>
      <c r="AA949" s="195" t="s">
        <v>31</v>
      </c>
      <c r="AB949" s="195"/>
      <c r="AC949" s="195"/>
    </row>
    <row r="950" spans="1:43">
      <c r="H950" s="195"/>
      <c r="I950" s="195"/>
      <c r="J950" s="195"/>
      <c r="V950" s="17"/>
      <c r="AA950" s="195"/>
      <c r="AB950" s="195"/>
      <c r="AC950" s="195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0</v>
      </c>
      <c r="E954" s="196" t="s">
        <v>20</v>
      </c>
      <c r="F954" s="196"/>
      <c r="G954" s="196"/>
      <c r="H954" s="196"/>
      <c r="V954" s="17"/>
      <c r="X954" s="23" t="s">
        <v>32</v>
      </c>
      <c r="Y954" s="20">
        <f>IF(B1754="PAGADO",0,C959)</f>
        <v>0</v>
      </c>
      <c r="AA954" s="196" t="s">
        <v>20</v>
      </c>
      <c r="AB954" s="196"/>
      <c r="AC954" s="196"/>
      <c r="AD954" s="196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7" t="str">
        <f>IF(Y959&lt;0,"NO PAGAR","COBRAR'")</f>
        <v>COBRAR'</v>
      </c>
      <c r="Y960" s="19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7" t="str">
        <f>IF(C959&lt;0,"NO PAGAR","COBRAR'")</f>
        <v>COBRAR'</v>
      </c>
      <c r="C961" s="19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8" t="s">
        <v>29</v>
      </c>
      <c r="AD996" s="198"/>
      <c r="AE996" s="198"/>
    </row>
    <row r="997" spans="2:41">
      <c r="H997" s="195" t="s">
        <v>28</v>
      </c>
      <c r="I997" s="195"/>
      <c r="J997" s="195"/>
      <c r="V997" s="17"/>
      <c r="AC997" s="198"/>
      <c r="AD997" s="198"/>
      <c r="AE997" s="198"/>
    </row>
    <row r="998" spans="2:41">
      <c r="H998" s="195"/>
      <c r="I998" s="195"/>
      <c r="J998" s="195"/>
      <c r="V998" s="17"/>
      <c r="AC998" s="198"/>
      <c r="AD998" s="198"/>
      <c r="AE998" s="198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0</v>
      </c>
      <c r="E1002" s="196" t="s">
        <v>20</v>
      </c>
      <c r="F1002" s="196"/>
      <c r="G1002" s="196"/>
      <c r="H1002" s="196"/>
      <c r="V1002" s="17"/>
      <c r="X1002" s="23" t="s">
        <v>32</v>
      </c>
      <c r="Y1002" s="20">
        <f>IF(B1002="PAGADO",0,C1007)</f>
        <v>0</v>
      </c>
      <c r="AA1002" s="196" t="s">
        <v>20</v>
      </c>
      <c r="AB1002" s="196"/>
      <c r="AC1002" s="196"/>
      <c r="AD1002" s="196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9" t="str">
        <f>IF(C1007&lt;0,"NO PAGAR","COBRAR")</f>
        <v>COBRAR</v>
      </c>
      <c r="C1008" s="19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9" t="str">
        <f>IF(Y1007&lt;0,"NO PAGAR","COBRAR")</f>
        <v>COBRAR</v>
      </c>
      <c r="Y1008" s="19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5" t="s">
        <v>30</v>
      </c>
      <c r="I1042" s="195"/>
      <c r="J1042" s="195"/>
      <c r="V1042" s="17"/>
      <c r="AA1042" s="195" t="s">
        <v>31</v>
      </c>
      <c r="AB1042" s="195"/>
      <c r="AC1042" s="195"/>
    </row>
    <row r="1043" spans="2:41">
      <c r="H1043" s="195"/>
      <c r="I1043" s="195"/>
      <c r="J1043" s="195"/>
      <c r="V1043" s="17"/>
      <c r="AA1043" s="195"/>
      <c r="AB1043" s="195"/>
      <c r="AC1043" s="195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0</v>
      </c>
      <c r="E1047" s="196" t="s">
        <v>20</v>
      </c>
      <c r="F1047" s="196"/>
      <c r="G1047" s="196"/>
      <c r="H1047" s="196"/>
      <c r="V1047" s="17"/>
      <c r="X1047" s="23" t="s">
        <v>32</v>
      </c>
      <c r="Y1047" s="20">
        <f>IF(B1847="PAGADO",0,C1052)</f>
        <v>0</v>
      </c>
      <c r="AA1047" s="196" t="s">
        <v>20</v>
      </c>
      <c r="AB1047" s="196"/>
      <c r="AC1047" s="196"/>
      <c r="AD1047" s="196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7" t="str">
        <f>IF(Y1052&lt;0,"NO PAGAR","COBRAR'")</f>
        <v>COBRAR'</v>
      </c>
      <c r="Y1053" s="19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7" t="str">
        <f>IF(C1052&lt;0,"NO PAGAR","COBRAR'")</f>
        <v>COBRAR'</v>
      </c>
      <c r="C1054" s="19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6" t="s">
        <v>134</v>
      </c>
      <c r="F8" s="196"/>
      <c r="G8" s="196"/>
      <c r="H8" s="196"/>
      <c r="V8" s="17"/>
      <c r="X8" s="23" t="s">
        <v>156</v>
      </c>
      <c r="Y8" s="20">
        <f>IF(B8="PAGADO",0,C13)</f>
        <v>0</v>
      </c>
      <c r="AA8" s="196" t="s">
        <v>157</v>
      </c>
      <c r="AB8" s="196"/>
      <c r="AC8" s="196"/>
      <c r="AD8" s="19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 ht="15" customHeight="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6" t="s">
        <v>195</v>
      </c>
      <c r="F53" s="196"/>
      <c r="G53" s="196"/>
      <c r="H53" s="196"/>
      <c r="V53" s="17"/>
      <c r="X53" s="23" t="s">
        <v>82</v>
      </c>
      <c r="Y53" s="20">
        <f>IF(B53="PAGADO",0,C58)</f>
        <v>0</v>
      </c>
      <c r="AA53" s="196" t="s">
        <v>239</v>
      </c>
      <c r="AB53" s="196"/>
      <c r="AC53" s="196"/>
      <c r="AD53" s="19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8" t="s">
        <v>29</v>
      </c>
      <c r="AD93" s="198"/>
      <c r="AE93" s="198"/>
    </row>
    <row r="94" spans="2:31">
      <c r="H94" s="195" t="s">
        <v>28</v>
      </c>
      <c r="I94" s="195"/>
      <c r="J94" s="195"/>
      <c r="V94" s="17"/>
      <c r="AC94" s="198"/>
      <c r="AD94" s="198"/>
      <c r="AE94" s="198"/>
    </row>
    <row r="95" spans="2:31">
      <c r="H95" s="195"/>
      <c r="I95" s="195"/>
      <c r="J95" s="195"/>
      <c r="V95" s="17"/>
      <c r="AC95" s="198"/>
      <c r="AD95" s="198"/>
      <c r="AE95" s="198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6" t="s">
        <v>287</v>
      </c>
      <c r="F99" s="196"/>
      <c r="G99" s="196"/>
      <c r="H99" s="196"/>
      <c r="V99" s="17"/>
      <c r="X99" s="23" t="s">
        <v>282</v>
      </c>
      <c r="Y99" s="20">
        <f>IF(B99="PAGADO",0,C104)</f>
        <v>0</v>
      </c>
      <c r="AA99" s="196" t="s">
        <v>134</v>
      </c>
      <c r="AB99" s="196"/>
      <c r="AC99" s="196"/>
      <c r="AD99" s="19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5" t="s">
        <v>30</v>
      </c>
      <c r="I131" s="195"/>
      <c r="J131" s="195"/>
      <c r="V131" s="17"/>
      <c r="AA131" s="195" t="s">
        <v>31</v>
      </c>
      <c r="AB131" s="195"/>
      <c r="AC131" s="195"/>
    </row>
    <row r="132" spans="1:43">
      <c r="H132" s="195"/>
      <c r="I132" s="195"/>
      <c r="J132" s="195"/>
      <c r="V132" s="17"/>
      <c r="AA132" s="195"/>
      <c r="AB132" s="195"/>
      <c r="AC132" s="19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6" t="s">
        <v>20</v>
      </c>
      <c r="F136" s="196"/>
      <c r="G136" s="196"/>
      <c r="H136" s="196"/>
      <c r="V136" s="17"/>
      <c r="X136" s="23" t="s">
        <v>82</v>
      </c>
      <c r="Y136" s="20">
        <f>IF(B136="PAGADO",0,C141)</f>
        <v>0</v>
      </c>
      <c r="AA136" s="196" t="s">
        <v>20</v>
      </c>
      <c r="AB136" s="196"/>
      <c r="AC136" s="196"/>
      <c r="AD136" s="19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tr">
        <f>IF(Y141&lt;0,"NO PAGAR","COBRAR'")</f>
        <v>COBRAR'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7" t="str">
        <f>IF(C141&lt;0,"NO PAGAR","COBRAR'")</f>
        <v>COBRAR'</v>
      </c>
      <c r="C143" s="19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8" t="s">
        <v>29</v>
      </c>
      <c r="AD179" s="198"/>
      <c r="AE179" s="198"/>
    </row>
    <row r="180" spans="2:41">
      <c r="H180" s="195" t="s">
        <v>28</v>
      </c>
      <c r="I180" s="195"/>
      <c r="J180" s="195"/>
      <c r="V180" s="17"/>
      <c r="AC180" s="198"/>
      <c r="AD180" s="198"/>
      <c r="AE180" s="198"/>
    </row>
    <row r="181" spans="2:41">
      <c r="H181" s="195"/>
      <c r="I181" s="195"/>
      <c r="J181" s="195"/>
      <c r="V181" s="17"/>
      <c r="AC181" s="198"/>
      <c r="AD181" s="198"/>
      <c r="AE181" s="198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6" t="s">
        <v>20</v>
      </c>
      <c r="F185" s="196"/>
      <c r="G185" s="196"/>
      <c r="H185" s="196"/>
      <c r="V185" s="17"/>
      <c r="X185" s="23" t="s">
        <v>82</v>
      </c>
      <c r="Y185" s="20">
        <f>IF(B185="PAGADO",0,C190)</f>
        <v>0</v>
      </c>
      <c r="AA185" s="196" t="s">
        <v>20</v>
      </c>
      <c r="AB185" s="196"/>
      <c r="AC185" s="196"/>
      <c r="AD185" s="19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5" t="s">
        <v>30</v>
      </c>
      <c r="I225" s="195"/>
      <c r="J225" s="195"/>
      <c r="V225" s="17"/>
      <c r="AA225" s="195" t="s">
        <v>31</v>
      </c>
      <c r="AB225" s="195"/>
      <c r="AC225" s="195"/>
    </row>
    <row r="226" spans="2:41">
      <c r="H226" s="195"/>
      <c r="I226" s="195"/>
      <c r="J226" s="195"/>
      <c r="V226" s="17"/>
      <c r="AA226" s="195"/>
      <c r="AB226" s="195"/>
      <c r="AC226" s="19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6" t="s">
        <v>20</v>
      </c>
      <c r="F230" s="196"/>
      <c r="G230" s="196"/>
      <c r="H230" s="196"/>
      <c r="V230" s="17"/>
      <c r="X230" s="23" t="s">
        <v>32</v>
      </c>
      <c r="Y230" s="20">
        <f>IF(B998="PAGADO",0,C235)</f>
        <v>0</v>
      </c>
      <c r="AA230" s="196" t="s">
        <v>20</v>
      </c>
      <c r="AB230" s="196"/>
      <c r="AC230" s="196"/>
      <c r="AD230" s="19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7" t="str">
        <f>IF(Y235&lt;0,"NO PAGAR","COBRAR'")</f>
        <v>COBRAR'</v>
      </c>
      <c r="Y236" s="19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7" t="str">
        <f>IF(C235&lt;0,"NO PAGAR","COBRAR'")</f>
        <v>COBRAR'</v>
      </c>
      <c r="C237" s="19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8" t="s">
        <v>29</v>
      </c>
      <c r="AD271" s="198"/>
      <c r="AE271" s="198"/>
    </row>
    <row r="272" spans="2:31">
      <c r="H272" s="195" t="s">
        <v>28</v>
      </c>
      <c r="I272" s="195"/>
      <c r="J272" s="195"/>
      <c r="V272" s="17"/>
      <c r="AC272" s="198"/>
      <c r="AD272" s="198"/>
      <c r="AE272" s="198"/>
    </row>
    <row r="273" spans="2:41">
      <c r="H273" s="195"/>
      <c r="I273" s="195"/>
      <c r="J273" s="195"/>
      <c r="V273" s="17"/>
      <c r="AC273" s="198"/>
      <c r="AD273" s="198"/>
      <c r="AE273" s="198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6" t="s">
        <v>20</v>
      </c>
      <c r="F277" s="196"/>
      <c r="G277" s="196"/>
      <c r="H277" s="196"/>
      <c r="V277" s="17"/>
      <c r="X277" s="23" t="s">
        <v>282</v>
      </c>
      <c r="Y277" s="20">
        <f>IF(B277="PAGADO",0,C282)</f>
        <v>0</v>
      </c>
      <c r="AA277" s="196" t="s">
        <v>134</v>
      </c>
      <c r="AB277" s="196"/>
      <c r="AC277" s="196"/>
      <c r="AD277" s="19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5" t="s">
        <v>30</v>
      </c>
      <c r="I317" s="195"/>
      <c r="J317" s="195"/>
      <c r="V317" s="17"/>
      <c r="AA317" s="195" t="s">
        <v>31</v>
      </c>
      <c r="AB317" s="195"/>
      <c r="AC317" s="195"/>
    </row>
    <row r="318" spans="1:43">
      <c r="H318" s="195"/>
      <c r="I318" s="195"/>
      <c r="J318" s="195"/>
      <c r="V318" s="17"/>
      <c r="AA318" s="195"/>
      <c r="AB318" s="195"/>
      <c r="AC318" s="19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6" t="s">
        <v>20</v>
      </c>
      <c r="F322" s="196"/>
      <c r="G322" s="196"/>
      <c r="H322" s="196"/>
      <c r="V322" s="17"/>
      <c r="X322" s="23" t="s">
        <v>32</v>
      </c>
      <c r="Y322" s="20">
        <f>IF(B1090="PAGADO",0,C327)</f>
        <v>0</v>
      </c>
      <c r="AA322" s="196" t="s">
        <v>20</v>
      </c>
      <c r="AB322" s="196"/>
      <c r="AC322" s="196"/>
      <c r="AD322" s="19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7" t="str">
        <f>IF(Y327&lt;0,"NO PAGAR","COBRAR'")</f>
        <v>COBRAR'</v>
      </c>
      <c r="Y328" s="19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7" t="str">
        <f>IF(C327&lt;0,"NO PAGAR","COBRAR'")</f>
        <v>COBRAR'</v>
      </c>
      <c r="C329" s="19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8" t="s">
        <v>29</v>
      </c>
      <c r="AD364" s="198"/>
      <c r="AE364" s="198"/>
    </row>
    <row r="365" spans="8:31">
      <c r="H365" s="195" t="s">
        <v>28</v>
      </c>
      <c r="I365" s="195"/>
      <c r="J365" s="195"/>
      <c r="V365" s="17"/>
      <c r="AC365" s="198"/>
      <c r="AD365" s="198"/>
      <c r="AE365" s="198"/>
    </row>
    <row r="366" spans="8:31">
      <c r="H366" s="195"/>
      <c r="I366" s="195"/>
      <c r="J366" s="195"/>
      <c r="V366" s="17"/>
      <c r="AC366" s="198"/>
      <c r="AD366" s="198"/>
      <c r="AE366" s="198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6" t="s">
        <v>20</v>
      </c>
      <c r="F370" s="196"/>
      <c r="G370" s="196"/>
      <c r="H370" s="196"/>
      <c r="V370" s="17"/>
      <c r="X370" s="23" t="s">
        <v>32</v>
      </c>
      <c r="Y370" s="20">
        <f>IF(B370="PAGADO",0,C375)</f>
        <v>0</v>
      </c>
      <c r="AA370" s="196" t="s">
        <v>20</v>
      </c>
      <c r="AB370" s="196"/>
      <c r="AC370" s="196"/>
      <c r="AD370" s="19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5" t="s">
        <v>30</v>
      </c>
      <c r="I410" s="195"/>
      <c r="J410" s="195"/>
      <c r="V410" s="17"/>
      <c r="AA410" s="195" t="s">
        <v>31</v>
      </c>
      <c r="AB410" s="195"/>
      <c r="AC410" s="195"/>
    </row>
    <row r="411" spans="1:43">
      <c r="H411" s="195"/>
      <c r="I411" s="195"/>
      <c r="J411" s="195"/>
      <c r="V411" s="17"/>
      <c r="AA411" s="195"/>
      <c r="AB411" s="195"/>
      <c r="AC411" s="19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6" t="s">
        <v>20</v>
      </c>
      <c r="F415" s="196"/>
      <c r="G415" s="196"/>
      <c r="H415" s="196"/>
      <c r="V415" s="17"/>
      <c r="X415" s="23" t="s">
        <v>156</v>
      </c>
      <c r="Y415" s="20">
        <f>IF(B1183="PAGADO",0,C420)</f>
        <v>0</v>
      </c>
      <c r="AA415" s="196" t="s">
        <v>860</v>
      </c>
      <c r="AB415" s="196"/>
      <c r="AC415" s="196"/>
      <c r="AD415" s="19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7" t="str">
        <f>IF(Y420&lt;0,"NO PAGAR","COBRAR'")</f>
        <v>COBRAR'</v>
      </c>
      <c r="Y421" s="19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7" t="str">
        <f>IF(C420&lt;0,"NO PAGAR","COBRAR'")</f>
        <v>COBRAR'</v>
      </c>
      <c r="C422" s="19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8" t="s">
        <v>29</v>
      </c>
      <c r="AD454" s="198"/>
      <c r="AE454" s="198"/>
    </row>
    <row r="455" spans="2:41">
      <c r="H455" s="195" t="s">
        <v>28</v>
      </c>
      <c r="I455" s="195"/>
      <c r="J455" s="195"/>
      <c r="V455" s="17"/>
      <c r="AC455" s="198"/>
      <c r="AD455" s="198"/>
      <c r="AE455" s="198"/>
    </row>
    <row r="456" spans="2:41">
      <c r="H456" s="195"/>
      <c r="I456" s="195"/>
      <c r="J456" s="195"/>
      <c r="V456" s="17"/>
      <c r="AC456" s="198"/>
      <c r="AD456" s="198"/>
      <c r="AE456" s="198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6" t="s">
        <v>20</v>
      </c>
      <c r="F460" s="196"/>
      <c r="G460" s="196"/>
      <c r="H460" s="196"/>
      <c r="V460" s="17"/>
      <c r="X460" s="23" t="s">
        <v>32</v>
      </c>
      <c r="Y460" s="20">
        <f>IF(B460="PAGADO",0,C465)</f>
        <v>0</v>
      </c>
      <c r="AA460" s="196" t="s">
        <v>921</v>
      </c>
      <c r="AB460" s="196"/>
      <c r="AC460" s="196"/>
      <c r="AD460" s="19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5" t="s">
        <v>30</v>
      </c>
      <c r="I500" s="195"/>
      <c r="J500" s="195"/>
      <c r="V500" s="17"/>
      <c r="AA500" s="195" t="s">
        <v>31</v>
      </c>
      <c r="AB500" s="195"/>
      <c r="AC500" s="195"/>
    </row>
    <row r="501" spans="1:43">
      <c r="H501" s="195"/>
      <c r="I501" s="195"/>
      <c r="J501" s="195"/>
      <c r="V501" s="17"/>
      <c r="AA501" s="195"/>
      <c r="AB501" s="195"/>
      <c r="AC501" s="19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6" t="s">
        <v>991</v>
      </c>
      <c r="F505" s="196"/>
      <c r="G505" s="196"/>
      <c r="H505" s="196"/>
      <c r="V505" s="17"/>
      <c r="X505" s="23" t="s">
        <v>156</v>
      </c>
      <c r="Y505" s="20">
        <f>IF(B505="PAGADO",0,C510)</f>
        <v>0</v>
      </c>
      <c r="AA505" s="196" t="s">
        <v>20</v>
      </c>
      <c r="AB505" s="196"/>
      <c r="AC505" s="196"/>
      <c r="AD505" s="19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tr">
        <f>IF(Y510&lt;0,"NO PAGAR","COBRAR'")</f>
        <v>COBRAR'</v>
      </c>
      <c r="Y511" s="19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7" t="s">
        <v>993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6" t="s">
        <v>20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5" t="s">
        <v>30</v>
      </c>
      <c r="I592" s="195"/>
      <c r="J592" s="195"/>
      <c r="V592" s="17"/>
      <c r="AA592" s="195" t="s">
        <v>31</v>
      </c>
      <c r="AB592" s="195"/>
      <c r="AC592" s="195"/>
    </row>
    <row r="593" spans="2:41">
      <c r="H593" s="195"/>
      <c r="I593" s="195"/>
      <c r="J593" s="195"/>
      <c r="V593" s="17"/>
      <c r="AA593" s="195"/>
      <c r="AB593" s="195"/>
      <c r="AC593" s="19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6" t="s">
        <v>20</v>
      </c>
      <c r="F597" s="196"/>
      <c r="G597" s="196"/>
      <c r="H597" s="196"/>
      <c r="V597" s="17"/>
      <c r="X597" s="23" t="s">
        <v>32</v>
      </c>
      <c r="Y597" s="20">
        <f>IF(B1379="PAGADO",0,C602)</f>
        <v>0</v>
      </c>
      <c r="AA597" s="196" t="s">
        <v>20</v>
      </c>
      <c r="AB597" s="196"/>
      <c r="AC597" s="196"/>
      <c r="AD597" s="19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7" t="str">
        <f>IF(Y602&lt;0,"NO PAGAR","COBRAR'")</f>
        <v>COBRAR'</v>
      </c>
      <c r="Y603" s="19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7" t="str">
        <f>IF(C602&lt;0,"NO PAGAR","COBRAR'")</f>
        <v>COBRAR'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8" t="s">
        <v>29</v>
      </c>
      <c r="AD639" s="198"/>
      <c r="AE639" s="198"/>
    </row>
    <row r="640" spans="2:31">
      <c r="H640" s="195" t="s">
        <v>28</v>
      </c>
      <c r="I640" s="195"/>
      <c r="J640" s="195"/>
      <c r="V640" s="17"/>
      <c r="AC640" s="198"/>
      <c r="AD640" s="198"/>
      <c r="AE640" s="198"/>
    </row>
    <row r="641" spans="2:41">
      <c r="H641" s="195"/>
      <c r="I641" s="195"/>
      <c r="J641" s="195"/>
      <c r="V641" s="17"/>
      <c r="AC641" s="198"/>
      <c r="AD641" s="198"/>
      <c r="AE641" s="198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6" t="s">
        <v>20</v>
      </c>
      <c r="F645" s="196"/>
      <c r="G645" s="196"/>
      <c r="H645" s="196"/>
      <c r="V645" s="17"/>
      <c r="X645" s="23" t="s">
        <v>32</v>
      </c>
      <c r="Y645" s="20">
        <f>IF(B645="PAGADO",0,C650)</f>
        <v>0</v>
      </c>
      <c r="AA645" s="196" t="s">
        <v>439</v>
      </c>
      <c r="AB645" s="196"/>
      <c r="AC645" s="196"/>
      <c r="AD645" s="19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5" t="s">
        <v>30</v>
      </c>
      <c r="I679" s="195"/>
      <c r="J679" s="195"/>
      <c r="V679" s="17"/>
      <c r="AA679" s="195" t="s">
        <v>31</v>
      </c>
      <c r="AB679" s="195"/>
      <c r="AC679" s="195"/>
    </row>
    <row r="680" spans="1:43">
      <c r="H680" s="195"/>
      <c r="I680" s="195"/>
      <c r="J680" s="195"/>
      <c r="V680" s="17"/>
      <c r="AA680" s="195"/>
      <c r="AB680" s="195"/>
      <c r="AC680" s="19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6" t="s">
        <v>1189</v>
      </c>
      <c r="F684" s="196"/>
      <c r="G684" s="196"/>
      <c r="H684" s="196"/>
      <c r="V684" s="17"/>
      <c r="X684" s="23" t="s">
        <v>82</v>
      </c>
      <c r="Y684" s="20">
        <f>IF(B684="PAGADO",0,C689)</f>
        <v>0</v>
      </c>
      <c r="AA684" s="196" t="s">
        <v>1269</v>
      </c>
      <c r="AB684" s="196"/>
      <c r="AC684" s="196"/>
      <c r="AD684" s="19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7" t="str">
        <f>IF(Y689&lt;0,"NO PAGAR","COBRAR'")</f>
        <v>COBRAR'</v>
      </c>
      <c r="Y690" s="19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7" t="str">
        <f>IF(C689&lt;0,"NO PAGAR","COBRAR'")</f>
        <v>COBRAR'</v>
      </c>
      <c r="C691" s="19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8" t="s">
        <v>29</v>
      </c>
      <c r="AD719" s="198"/>
      <c r="AE719" s="198"/>
    </row>
    <row r="720" spans="2:31">
      <c r="H720" s="195" t="s">
        <v>28</v>
      </c>
      <c r="I720" s="195"/>
      <c r="J720" s="195"/>
      <c r="V720" s="17"/>
      <c r="AC720" s="198"/>
      <c r="AD720" s="198"/>
      <c r="AE720" s="198"/>
    </row>
    <row r="721" spans="2:41">
      <c r="H721" s="195"/>
      <c r="I721" s="195"/>
      <c r="J721" s="195"/>
      <c r="V721" s="17"/>
      <c r="AC721" s="198"/>
      <c r="AD721" s="198"/>
      <c r="AE721" s="198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6" t="s">
        <v>1310</v>
      </c>
      <c r="F725" s="196"/>
      <c r="G725" s="196"/>
      <c r="H725" s="196"/>
      <c r="V725" s="17"/>
      <c r="X725" s="23" t="s">
        <v>82</v>
      </c>
      <c r="Y725" s="20">
        <f>IF(B725="PAGADO",0,C730)</f>
        <v>0</v>
      </c>
      <c r="AA725" s="196" t="s">
        <v>1369</v>
      </c>
      <c r="AB725" s="196"/>
      <c r="AC725" s="196"/>
      <c r="AD725" s="19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5" t="s">
        <v>30</v>
      </c>
      <c r="I760" s="195"/>
      <c r="J760" s="195"/>
      <c r="V760" s="17"/>
      <c r="AA760" s="195" t="s">
        <v>31</v>
      </c>
      <c r="AB760" s="195"/>
      <c r="AC760" s="195"/>
    </row>
    <row r="761" spans="1:43">
      <c r="H761" s="195"/>
      <c r="I761" s="195"/>
      <c r="J761" s="195"/>
      <c r="V761" s="17"/>
      <c r="AA761" s="195"/>
      <c r="AB761" s="195"/>
      <c r="AC761" s="195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6" t="s">
        <v>20</v>
      </c>
      <c r="F765" s="196"/>
      <c r="G765" s="196"/>
      <c r="H765" s="196"/>
      <c r="V765" s="17"/>
      <c r="X765" s="23" t="s">
        <v>32</v>
      </c>
      <c r="Y765" s="20">
        <f>IF(B1565="PAGADO",0,C770)</f>
        <v>0</v>
      </c>
      <c r="AA765" s="196" t="s">
        <v>20</v>
      </c>
      <c r="AB765" s="196"/>
      <c r="AC765" s="196"/>
      <c r="AD765" s="196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tr">
        <f>IF(Y770&lt;0,"NO PAGAR","COBRAR'")</f>
        <v>COBRAR'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7" t="str">
        <f>IF(C770&lt;0,"NO PAGAR","COBRAR'")</f>
        <v>COBRAR'</v>
      </c>
      <c r="C772" s="197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8" t="s">
        <v>29</v>
      </c>
      <c r="AD807" s="198"/>
      <c r="AE807" s="198"/>
    </row>
    <row r="808" spans="2:41">
      <c r="H808" s="195" t="s">
        <v>28</v>
      </c>
      <c r="I808" s="195"/>
      <c r="J808" s="195"/>
      <c r="V808" s="17"/>
      <c r="AC808" s="198"/>
      <c r="AD808" s="198"/>
      <c r="AE808" s="198"/>
    </row>
    <row r="809" spans="2:41">
      <c r="H809" s="195"/>
      <c r="I809" s="195"/>
      <c r="J809" s="195"/>
      <c r="V809" s="17"/>
      <c r="AC809" s="198"/>
      <c r="AD809" s="198"/>
      <c r="AE809" s="198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6" t="s">
        <v>20</v>
      </c>
      <c r="F813" s="196"/>
      <c r="G813" s="196"/>
      <c r="H813" s="196"/>
      <c r="V813" s="17"/>
      <c r="X813" s="23" t="s">
        <v>32</v>
      </c>
      <c r="Y813" s="20">
        <f>IF(B813="PAGADO",0,C818)</f>
        <v>0</v>
      </c>
      <c r="AA813" s="196" t="s">
        <v>20</v>
      </c>
      <c r="AB813" s="196"/>
      <c r="AC813" s="196"/>
      <c r="AD813" s="196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5" t="s">
        <v>30</v>
      </c>
      <c r="I853" s="195"/>
      <c r="J853" s="195"/>
      <c r="V853" s="17"/>
      <c r="AA853" s="195" t="s">
        <v>31</v>
      </c>
      <c r="AB853" s="195"/>
      <c r="AC853" s="195"/>
    </row>
    <row r="854" spans="1:43">
      <c r="H854" s="195"/>
      <c r="I854" s="195"/>
      <c r="J854" s="195"/>
      <c r="V854" s="17"/>
      <c r="AA854" s="195"/>
      <c r="AB854" s="195"/>
      <c r="AC854" s="195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6" t="s">
        <v>20</v>
      </c>
      <c r="F858" s="196"/>
      <c r="G858" s="196"/>
      <c r="H858" s="196"/>
      <c r="V858" s="17"/>
      <c r="X858" s="23" t="s">
        <v>32</v>
      </c>
      <c r="Y858" s="20">
        <f>IF(B1658="PAGADO",0,C863)</f>
        <v>0</v>
      </c>
      <c r="AA858" s="196" t="s">
        <v>20</v>
      </c>
      <c r="AB858" s="196"/>
      <c r="AC858" s="196"/>
      <c r="AD858" s="196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7" t="str">
        <f>IF(Y863&lt;0,"NO PAGAR","COBRAR'")</f>
        <v>COBRAR'</v>
      </c>
      <c r="Y864" s="197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7" t="str">
        <f>IF(C863&lt;0,"NO PAGAR","COBRAR'")</f>
        <v>COBRAR'</v>
      </c>
      <c r="C865" s="197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8" t="s">
        <v>29</v>
      </c>
      <c r="AD901" s="198"/>
      <c r="AE901" s="198"/>
    </row>
    <row r="902" spans="2:41">
      <c r="H902" s="195" t="s">
        <v>28</v>
      </c>
      <c r="I902" s="195"/>
      <c r="J902" s="195"/>
      <c r="V902" s="17"/>
      <c r="AC902" s="198"/>
      <c r="AD902" s="198"/>
      <c r="AE902" s="198"/>
    </row>
    <row r="903" spans="2:41">
      <c r="H903" s="195"/>
      <c r="I903" s="195"/>
      <c r="J903" s="195"/>
      <c r="V903" s="17"/>
      <c r="AC903" s="198"/>
      <c r="AD903" s="198"/>
      <c r="AE903" s="198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6" t="s">
        <v>20</v>
      </c>
      <c r="F907" s="196"/>
      <c r="G907" s="196"/>
      <c r="H907" s="196"/>
      <c r="V907" s="17"/>
      <c r="X907" s="23" t="s">
        <v>32</v>
      </c>
      <c r="Y907" s="20">
        <f>IF(B907="PAGADO",0,C912)</f>
        <v>0</v>
      </c>
      <c r="AA907" s="196" t="s">
        <v>20</v>
      </c>
      <c r="AB907" s="196"/>
      <c r="AC907" s="196"/>
      <c r="AD907" s="196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5" t="s">
        <v>30</v>
      </c>
      <c r="I947" s="195"/>
      <c r="J947" s="195"/>
      <c r="V947" s="17"/>
      <c r="AA947" s="195" t="s">
        <v>31</v>
      </c>
      <c r="AB947" s="195"/>
      <c r="AC947" s="195"/>
    </row>
    <row r="948" spans="1:43">
      <c r="H948" s="195"/>
      <c r="I948" s="195"/>
      <c r="J948" s="195"/>
      <c r="V948" s="17"/>
      <c r="AA948" s="195"/>
      <c r="AB948" s="195"/>
      <c r="AC948" s="195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6" t="s">
        <v>20</v>
      </c>
      <c r="F952" s="196"/>
      <c r="G952" s="196"/>
      <c r="H952" s="196"/>
      <c r="V952" s="17"/>
      <c r="X952" s="23" t="s">
        <v>32</v>
      </c>
      <c r="Y952" s="20">
        <f>IF(B1752="PAGADO",0,C957)</f>
        <v>0</v>
      </c>
      <c r="AA952" s="196" t="s">
        <v>20</v>
      </c>
      <c r="AB952" s="196"/>
      <c r="AC952" s="196"/>
      <c r="AD952" s="196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7" t="str">
        <f>IF(Y957&lt;0,"NO PAGAR","COBRAR'")</f>
        <v>COBRAR'</v>
      </c>
      <c r="Y958" s="197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7" t="str">
        <f>IF(C957&lt;0,"NO PAGAR","COBRAR'")</f>
        <v>COBRAR'</v>
      </c>
      <c r="C959" s="197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8" t="s">
        <v>29</v>
      </c>
      <c r="AD994" s="198"/>
      <c r="AE994" s="198"/>
    </row>
    <row r="995" spans="2:41">
      <c r="H995" s="195" t="s">
        <v>28</v>
      </c>
      <c r="I995" s="195"/>
      <c r="J995" s="195"/>
      <c r="V995" s="17"/>
      <c r="AC995" s="198"/>
      <c r="AD995" s="198"/>
      <c r="AE995" s="198"/>
    </row>
    <row r="996" spans="2:41">
      <c r="H996" s="195"/>
      <c r="I996" s="195"/>
      <c r="J996" s="195"/>
      <c r="V996" s="17"/>
      <c r="AC996" s="198"/>
      <c r="AD996" s="198"/>
      <c r="AE996" s="198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6" t="s">
        <v>20</v>
      </c>
      <c r="F1000" s="196"/>
      <c r="G1000" s="196"/>
      <c r="H1000" s="196"/>
      <c r="V1000" s="17"/>
      <c r="X1000" s="23" t="s">
        <v>32</v>
      </c>
      <c r="Y1000" s="20">
        <f>IF(B1000="PAGADO",0,C1005)</f>
        <v>0</v>
      </c>
      <c r="AA1000" s="196" t="s">
        <v>20</v>
      </c>
      <c r="AB1000" s="196"/>
      <c r="AC1000" s="196"/>
      <c r="AD1000" s="196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5" t="s">
        <v>30</v>
      </c>
      <c r="I1040" s="195"/>
      <c r="J1040" s="195"/>
      <c r="V1040" s="17"/>
      <c r="AA1040" s="195" t="s">
        <v>31</v>
      </c>
      <c r="AB1040" s="195"/>
      <c r="AC1040" s="195"/>
    </row>
    <row r="1041" spans="2:41">
      <c r="H1041" s="195"/>
      <c r="I1041" s="195"/>
      <c r="J1041" s="195"/>
      <c r="V1041" s="17"/>
      <c r="AA1041" s="195"/>
      <c r="AB1041" s="195"/>
      <c r="AC1041" s="195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6" t="s">
        <v>20</v>
      </c>
      <c r="F1045" s="196"/>
      <c r="G1045" s="196"/>
      <c r="H1045" s="196"/>
      <c r="V1045" s="17"/>
      <c r="X1045" s="23" t="s">
        <v>32</v>
      </c>
      <c r="Y1045" s="20">
        <f>IF(B1845="PAGADO",0,C1050)</f>
        <v>0</v>
      </c>
      <c r="AA1045" s="196" t="s">
        <v>20</v>
      </c>
      <c r="AB1045" s="196"/>
      <c r="AC1045" s="196"/>
      <c r="AD1045" s="196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7" t="str">
        <f>IF(Y1050&lt;0,"NO PAGAR","COBRAR'")</f>
        <v>COBRAR'</v>
      </c>
      <c r="Y1051" s="197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7" t="str">
        <f>IF(C1050&lt;0,"NO PAGAR","COBRAR'")</f>
        <v>COBRAR'</v>
      </c>
      <c r="C1052" s="197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8" t="s">
        <v>29</v>
      </c>
      <c r="AD2" s="198"/>
      <c r="AE2" s="198"/>
    </row>
    <row r="3" spans="2:41">
      <c r="H3" s="195" t="s">
        <v>28</v>
      </c>
      <c r="I3" s="195"/>
      <c r="J3" s="195"/>
      <c r="V3" s="17"/>
      <c r="AC3" s="198"/>
      <c r="AD3" s="198"/>
      <c r="AE3" s="198"/>
    </row>
    <row r="4" spans="2:41">
      <c r="H4" s="195"/>
      <c r="I4" s="195"/>
      <c r="J4" s="195"/>
      <c r="V4" s="17"/>
      <c r="AC4" s="198"/>
      <c r="AD4" s="198"/>
      <c r="AE4" s="198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6" t="s">
        <v>20</v>
      </c>
      <c r="F8" s="196"/>
      <c r="G8" s="196"/>
      <c r="H8" s="196"/>
      <c r="V8" s="17"/>
      <c r="X8" s="23" t="s">
        <v>82</v>
      </c>
      <c r="Y8" s="20">
        <f>IF(B8="PAGADO",0,C13)</f>
        <v>0</v>
      </c>
      <c r="AA8" s="196" t="s">
        <v>62</v>
      </c>
      <c r="AB8" s="196"/>
      <c r="AC8" s="196"/>
      <c r="AD8" s="19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5" t="s">
        <v>30</v>
      </c>
      <c r="I48" s="195"/>
      <c r="J48" s="195"/>
      <c r="V48" s="17"/>
      <c r="AA48" s="195" t="s">
        <v>31</v>
      </c>
      <c r="AB48" s="195"/>
      <c r="AC48" s="195"/>
    </row>
    <row r="49" spans="2:41">
      <c r="H49" s="195"/>
      <c r="I49" s="195"/>
      <c r="J49" s="195"/>
      <c r="V49" s="17"/>
      <c r="AA49" s="195"/>
      <c r="AB49" s="195"/>
      <c r="AC49" s="19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6" t="s">
        <v>206</v>
      </c>
      <c r="F53" s="196"/>
      <c r="G53" s="196"/>
      <c r="H53" s="196"/>
      <c r="V53" s="17"/>
      <c r="X53" s="23" t="s">
        <v>32</v>
      </c>
      <c r="Y53" s="20">
        <f>IF(B53="PAGADO",0,C58)</f>
        <v>0</v>
      </c>
      <c r="AA53" s="196" t="s">
        <v>20</v>
      </c>
      <c r="AB53" s="196"/>
      <c r="AC53" s="196"/>
      <c r="AD53" s="19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7" t="str">
        <f>IF(Y58&lt;0,"NO PAGAR","COBRAR'")</f>
        <v>COBRAR'</v>
      </c>
      <c r="Y59" s="19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7" t="str">
        <f>IF(C58&lt;0,"NO PAGAR","COBRAR'")</f>
        <v>COBRAR'</v>
      </c>
      <c r="C60" s="19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8" t="s">
        <v>29</v>
      </c>
      <c r="AD100" s="198"/>
      <c r="AE100" s="198"/>
    </row>
    <row r="101" spans="2:41">
      <c r="H101" s="195" t="s">
        <v>28</v>
      </c>
      <c r="I101" s="195"/>
      <c r="J101" s="195"/>
      <c r="V101" s="17"/>
      <c r="AC101" s="198"/>
      <c r="AD101" s="198"/>
      <c r="AE101" s="198"/>
    </row>
    <row r="102" spans="2:41">
      <c r="H102" s="195"/>
      <c r="I102" s="195"/>
      <c r="J102" s="195"/>
      <c r="V102" s="17"/>
      <c r="AC102" s="198"/>
      <c r="AD102" s="198"/>
      <c r="AE102" s="198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6"/>
      <c r="F106" s="196"/>
      <c r="G106" s="196"/>
      <c r="H106" s="196"/>
      <c r="V106" s="17"/>
      <c r="X106" s="23" t="s">
        <v>32</v>
      </c>
      <c r="Y106" s="20">
        <f>IF(B106="PAGADO",0,C111)</f>
        <v>0</v>
      </c>
      <c r="AA106" s="196" t="s">
        <v>20</v>
      </c>
      <c r="AB106" s="196"/>
      <c r="AC106" s="196"/>
      <c r="AD106" s="19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5" t="s">
        <v>30</v>
      </c>
      <c r="I146" s="195"/>
      <c r="J146" s="195"/>
      <c r="V146" s="17"/>
      <c r="AA146" s="195" t="s">
        <v>31</v>
      </c>
      <c r="AB146" s="195"/>
      <c r="AC146" s="195"/>
    </row>
    <row r="147" spans="2:41">
      <c r="H147" s="195"/>
      <c r="I147" s="195"/>
      <c r="J147" s="195"/>
      <c r="V147" s="17"/>
      <c r="AA147" s="195"/>
      <c r="AB147" s="195"/>
      <c r="AC147" s="19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6" t="s">
        <v>343</v>
      </c>
      <c r="F151" s="196"/>
      <c r="G151" s="196"/>
      <c r="H151" s="196"/>
      <c r="V151" s="17"/>
      <c r="X151" s="23" t="s">
        <v>32</v>
      </c>
      <c r="Y151" s="20">
        <f>IF(B151="PAGADO",0,C156)</f>
        <v>0</v>
      </c>
      <c r="AA151" s="196" t="s">
        <v>20</v>
      </c>
      <c r="AB151" s="196"/>
      <c r="AC151" s="196"/>
      <c r="AD151" s="19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7" t="str">
        <f>IF(Y156&lt;0,"NO PAGAR","COBRAR'")</f>
        <v>COBRAR'</v>
      </c>
      <c r="Y157" s="19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7" t="str">
        <f>IF(C156&lt;0,"NO PAGAR","COBRAR'")</f>
        <v>COBRAR'</v>
      </c>
      <c r="C158" s="197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8" t="s">
        <v>29</v>
      </c>
      <c r="AD185" s="198"/>
      <c r="AE185" s="198"/>
    </row>
    <row r="186" spans="2:41">
      <c r="H186" s="195" t="s">
        <v>28</v>
      </c>
      <c r="I186" s="195"/>
      <c r="J186" s="195"/>
      <c r="V186" s="17"/>
      <c r="AC186" s="198"/>
      <c r="AD186" s="198"/>
      <c r="AE186" s="198"/>
    </row>
    <row r="187" spans="2:41">
      <c r="H187" s="195"/>
      <c r="I187" s="195"/>
      <c r="J187" s="195"/>
      <c r="V187" s="17"/>
      <c r="AC187" s="198"/>
      <c r="AD187" s="198"/>
      <c r="AE187" s="198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6" t="s">
        <v>309</v>
      </c>
      <c r="F191" s="196"/>
      <c r="G191" s="196"/>
      <c r="H191" s="196"/>
      <c r="V191" s="17"/>
      <c r="X191" s="23" t="s">
        <v>32</v>
      </c>
      <c r="Y191" s="20">
        <f>IF(B191="PAGADO",0,C196)</f>
        <v>0</v>
      </c>
      <c r="AA191" s="196" t="s">
        <v>20</v>
      </c>
      <c r="AB191" s="196"/>
      <c r="AC191" s="196"/>
      <c r="AD191" s="19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5" t="s">
        <v>30</v>
      </c>
      <c r="I231" s="195"/>
      <c r="J231" s="195"/>
      <c r="V231" s="17"/>
      <c r="AA231" s="195" t="s">
        <v>31</v>
      </c>
      <c r="AB231" s="195"/>
      <c r="AC231" s="195"/>
    </row>
    <row r="232" spans="1:43">
      <c r="H232" s="195"/>
      <c r="I232" s="195"/>
      <c r="J232" s="195"/>
      <c r="V232" s="17"/>
      <c r="AA232" s="195"/>
      <c r="AB232" s="195"/>
      <c r="AC232" s="19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6" t="s">
        <v>20</v>
      </c>
      <c r="F236" s="196"/>
      <c r="G236" s="196"/>
      <c r="H236" s="196"/>
      <c r="V236" s="17"/>
      <c r="X236" s="23" t="s">
        <v>82</v>
      </c>
      <c r="Y236" s="20">
        <f>IF(B1005="PAGADO",0,C241)</f>
        <v>0</v>
      </c>
      <c r="AA236" s="196" t="s">
        <v>253</v>
      </c>
      <c r="AB236" s="196"/>
      <c r="AC236" s="196"/>
      <c r="AD236" s="19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7" t="str">
        <f>IF(Y241&lt;0,"NO PAGAR","COBRAR'")</f>
        <v>COBRAR'</v>
      </c>
      <c r="Y242" s="19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7" t="str">
        <f>IF(C241&lt;0,"NO PAGAR","COBRAR'")</f>
        <v>COBRAR'</v>
      </c>
      <c r="C243" s="19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8" t="s">
        <v>29</v>
      </c>
      <c r="AD277" s="198"/>
      <c r="AE277" s="198"/>
    </row>
    <row r="278" spans="2:41">
      <c r="H278" s="195" t="s">
        <v>28</v>
      </c>
      <c r="I278" s="195"/>
      <c r="J278" s="195"/>
      <c r="V278" s="17"/>
      <c r="AC278" s="198"/>
      <c r="AD278" s="198"/>
      <c r="AE278" s="198"/>
    </row>
    <row r="279" spans="2:41">
      <c r="H279" s="195"/>
      <c r="I279" s="195"/>
      <c r="J279" s="195"/>
      <c r="V279" s="17"/>
      <c r="AC279" s="198"/>
      <c r="AD279" s="198"/>
      <c r="AE279" s="198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6" t="s">
        <v>20</v>
      </c>
      <c r="F283" s="196"/>
      <c r="G283" s="196"/>
      <c r="H283" s="196"/>
      <c r="V283" s="17"/>
      <c r="X283" s="23" t="s">
        <v>32</v>
      </c>
      <c r="Y283" s="20">
        <f>IF(B283="PAGADO",0,C288)</f>
        <v>0</v>
      </c>
      <c r="AA283" s="196" t="s">
        <v>20</v>
      </c>
      <c r="AB283" s="196"/>
      <c r="AC283" s="196"/>
      <c r="AD283" s="19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5" t="s">
        <v>30</v>
      </c>
      <c r="I323" s="195"/>
      <c r="J323" s="195"/>
      <c r="V323" s="17"/>
      <c r="AA323" s="195" t="s">
        <v>31</v>
      </c>
      <c r="AB323" s="195"/>
      <c r="AC323" s="195"/>
    </row>
    <row r="324" spans="1:43">
      <c r="H324" s="195"/>
      <c r="I324" s="195"/>
      <c r="J324" s="195"/>
      <c r="V324" s="17"/>
      <c r="AA324" s="195"/>
      <c r="AB324" s="195"/>
      <c r="AC324" s="19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6" t="s">
        <v>20</v>
      </c>
      <c r="F328" s="196"/>
      <c r="G328" s="196"/>
      <c r="H328" s="196"/>
      <c r="V328" s="17"/>
      <c r="X328" s="23" t="s">
        <v>82</v>
      </c>
      <c r="Y328" s="20">
        <f>IF(B1097="PAGADO",0,C333)</f>
        <v>0</v>
      </c>
      <c r="AA328" s="196" t="s">
        <v>699</v>
      </c>
      <c r="AB328" s="196"/>
      <c r="AC328" s="196"/>
      <c r="AD328" s="19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7" t="str">
        <f>IF(Y333&lt;0,"NO PAGAR","COBRAR'")</f>
        <v>COBRAR'</v>
      </c>
      <c r="Y334" s="197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7" t="str">
        <f>IF(C333&lt;0,"NO PAGAR","COBRAR'")</f>
        <v>COBRAR'</v>
      </c>
      <c r="C335" s="19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8" t="s">
        <v>29</v>
      </c>
      <c r="AD363" s="198"/>
      <c r="AE363" s="198"/>
    </row>
    <row r="364" spans="2:31">
      <c r="H364" s="195" t="s">
        <v>28</v>
      </c>
      <c r="I364" s="195"/>
      <c r="J364" s="195"/>
      <c r="V364" s="17"/>
      <c r="AC364" s="198"/>
      <c r="AD364" s="198"/>
      <c r="AE364" s="198"/>
    </row>
    <row r="365" spans="2:31">
      <c r="H365" s="195"/>
      <c r="I365" s="195"/>
      <c r="J365" s="195"/>
      <c r="V365" s="17"/>
      <c r="AC365" s="198"/>
      <c r="AD365" s="198"/>
      <c r="AE365" s="198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6" t="s">
        <v>20</v>
      </c>
      <c r="F369" s="196"/>
      <c r="G369" s="196"/>
      <c r="H369" s="196"/>
      <c r="V369" s="17"/>
      <c r="X369" s="23" t="s">
        <v>32</v>
      </c>
      <c r="Y369" s="20">
        <f>IF(B369="PAGADO",0,C374)</f>
        <v>0</v>
      </c>
      <c r="AA369" s="196" t="s">
        <v>20</v>
      </c>
      <c r="AB369" s="196"/>
      <c r="AC369" s="196"/>
      <c r="AD369" s="19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5" t="s">
        <v>30</v>
      </c>
      <c r="I409" s="195"/>
      <c r="J409" s="195"/>
      <c r="V409" s="17"/>
      <c r="AA409" s="195" t="s">
        <v>31</v>
      </c>
      <c r="AB409" s="195"/>
      <c r="AC409" s="195"/>
    </row>
    <row r="410" spans="1:43">
      <c r="H410" s="195"/>
      <c r="I410" s="195"/>
      <c r="J410" s="195"/>
      <c r="V410" s="17"/>
      <c r="AA410" s="195"/>
      <c r="AB410" s="195"/>
      <c r="AC410" s="19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6" t="s">
        <v>309</v>
      </c>
      <c r="F414" s="196"/>
      <c r="G414" s="196"/>
      <c r="H414" s="196"/>
      <c r="V414" s="17"/>
      <c r="X414" s="23" t="s">
        <v>32</v>
      </c>
      <c r="Y414" s="20">
        <f>IF(B414="PAGADO",0,C419)</f>
        <v>0</v>
      </c>
      <c r="AA414" s="196" t="s">
        <v>20</v>
      </c>
      <c r="AB414" s="196"/>
      <c r="AC414" s="196"/>
      <c r="AD414" s="19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7" t="str">
        <f>IF(Y419&lt;0,"NO PAGAR","COBRAR'")</f>
        <v>COBRAR'</v>
      </c>
      <c r="Y420" s="19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7" t="str">
        <f>IF(C419&lt;0,"NO PAGAR","COBRAR'")</f>
        <v>COBRAR'</v>
      </c>
      <c r="C421" s="197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8" t="s">
        <v>29</v>
      </c>
      <c r="AD453" s="198"/>
      <c r="AE453" s="198"/>
    </row>
    <row r="454" spans="2:41">
      <c r="H454" s="195" t="s">
        <v>28</v>
      </c>
      <c r="I454" s="195"/>
      <c r="J454" s="195"/>
      <c r="V454" s="17"/>
      <c r="AC454" s="198"/>
      <c r="AD454" s="198"/>
      <c r="AE454" s="198"/>
    </row>
    <row r="455" spans="2:41">
      <c r="H455" s="195"/>
      <c r="I455" s="195"/>
      <c r="J455" s="195"/>
      <c r="V455" s="17"/>
      <c r="AC455" s="198"/>
      <c r="AD455" s="198"/>
      <c r="AE455" s="198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6" t="s">
        <v>20</v>
      </c>
      <c r="F459" s="196"/>
      <c r="G459" s="196"/>
      <c r="H459" s="196"/>
      <c r="V459" s="17"/>
      <c r="X459" s="23" t="s">
        <v>32</v>
      </c>
      <c r="Y459" s="20">
        <f>IF(B459="PAGADO",0,C464)</f>
        <v>0</v>
      </c>
      <c r="AA459" s="196" t="s">
        <v>20</v>
      </c>
      <c r="AB459" s="196"/>
      <c r="AC459" s="196"/>
      <c r="AD459" s="19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5" t="s">
        <v>30</v>
      </c>
      <c r="I499" s="195"/>
      <c r="J499" s="195"/>
      <c r="V499" s="17"/>
      <c r="AA499" s="195" t="s">
        <v>31</v>
      </c>
      <c r="AB499" s="195"/>
      <c r="AC499" s="195"/>
    </row>
    <row r="500" spans="1:43">
      <c r="H500" s="195"/>
      <c r="I500" s="195"/>
      <c r="J500" s="195"/>
      <c r="V500" s="17"/>
      <c r="AA500" s="195"/>
      <c r="AB500" s="195"/>
      <c r="AC500" s="19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6" t="s">
        <v>253</v>
      </c>
      <c r="F504" s="196"/>
      <c r="G504" s="196"/>
      <c r="H504" s="196"/>
      <c r="V504" s="17"/>
      <c r="X504" s="23" t="s">
        <v>32</v>
      </c>
      <c r="Y504" s="20">
        <f>IF(B504="PAGADO",0,C509)</f>
        <v>0</v>
      </c>
      <c r="AA504" s="196" t="s">
        <v>1005</v>
      </c>
      <c r="AB504" s="196"/>
      <c r="AC504" s="196"/>
      <c r="AD504" s="19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7" t="str">
        <f>IF(Y509&lt;0,"NO PAGAR","COBRAR'")</f>
        <v>COBRAR'</v>
      </c>
      <c r="Y510" s="19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7" t="str">
        <f>IF(C509&lt;0,"NO PAGAR","COBRAR'")</f>
        <v>COBRAR'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8" t="s">
        <v>29</v>
      </c>
      <c r="AD546" s="198"/>
      <c r="AE546" s="198"/>
    </row>
    <row r="547" spans="2:41">
      <c r="H547" s="195" t="s">
        <v>28</v>
      </c>
      <c r="I547" s="195"/>
      <c r="J547" s="195"/>
      <c r="V547" s="17"/>
      <c r="AC547" s="198"/>
      <c r="AD547" s="198"/>
      <c r="AE547" s="198"/>
    </row>
    <row r="548" spans="2:41">
      <c r="H548" s="195"/>
      <c r="I548" s="195"/>
      <c r="J548" s="195"/>
      <c r="V548" s="17"/>
      <c r="AC548" s="198"/>
      <c r="AD548" s="198"/>
      <c r="AE548" s="198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6" t="s">
        <v>253</v>
      </c>
      <c r="F552" s="196"/>
      <c r="G552" s="196"/>
      <c r="H552" s="196"/>
      <c r="V552" s="17"/>
      <c r="X552" s="23" t="s">
        <v>32</v>
      </c>
      <c r="Y552" s="20">
        <f>IF(B552="PAGADO",0,C557)</f>
        <v>0</v>
      </c>
      <c r="AA552" s="196" t="s">
        <v>20</v>
      </c>
      <c r="AB552" s="196"/>
      <c r="AC552" s="196"/>
      <c r="AD552" s="19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5" t="s">
        <v>30</v>
      </c>
      <c r="I586" s="195"/>
      <c r="J586" s="195"/>
      <c r="V586" s="17"/>
      <c r="AA586" s="195" t="s">
        <v>31</v>
      </c>
      <c r="AB586" s="195"/>
      <c r="AC586" s="195"/>
    </row>
    <row r="587" spans="1:43">
      <c r="H587" s="195"/>
      <c r="I587" s="195"/>
      <c r="J587" s="195"/>
      <c r="V587" s="17"/>
      <c r="AA587" s="195"/>
      <c r="AB587" s="195"/>
      <c r="AC587" s="19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6" t="s">
        <v>20</v>
      </c>
      <c r="F591" s="196"/>
      <c r="G591" s="196"/>
      <c r="H591" s="196"/>
      <c r="V591" s="17"/>
      <c r="X591" s="23" t="s">
        <v>32</v>
      </c>
      <c r="Y591" s="20">
        <f>IF(B1386="PAGADO",0,C596)</f>
        <v>0</v>
      </c>
      <c r="AA591" s="196" t="s">
        <v>20</v>
      </c>
      <c r="AB591" s="196"/>
      <c r="AC591" s="196"/>
      <c r="AD591" s="19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tr">
        <f>IF(Y596&lt;0,"NO PAGAR","COBRAR'")</f>
        <v>COBRAR'</v>
      </c>
      <c r="Y597" s="19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7" t="str">
        <f>IF(C596&lt;0,"NO PAGAR","COBRAR'")</f>
        <v>COBRAR'</v>
      </c>
      <c r="C598" s="19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8" t="s">
        <v>29</v>
      </c>
      <c r="AD633" s="198"/>
      <c r="AE633" s="198"/>
    </row>
    <row r="634" spans="2:41">
      <c r="H634" s="195" t="s">
        <v>28</v>
      </c>
      <c r="I634" s="195"/>
      <c r="J634" s="195"/>
      <c r="V634" s="17"/>
      <c r="AC634" s="198"/>
      <c r="AD634" s="198"/>
      <c r="AE634" s="198"/>
    </row>
    <row r="635" spans="2:41">
      <c r="H635" s="195"/>
      <c r="I635" s="195"/>
      <c r="J635" s="195"/>
      <c r="V635" s="17"/>
      <c r="AC635" s="198"/>
      <c r="AD635" s="198"/>
      <c r="AE635" s="198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6" t="s">
        <v>309</v>
      </c>
      <c r="F639" s="196"/>
      <c r="G639" s="196"/>
      <c r="H639" s="196"/>
      <c r="V639" s="17"/>
      <c r="X639" s="23" t="s">
        <v>32</v>
      </c>
      <c r="Y639" s="20">
        <f>IF(B639="PAGADO",0,C644)</f>
        <v>0</v>
      </c>
      <c r="AA639" s="196" t="s">
        <v>20</v>
      </c>
      <c r="AB639" s="196"/>
      <c r="AC639" s="196"/>
      <c r="AD639" s="19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5" t="s">
        <v>30</v>
      </c>
      <c r="I674" s="195"/>
      <c r="J674" s="195"/>
      <c r="V674" s="17"/>
      <c r="AA674" s="195" t="s">
        <v>31</v>
      </c>
      <c r="AB674" s="195"/>
      <c r="AC674" s="195"/>
    </row>
    <row r="675" spans="2:41">
      <c r="H675" s="195"/>
      <c r="I675" s="195"/>
      <c r="J675" s="195"/>
      <c r="V675" s="17"/>
      <c r="AA675" s="195"/>
      <c r="AB675" s="195"/>
      <c r="AC675" s="19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6" t="s">
        <v>20</v>
      </c>
      <c r="F679" s="196"/>
      <c r="G679" s="196"/>
      <c r="H679" s="196"/>
      <c r="V679" s="17"/>
      <c r="X679" s="23" t="s">
        <v>32</v>
      </c>
      <c r="Y679" s="20">
        <f>IF(B1479="PAGADO",0,C684)</f>
        <v>0</v>
      </c>
      <c r="AA679" s="196" t="s">
        <v>20</v>
      </c>
      <c r="AB679" s="196"/>
      <c r="AC679" s="196"/>
      <c r="AD679" s="19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7" t="str">
        <f>IF(Y684&lt;0,"NO PAGAR","COBRAR'")</f>
        <v>COBRAR'</v>
      </c>
      <c r="Y685" s="19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7" t="str">
        <f>IF(C684&lt;0,"NO PAGAR","COBRAR'")</f>
        <v>COBRAR'</v>
      </c>
      <c r="C686" s="19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8" t="s">
        <v>29</v>
      </c>
      <c r="AD721" s="198"/>
      <c r="AE721" s="198"/>
    </row>
    <row r="722" spans="2:41">
      <c r="H722" s="195" t="s">
        <v>28</v>
      </c>
      <c r="I722" s="195"/>
      <c r="J722" s="195"/>
      <c r="V722" s="17"/>
      <c r="AC722" s="198"/>
      <c r="AD722" s="198"/>
      <c r="AE722" s="198"/>
    </row>
    <row r="723" spans="2:41">
      <c r="H723" s="195"/>
      <c r="I723" s="195"/>
      <c r="J723" s="195"/>
      <c r="V723" s="17"/>
      <c r="AC723" s="198"/>
      <c r="AD723" s="198"/>
      <c r="AE723" s="198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6" t="s">
        <v>20</v>
      </c>
      <c r="F727" s="196"/>
      <c r="G727" s="196"/>
      <c r="H727" s="196"/>
      <c r="V727" s="17"/>
      <c r="X727" s="23" t="s">
        <v>32</v>
      </c>
      <c r="Y727" s="20">
        <f>IF(B727="PAGADO",0,C732)</f>
        <v>0</v>
      </c>
      <c r="AA727" s="196" t="s">
        <v>20</v>
      </c>
      <c r="AB727" s="196"/>
      <c r="AC727" s="196"/>
      <c r="AD727" s="196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5" t="s">
        <v>30</v>
      </c>
      <c r="I767" s="195"/>
      <c r="J767" s="195"/>
      <c r="V767" s="17"/>
      <c r="AA767" s="195" t="s">
        <v>31</v>
      </c>
      <c r="AB767" s="195"/>
      <c r="AC767" s="195"/>
    </row>
    <row r="768" spans="1:43">
      <c r="H768" s="195"/>
      <c r="I768" s="195"/>
      <c r="J768" s="195"/>
      <c r="V768" s="17"/>
      <c r="AA768" s="195"/>
      <c r="AB768" s="195"/>
      <c r="AC768" s="19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6" t="s">
        <v>20</v>
      </c>
      <c r="F772" s="196"/>
      <c r="G772" s="196"/>
      <c r="H772" s="196"/>
      <c r="V772" s="17"/>
      <c r="X772" s="23" t="s">
        <v>32</v>
      </c>
      <c r="Y772" s="20">
        <f>IF(B1572="PAGADO",0,C777)</f>
        <v>0</v>
      </c>
      <c r="AA772" s="196" t="s">
        <v>20</v>
      </c>
      <c r="AB772" s="196"/>
      <c r="AC772" s="196"/>
      <c r="AD772" s="19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7" t="str">
        <f>IF(Y777&lt;0,"NO PAGAR","COBRAR'")</f>
        <v>COBRAR'</v>
      </c>
      <c r="Y778" s="19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7" t="str">
        <f>IF(C777&lt;0,"NO PAGAR","COBRAR'")</f>
        <v>COBRAR'</v>
      </c>
      <c r="C779" s="19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8" t="s">
        <v>29</v>
      </c>
      <c r="AD814" s="198"/>
      <c r="AE814" s="198"/>
    </row>
    <row r="815" spans="5:31">
      <c r="H815" s="195" t="s">
        <v>28</v>
      </c>
      <c r="I815" s="195"/>
      <c r="J815" s="195"/>
      <c r="V815" s="17"/>
      <c r="AC815" s="198"/>
      <c r="AD815" s="198"/>
      <c r="AE815" s="198"/>
    </row>
    <row r="816" spans="5:31">
      <c r="H816" s="195"/>
      <c r="I816" s="195"/>
      <c r="J816" s="195"/>
      <c r="V816" s="17"/>
      <c r="AC816" s="198"/>
      <c r="AD816" s="198"/>
      <c r="AE816" s="198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6" t="s">
        <v>20</v>
      </c>
      <c r="F820" s="196"/>
      <c r="G820" s="196"/>
      <c r="H820" s="196"/>
      <c r="V820" s="17"/>
      <c r="X820" s="23" t="s">
        <v>32</v>
      </c>
      <c r="Y820" s="20">
        <f>IF(B820="PAGADO",0,C825)</f>
        <v>0</v>
      </c>
      <c r="AA820" s="196" t="s">
        <v>20</v>
      </c>
      <c r="AB820" s="196"/>
      <c r="AC820" s="196"/>
      <c r="AD820" s="19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5" t="s">
        <v>30</v>
      </c>
      <c r="I860" s="195"/>
      <c r="J860" s="195"/>
      <c r="V860" s="17"/>
      <c r="AA860" s="195" t="s">
        <v>31</v>
      </c>
      <c r="AB860" s="195"/>
      <c r="AC860" s="195"/>
    </row>
    <row r="861" spans="1:43">
      <c r="H861" s="195"/>
      <c r="I861" s="195"/>
      <c r="J861" s="195"/>
      <c r="V861" s="17"/>
      <c r="AA861" s="195"/>
      <c r="AB861" s="195"/>
      <c r="AC861" s="19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6" t="s">
        <v>20</v>
      </c>
      <c r="F865" s="196"/>
      <c r="G865" s="196"/>
      <c r="H865" s="196"/>
      <c r="V865" s="17"/>
      <c r="X865" s="23" t="s">
        <v>32</v>
      </c>
      <c r="Y865" s="20">
        <f>IF(B1665="PAGADO",0,C870)</f>
        <v>0</v>
      </c>
      <c r="AA865" s="196" t="s">
        <v>20</v>
      </c>
      <c r="AB865" s="196"/>
      <c r="AC865" s="196"/>
      <c r="AD865" s="19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7" t="str">
        <f>IF(Y870&lt;0,"NO PAGAR","COBRAR'")</f>
        <v>COBRAR'</v>
      </c>
      <c r="Y871" s="19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7" t="str">
        <f>IF(C870&lt;0,"NO PAGAR","COBRAR'")</f>
        <v>COBRAR'</v>
      </c>
      <c r="C872" s="19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8" t="s">
        <v>29</v>
      </c>
      <c r="AD908" s="198"/>
      <c r="AE908" s="198"/>
    </row>
    <row r="909" spans="8:31">
      <c r="H909" s="195" t="s">
        <v>28</v>
      </c>
      <c r="I909" s="195"/>
      <c r="J909" s="195"/>
      <c r="V909" s="17"/>
      <c r="AC909" s="198"/>
      <c r="AD909" s="198"/>
      <c r="AE909" s="198"/>
    </row>
    <row r="910" spans="8:31">
      <c r="H910" s="195"/>
      <c r="I910" s="195"/>
      <c r="J910" s="195"/>
      <c r="V910" s="17"/>
      <c r="AC910" s="198"/>
      <c r="AD910" s="198"/>
      <c r="AE910" s="198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6" t="s">
        <v>20</v>
      </c>
      <c r="F914" s="196"/>
      <c r="G914" s="196"/>
      <c r="H914" s="196"/>
      <c r="V914" s="17"/>
      <c r="X914" s="23" t="s">
        <v>32</v>
      </c>
      <c r="Y914" s="20">
        <f>IF(B914="PAGADO",0,C919)</f>
        <v>0</v>
      </c>
      <c r="AA914" s="196" t="s">
        <v>20</v>
      </c>
      <c r="AB914" s="196"/>
      <c r="AC914" s="196"/>
      <c r="AD914" s="19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5" t="s">
        <v>30</v>
      </c>
      <c r="I954" s="195"/>
      <c r="J954" s="195"/>
      <c r="V954" s="17"/>
      <c r="AA954" s="195" t="s">
        <v>31</v>
      </c>
      <c r="AB954" s="195"/>
      <c r="AC954" s="195"/>
    </row>
    <row r="955" spans="1:43">
      <c r="H955" s="195"/>
      <c r="I955" s="195"/>
      <c r="J955" s="195"/>
      <c r="V955" s="17"/>
      <c r="AA955" s="195"/>
      <c r="AB955" s="195"/>
      <c r="AC955" s="19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6" t="s">
        <v>20</v>
      </c>
      <c r="F959" s="196"/>
      <c r="G959" s="196"/>
      <c r="H959" s="196"/>
      <c r="V959" s="17"/>
      <c r="X959" s="23" t="s">
        <v>32</v>
      </c>
      <c r="Y959" s="20">
        <f>IF(B1759="PAGADO",0,C964)</f>
        <v>0</v>
      </c>
      <c r="AA959" s="196" t="s">
        <v>20</v>
      </c>
      <c r="AB959" s="196"/>
      <c r="AC959" s="196"/>
      <c r="AD959" s="19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7" t="str">
        <f>IF(Y964&lt;0,"NO PAGAR","COBRAR'")</f>
        <v>COBRAR'</v>
      </c>
      <c r="Y965" s="19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7" t="str">
        <f>IF(C964&lt;0,"NO PAGAR","COBRAR'")</f>
        <v>COBRAR'</v>
      </c>
      <c r="C966" s="19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8" t="s">
        <v>29</v>
      </c>
      <c r="AD1001" s="198"/>
      <c r="AE1001" s="198"/>
    </row>
    <row r="1002" spans="2:41">
      <c r="H1002" s="195" t="s">
        <v>28</v>
      </c>
      <c r="I1002" s="195"/>
      <c r="J1002" s="195"/>
      <c r="V1002" s="17"/>
      <c r="AC1002" s="198"/>
      <c r="AD1002" s="198"/>
      <c r="AE1002" s="198"/>
    </row>
    <row r="1003" spans="2:41">
      <c r="H1003" s="195"/>
      <c r="I1003" s="195"/>
      <c r="J1003" s="195"/>
      <c r="V1003" s="17"/>
      <c r="AC1003" s="198"/>
      <c r="AD1003" s="198"/>
      <c r="AE1003" s="198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6" t="s">
        <v>20</v>
      </c>
      <c r="F1007" s="196"/>
      <c r="G1007" s="196"/>
      <c r="H1007" s="196"/>
      <c r="V1007" s="17"/>
      <c r="X1007" s="23" t="s">
        <v>32</v>
      </c>
      <c r="Y1007" s="20">
        <f>IF(B1007="PAGADO",0,C1012)</f>
        <v>0</v>
      </c>
      <c r="AA1007" s="196" t="s">
        <v>20</v>
      </c>
      <c r="AB1007" s="196"/>
      <c r="AC1007" s="196"/>
      <c r="AD1007" s="19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5" t="s">
        <v>30</v>
      </c>
      <c r="I1047" s="195"/>
      <c r="J1047" s="195"/>
      <c r="V1047" s="17"/>
      <c r="AA1047" s="195" t="s">
        <v>31</v>
      </c>
      <c r="AB1047" s="195"/>
      <c r="AC1047" s="195"/>
    </row>
    <row r="1048" spans="1:43">
      <c r="H1048" s="195"/>
      <c r="I1048" s="195"/>
      <c r="J1048" s="195"/>
      <c r="V1048" s="17"/>
      <c r="AA1048" s="195"/>
      <c r="AB1048" s="195"/>
      <c r="AC1048" s="19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6" t="s">
        <v>20</v>
      </c>
      <c r="F1052" s="196"/>
      <c r="G1052" s="196"/>
      <c r="H1052" s="196"/>
      <c r="V1052" s="17"/>
      <c r="X1052" s="23" t="s">
        <v>32</v>
      </c>
      <c r="Y1052" s="20">
        <f>IF(B1852="PAGADO",0,C1057)</f>
        <v>0</v>
      </c>
      <c r="AA1052" s="196" t="s">
        <v>20</v>
      </c>
      <c r="AB1052" s="196"/>
      <c r="AC1052" s="196"/>
      <c r="AD1052" s="19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7" t="str">
        <f>IF(Y1057&lt;0,"NO PAGAR","COBRAR'")</f>
        <v>COBRAR'</v>
      </c>
      <c r="Y1058" s="19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7" t="str">
        <f>IF(C1057&lt;0,"NO PAGAR","COBRAR'")</f>
        <v>COBRAR'</v>
      </c>
      <c r="C1059" s="19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abSelected="1" topLeftCell="A114" workbookViewId="0">
      <selection activeCell="D114" sqref="D114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1374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1374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1379</v>
      </c>
      <c r="D113" s="3" t="s">
        <v>1402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1380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1389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1389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1398</v>
      </c>
      <c r="C120" s="3" t="s">
        <v>1374</v>
      </c>
      <c r="D120" s="3" t="s">
        <v>1284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1399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1400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>
        <v>1409</v>
      </c>
      <c r="F124" s="168"/>
      <c r="G124" s="168">
        <v>3009.94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1401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11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9" t="s">
        <v>55</v>
      </c>
      <c r="B1" s="222"/>
      <c r="C1" s="222"/>
      <c r="D1" s="222"/>
      <c r="E1" s="222"/>
      <c r="F1" s="222"/>
      <c r="G1" s="222"/>
      <c r="H1" s="222"/>
      <c r="I1" s="230"/>
      <c r="J1" s="229" t="s">
        <v>55</v>
      </c>
      <c r="K1" s="222"/>
      <c r="L1" s="222"/>
      <c r="M1" s="222"/>
      <c r="N1" s="222"/>
      <c r="O1" s="222"/>
      <c r="P1" s="222"/>
      <c r="Q1" s="222"/>
      <c r="R1" s="230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1" t="s">
        <v>39</v>
      </c>
      <c r="B2" s="223"/>
      <c r="C2" s="223"/>
      <c r="D2" s="223"/>
      <c r="E2" s="223"/>
      <c r="F2" s="223"/>
      <c r="G2" s="223"/>
      <c r="H2" s="223"/>
      <c r="I2" s="232"/>
      <c r="J2" s="231" t="s">
        <v>39</v>
      </c>
      <c r="K2" s="223"/>
      <c r="L2" s="223"/>
      <c r="M2" s="223"/>
      <c r="N2" s="223"/>
      <c r="O2" s="223"/>
      <c r="P2" s="223"/>
      <c r="Q2" s="223"/>
      <c r="R2" s="232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5">
        <v>1724600125</v>
      </c>
      <c r="D5" s="22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29" t="s">
        <v>55</v>
      </c>
      <c r="AD22" s="222"/>
      <c r="AE22" s="222"/>
      <c r="AF22" s="222"/>
      <c r="AG22" s="222"/>
      <c r="AH22" s="222"/>
      <c r="AI22" s="222"/>
      <c r="AJ22" s="222"/>
      <c r="AK22" s="230"/>
      <c r="AM22" s="229" t="s">
        <v>55</v>
      </c>
      <c r="AN22" s="222"/>
      <c r="AO22" s="222"/>
      <c r="AP22" s="222"/>
      <c r="AQ22" s="222"/>
      <c r="AR22" s="222"/>
      <c r="AS22" s="222"/>
      <c r="AT22" s="222"/>
      <c r="AU22" s="230"/>
    </row>
    <row r="23" spans="1:47" ht="26.25">
      <c r="A23" s="229" t="s">
        <v>55</v>
      </c>
      <c r="B23" s="222"/>
      <c r="C23" s="222"/>
      <c r="D23" s="222"/>
      <c r="E23" s="222"/>
      <c r="F23" s="222"/>
      <c r="G23" s="222"/>
      <c r="H23" s="222"/>
      <c r="I23" s="230"/>
      <c r="J23" s="229" t="s">
        <v>55</v>
      </c>
      <c r="K23" s="222"/>
      <c r="L23" s="222"/>
      <c r="M23" s="222"/>
      <c r="N23" s="222"/>
      <c r="O23" s="222"/>
      <c r="P23" s="222"/>
      <c r="Q23" s="222"/>
      <c r="R23" s="230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31" t="s">
        <v>39</v>
      </c>
      <c r="B24" s="223"/>
      <c r="C24" s="223"/>
      <c r="D24" s="223"/>
      <c r="E24" s="223"/>
      <c r="F24" s="223"/>
      <c r="G24" s="223"/>
      <c r="H24" s="223"/>
      <c r="I24" s="232"/>
      <c r="J24" s="231" t="s">
        <v>39</v>
      </c>
      <c r="K24" s="223"/>
      <c r="L24" s="223"/>
      <c r="M24" s="223"/>
      <c r="N24" s="223"/>
      <c r="O24" s="223"/>
      <c r="P24" s="223"/>
      <c r="Q24" s="223"/>
      <c r="R24" s="232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5">
        <v>1719901926</v>
      </c>
      <c r="D27" s="225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5"/>
      <c r="V40" s="235"/>
      <c r="W40" s="235"/>
      <c r="X40" s="91"/>
      <c r="Y40" s="235"/>
      <c r="Z40" s="235"/>
      <c r="AA40" s="235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9" t="s">
        <v>55</v>
      </c>
      <c r="B48" s="222"/>
      <c r="C48" s="222"/>
      <c r="D48" s="222"/>
      <c r="E48" s="222"/>
      <c r="F48" s="222"/>
      <c r="G48" s="222"/>
      <c r="H48" s="222"/>
      <c r="I48" s="230"/>
      <c r="J48" s="229" t="s">
        <v>55</v>
      </c>
      <c r="K48" s="222"/>
      <c r="L48" s="222"/>
      <c r="M48" s="222"/>
      <c r="N48" s="222"/>
      <c r="O48" s="222"/>
      <c r="P48" s="222"/>
      <c r="Q48" s="222"/>
      <c r="R48" s="230"/>
    </row>
    <row r="49" spans="1:18" ht="21">
      <c r="A49" s="231" t="s">
        <v>39</v>
      </c>
      <c r="B49" s="223"/>
      <c r="C49" s="223"/>
      <c r="D49" s="223"/>
      <c r="E49" s="223"/>
      <c r="F49" s="223"/>
      <c r="G49" s="223"/>
      <c r="H49" s="223"/>
      <c r="I49" s="232"/>
      <c r="J49" s="231" t="s">
        <v>39</v>
      </c>
      <c r="K49" s="223"/>
      <c r="L49" s="223"/>
      <c r="M49" s="223"/>
      <c r="N49" s="223"/>
      <c r="O49" s="223"/>
      <c r="P49" s="223"/>
      <c r="Q49" s="223"/>
      <c r="R49" s="232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5">
        <v>1720714904</v>
      </c>
      <c r="D52" s="225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41.237500000000011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9" t="s">
        <v>55</v>
      </c>
      <c r="B71" s="222"/>
      <c r="C71" s="222"/>
      <c r="D71" s="222"/>
      <c r="E71" s="222"/>
      <c r="F71" s="222"/>
      <c r="G71" s="222"/>
      <c r="H71" s="222"/>
      <c r="I71" s="230"/>
      <c r="J71" s="229" t="s">
        <v>55</v>
      </c>
      <c r="K71" s="222"/>
      <c r="L71" s="222"/>
      <c r="M71" s="222"/>
      <c r="N71" s="222"/>
      <c r="O71" s="222"/>
      <c r="P71" s="222"/>
      <c r="Q71" s="222"/>
      <c r="R71" s="230"/>
    </row>
    <row r="72" spans="1:18" ht="21">
      <c r="A72" s="231" t="s">
        <v>39</v>
      </c>
      <c r="B72" s="223"/>
      <c r="C72" s="223"/>
      <c r="D72" s="223"/>
      <c r="E72" s="223"/>
      <c r="F72" s="223"/>
      <c r="G72" s="223"/>
      <c r="H72" s="223"/>
      <c r="I72" s="232"/>
      <c r="J72" s="231" t="s">
        <v>39</v>
      </c>
      <c r="K72" s="223"/>
      <c r="L72" s="223"/>
      <c r="M72" s="223"/>
      <c r="N72" s="223"/>
      <c r="O72" s="223"/>
      <c r="P72" s="223"/>
      <c r="Q72" s="223"/>
      <c r="R72" s="232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5">
        <v>1704695558</v>
      </c>
      <c r="D75" s="225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241.23750000000001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9" t="s">
        <v>55</v>
      </c>
      <c r="B97" s="222"/>
      <c r="C97" s="222"/>
      <c r="D97" s="222"/>
      <c r="E97" s="222"/>
      <c r="F97" s="222"/>
      <c r="G97" s="222"/>
      <c r="H97" s="222"/>
      <c r="I97" s="230"/>
      <c r="J97" s="229" t="s">
        <v>55</v>
      </c>
      <c r="K97" s="222"/>
      <c r="L97" s="222"/>
      <c r="M97" s="222"/>
      <c r="N97" s="222"/>
      <c r="O97" s="222"/>
      <c r="P97" s="222"/>
      <c r="Q97" s="222"/>
      <c r="R97" s="230"/>
    </row>
    <row r="98" spans="1:18" ht="21">
      <c r="A98" s="231" t="s">
        <v>39</v>
      </c>
      <c r="B98" s="223"/>
      <c r="C98" s="223"/>
      <c r="D98" s="223"/>
      <c r="E98" s="223"/>
      <c r="F98" s="223"/>
      <c r="G98" s="223"/>
      <c r="H98" s="223"/>
      <c r="I98" s="232"/>
      <c r="J98" s="231" t="s">
        <v>39</v>
      </c>
      <c r="K98" s="223"/>
      <c r="L98" s="223"/>
      <c r="M98" s="223"/>
      <c r="N98" s="223"/>
      <c r="O98" s="223"/>
      <c r="P98" s="223"/>
      <c r="Q98" s="223"/>
      <c r="R98" s="232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5">
        <v>1753640125</v>
      </c>
      <c r="D101" s="225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4">
        <f>D110-H110</f>
        <v>241.23750000000001</v>
      </c>
      <c r="I111" s="30"/>
      <c r="J111" s="29"/>
      <c r="N111" s="234">
        <f>M110-Q110</f>
        <v>241.23750000000001</v>
      </c>
      <c r="R111" s="30"/>
    </row>
    <row r="112" spans="1:18">
      <c r="A112" s="29"/>
      <c r="E112" s="234"/>
      <c r="I112" s="30"/>
      <c r="J112" s="29"/>
      <c r="N112" s="234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9" t="s">
        <v>55</v>
      </c>
      <c r="B120" s="222"/>
      <c r="C120" s="222"/>
      <c r="D120" s="222"/>
      <c r="E120" s="222"/>
      <c r="F120" s="222"/>
      <c r="G120" s="222"/>
      <c r="H120" s="222"/>
      <c r="I120" s="230"/>
      <c r="J120" s="229" t="s">
        <v>55</v>
      </c>
      <c r="K120" s="222"/>
      <c r="L120" s="222"/>
      <c r="M120" s="222"/>
      <c r="N120" s="222"/>
      <c r="O120" s="222"/>
      <c r="P120" s="222"/>
      <c r="Q120" s="222"/>
      <c r="R120" s="230"/>
    </row>
    <row r="121" spans="1:18" ht="21">
      <c r="A121" s="231" t="s">
        <v>39</v>
      </c>
      <c r="B121" s="223"/>
      <c r="C121" s="223"/>
      <c r="D121" s="223"/>
      <c r="E121" s="223"/>
      <c r="F121" s="223"/>
      <c r="G121" s="223"/>
      <c r="H121" s="223"/>
      <c r="I121" s="232"/>
      <c r="J121" s="231" t="s">
        <v>39</v>
      </c>
      <c r="K121" s="223"/>
      <c r="L121" s="223"/>
      <c r="M121" s="223"/>
      <c r="N121" s="223"/>
      <c r="O121" s="223"/>
      <c r="P121" s="223"/>
      <c r="Q121" s="223"/>
      <c r="R121" s="232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5">
        <v>1720145711</v>
      </c>
      <c r="D124" s="225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4">
        <f>D133-H133</f>
        <v>241.23750000000001</v>
      </c>
      <c r="I134" s="30"/>
      <c r="J134" s="29"/>
      <c r="N134" s="234">
        <f>M133-Q133</f>
        <v>519.96</v>
      </c>
      <c r="R134" s="30"/>
    </row>
    <row r="135" spans="1:18">
      <c r="A135" s="29"/>
      <c r="E135" s="234"/>
      <c r="I135" s="30"/>
      <c r="J135" s="29"/>
      <c r="N135" s="234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2" t="s">
        <v>55</v>
      </c>
      <c r="E143" s="222"/>
      <c r="F143" s="222"/>
      <c r="G143" s="84"/>
      <c r="H143" s="84"/>
      <c r="I143" s="85"/>
      <c r="K143" s="84"/>
      <c r="L143" s="84"/>
      <c r="M143" s="222" t="s">
        <v>55</v>
      </c>
      <c r="N143" s="222"/>
      <c r="O143" s="222"/>
      <c r="P143" s="84"/>
      <c r="Q143" s="84"/>
      <c r="R143" s="85"/>
    </row>
    <row r="144" spans="1:18" ht="21">
      <c r="B144" s="43"/>
      <c r="C144" s="43"/>
      <c r="D144" s="223" t="s">
        <v>39</v>
      </c>
      <c r="E144" s="223"/>
      <c r="F144" s="223"/>
      <c r="G144" s="43"/>
      <c r="H144" s="43"/>
      <c r="I144" s="44"/>
      <c r="K144" s="43"/>
      <c r="L144" s="43"/>
      <c r="M144" s="223" t="s">
        <v>39</v>
      </c>
      <c r="N144" s="223"/>
      <c r="O144" s="223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4" t="s">
        <v>718</v>
      </c>
      <c r="H146" s="224"/>
      <c r="I146" s="28"/>
      <c r="J146" s="29"/>
      <c r="K146" s="1" t="s">
        <v>56</v>
      </c>
      <c r="L146" t="s">
        <v>1010</v>
      </c>
      <c r="O146" t="s">
        <v>59</v>
      </c>
      <c r="P146" s="224" t="s">
        <v>718</v>
      </c>
      <c r="Q146" s="224"/>
      <c r="R146" s="28"/>
    </row>
    <row r="147" spans="1:18" ht="15.75">
      <c r="A147" s="29"/>
      <c r="B147" s="1" t="s">
        <v>57</v>
      </c>
      <c r="C147" s="225">
        <v>1721244075</v>
      </c>
      <c r="D147" s="225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8" t="s">
        <v>50</v>
      </c>
      <c r="C156" s="228"/>
      <c r="D156" s="42">
        <f>SUM(D151:D155)</f>
        <v>262.52333333333337</v>
      </c>
      <c r="F156" s="228" t="s">
        <v>51</v>
      </c>
      <c r="G156" s="228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8" t="s">
        <v>51</v>
      </c>
      <c r="P156" s="228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2" t="s">
        <v>55</v>
      </c>
      <c r="E164" s="222"/>
      <c r="F164" s="222"/>
      <c r="G164" s="84"/>
      <c r="H164" s="84"/>
      <c r="I164" s="85"/>
      <c r="K164" s="84"/>
      <c r="L164" s="84"/>
      <c r="M164" s="222" t="s">
        <v>55</v>
      </c>
      <c r="N164" s="222"/>
      <c r="O164" s="222"/>
      <c r="P164" s="84"/>
      <c r="Q164" s="84"/>
      <c r="R164" s="85"/>
    </row>
    <row r="165" spans="1:18" ht="21">
      <c r="B165" s="43"/>
      <c r="C165" s="43"/>
      <c r="D165" s="223" t="s">
        <v>39</v>
      </c>
      <c r="E165" s="223"/>
      <c r="F165" s="223"/>
      <c r="G165" s="43"/>
      <c r="H165" s="43"/>
      <c r="I165" s="44"/>
      <c r="K165" s="43"/>
      <c r="L165" s="43"/>
      <c r="M165" s="223" t="s">
        <v>39</v>
      </c>
      <c r="N165" s="223"/>
      <c r="O165" s="223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4" t="s">
        <v>718</v>
      </c>
      <c r="H167" s="224"/>
      <c r="I167" s="28"/>
      <c r="K167" s="1" t="s">
        <v>56</v>
      </c>
      <c r="L167" t="s">
        <v>1126</v>
      </c>
      <c r="O167" t="s">
        <v>59</v>
      </c>
      <c r="P167" s="224" t="s">
        <v>718</v>
      </c>
      <c r="Q167" s="224"/>
      <c r="R167" s="28"/>
    </row>
    <row r="168" spans="1:18" ht="15.75">
      <c r="B168" s="1" t="s">
        <v>57</v>
      </c>
      <c r="C168" s="225">
        <v>1716325822</v>
      </c>
      <c r="D168" s="225"/>
      <c r="F168" s="226" t="s">
        <v>731</v>
      </c>
      <c r="G168" s="226"/>
      <c r="H168">
        <v>450.04</v>
      </c>
      <c r="I168" s="28"/>
      <c r="K168" s="1" t="s">
        <v>57</v>
      </c>
      <c r="L168" s="225">
        <v>1716325822</v>
      </c>
      <c r="M168" s="225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8" t="s">
        <v>50</v>
      </c>
      <c r="C177" s="228"/>
      <c r="D177" s="42">
        <f>SUM(D172:D176)</f>
        <v>562.53499866666675</v>
      </c>
      <c r="F177" s="228" t="s">
        <v>51</v>
      </c>
      <c r="G177" s="228"/>
      <c r="H177" s="42">
        <f>SUM(H172:H176)</f>
        <v>42.528779999999998</v>
      </c>
      <c r="I177" s="35"/>
      <c r="K177" s="228" t="s">
        <v>50</v>
      </c>
      <c r="L177" s="228"/>
      <c r="M177" s="42">
        <f>SUM(M172:M176)</f>
        <v>262.52333333333337</v>
      </c>
      <c r="O177" s="228" t="s">
        <v>51</v>
      </c>
      <c r="P177" s="228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5" t="s">
        <v>112</v>
      </c>
      <c r="E1" s="225"/>
      <c r="F1" s="225"/>
      <c r="N1" s="225" t="s">
        <v>112</v>
      </c>
      <c r="O1" s="225"/>
      <c r="P1" s="22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2023-09-14T15:53:27Z</cp:lastPrinted>
  <dcterms:created xsi:type="dcterms:W3CDTF">2022-12-25T20:52:30Z</dcterms:created>
  <dcterms:modified xsi:type="dcterms:W3CDTF">2023-09-14T17:51:40Z</dcterms:modified>
</cp:coreProperties>
</file>