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 FILE\"/>
    </mc:Choice>
  </mc:AlternateContent>
  <xr:revisionPtr revIDLastSave="0" documentId="13_ncr:1_{81E112D4-3CBE-48FF-B4B2-3857F06D8F19}" xr6:coauthVersionLast="47" xr6:coauthVersionMax="47" xr10:uidLastSave="{00000000-0000-0000-0000-000000000000}"/>
  <bookViews>
    <workbookView xWindow="4755" yWindow="705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I19" i="1"/>
  <c r="I18" i="1"/>
  <c r="P9" i="1"/>
  <c r="O10" i="1"/>
  <c r="N10" i="1"/>
  <c r="M10" i="1"/>
  <c r="L9" i="1"/>
  <c r="K10" i="1"/>
  <c r="J9" i="1"/>
  <c r="I9" i="1"/>
  <c r="I10" i="1" s="1"/>
  <c r="P5" i="1"/>
  <c r="E28" i="1"/>
  <c r="D28" i="1"/>
  <c r="O5" i="1"/>
  <c r="N5" i="1"/>
  <c r="M5" i="1"/>
  <c r="L5" i="1"/>
  <c r="K5" i="1"/>
  <c r="J5" i="1"/>
  <c r="I5" i="1"/>
  <c r="J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7" authorId="0" shapeId="0" xr:uid="{34B944DB-DBF7-4319-826D-DFE01C8C06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<sst xmlns="http://schemas.openxmlformats.org/spreadsheetml/2006/main" count="48" uniqueCount="47">
  <si>
    <t>Rakib</t>
  </si>
  <si>
    <t>Ripon</t>
  </si>
  <si>
    <t>Riaj</t>
  </si>
  <si>
    <t>Jahanggir</t>
  </si>
  <si>
    <t>Liton</t>
  </si>
  <si>
    <t>Tanvir</t>
  </si>
  <si>
    <t>Mustafiz</t>
  </si>
  <si>
    <t>Shuvo</t>
  </si>
  <si>
    <t>Abhi</t>
  </si>
  <si>
    <t>Sakil</t>
  </si>
  <si>
    <t>Mizan</t>
  </si>
  <si>
    <t>Arif</t>
  </si>
  <si>
    <t>Joshim</t>
  </si>
  <si>
    <t>Mehedi</t>
  </si>
  <si>
    <t>Imran</t>
  </si>
  <si>
    <t>Jubayer</t>
  </si>
  <si>
    <t>Riam</t>
  </si>
  <si>
    <t>Tamim</t>
  </si>
  <si>
    <t>Tawhid</t>
  </si>
  <si>
    <t>Name</t>
  </si>
  <si>
    <t>SL No</t>
  </si>
  <si>
    <t>Month</t>
  </si>
  <si>
    <t>Salary</t>
  </si>
  <si>
    <t>Over_Time</t>
  </si>
  <si>
    <t>Absent</t>
  </si>
  <si>
    <t>January</t>
  </si>
  <si>
    <t>Total=</t>
  </si>
  <si>
    <t>Samim</t>
  </si>
  <si>
    <t>Sumon</t>
  </si>
  <si>
    <t>Siam</t>
  </si>
  <si>
    <t>Akash</t>
  </si>
  <si>
    <t>Sum</t>
  </si>
  <si>
    <t>Sub</t>
  </si>
  <si>
    <t>Mul</t>
  </si>
  <si>
    <t>Div</t>
  </si>
  <si>
    <t>Average</t>
  </si>
  <si>
    <t>Min</t>
  </si>
  <si>
    <t>Max</t>
  </si>
  <si>
    <t>Parcentage</t>
  </si>
  <si>
    <t xml:space="preserve"> </t>
  </si>
  <si>
    <t>.</t>
  </si>
  <si>
    <t>Count =</t>
  </si>
  <si>
    <t>Counta=</t>
  </si>
  <si>
    <t>Bonus</t>
  </si>
  <si>
    <t>Master hair</t>
  </si>
  <si>
    <t>Vlookup</t>
  </si>
  <si>
    <t>Md Rakibul 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</si>
</sst>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theme="5" tint="-0.249977111117893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6" xfId="0" applyFont="1" applyBorder="1" applyAlignment="1">
      <alignment horizontal="center"/>
    </xf>
    <xf numFmtId="0" fontId="4" fillId="0" borderId="5" xfId="0" applyFont="1" applyBorder="1" applyAlignment="1"/>
    <xf numFmtId="0" fontId="0" fillId="0" borderId="8" xfId="0" applyBorder="1"/>
    <xf numFmtId="0" fontId="5" fillId="2" borderId="3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pane xSplit="9" ySplit="11" topLeftCell="J12" activePane="bottomRight" state="frozen"/>
      <selection pane="topRight" activeCell="J1" sqref="J1"/>
      <selection pane="bottomLeft" activeCell="A12" sqref="A12"/>
      <selection pane="bottomRight" activeCell="K14" sqref="K14"/>
    </sheetView>
  </sheetViews>
  <sheetFormatPr defaultRowHeight="15" x14ac:dyDescent="0.25"/>
  <cols>
    <col min="7" max="7" width="15.7109375" customWidth="1"/>
    <col min="9" max="9" width="12.140625" customWidth="1"/>
    <col min="16" max="16" width="13.140625" customWidth="1"/>
    <col min="17" max="17" width="16.140625" customWidth="1"/>
  </cols>
  <sheetData>
    <row r="1" spans="1:16" x14ac:dyDescent="0.25">
      <c r="A1" s="14"/>
      <c r="B1" s="15"/>
      <c r="C1" s="15"/>
      <c r="D1" s="15" t="s">
        <v>44</v>
      </c>
      <c r="E1" s="15"/>
      <c r="F1" s="15"/>
      <c r="G1" s="15"/>
      <c r="H1" s="16"/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</row>
    <row r="2" spans="1:16" x14ac:dyDescent="0.25">
      <c r="A2" s="14"/>
      <c r="B2" s="15"/>
      <c r="C2" s="15"/>
      <c r="D2" s="15"/>
      <c r="E2" s="15"/>
      <c r="F2" s="15"/>
      <c r="G2" s="15"/>
      <c r="H2" s="16"/>
      <c r="I2" s="4">
        <v>5</v>
      </c>
      <c r="J2" s="4"/>
      <c r="K2" s="4">
        <v>3</v>
      </c>
      <c r="L2" s="4"/>
      <c r="M2" s="4">
        <v>6</v>
      </c>
      <c r="N2" s="4">
        <v>23</v>
      </c>
      <c r="O2" s="4">
        <v>45</v>
      </c>
      <c r="P2" s="4"/>
    </row>
    <row r="3" spans="1:16" x14ac:dyDescent="0.25">
      <c r="A3" s="14"/>
      <c r="B3" s="15"/>
      <c r="C3" s="15"/>
      <c r="D3" s="15"/>
      <c r="E3" s="15"/>
      <c r="F3" s="15"/>
      <c r="G3" s="15"/>
      <c r="H3" s="17"/>
      <c r="I3" s="4">
        <v>7</v>
      </c>
      <c r="J3" s="4">
        <v>17</v>
      </c>
      <c r="K3" s="4">
        <v>5</v>
      </c>
      <c r="L3" s="4">
        <v>20</v>
      </c>
      <c r="M3" s="4">
        <v>8</v>
      </c>
      <c r="N3" s="4">
        <v>12</v>
      </c>
      <c r="O3" s="4">
        <v>76</v>
      </c>
      <c r="P3" s="4">
        <v>400</v>
      </c>
    </row>
    <row r="4" spans="1:16" x14ac:dyDescent="0.25">
      <c r="A4" s="6" t="s">
        <v>20</v>
      </c>
      <c r="B4" s="6" t="s">
        <v>19</v>
      </c>
      <c r="C4" s="6" t="s">
        <v>21</v>
      </c>
      <c r="D4" s="6" t="s">
        <v>22</v>
      </c>
      <c r="E4" s="6" t="s">
        <v>23</v>
      </c>
      <c r="F4" s="11" t="s">
        <v>24</v>
      </c>
      <c r="G4" s="12" t="s">
        <v>43</v>
      </c>
      <c r="H4" s="10"/>
      <c r="I4" s="4">
        <v>13</v>
      </c>
      <c r="J4" s="4">
        <v>4</v>
      </c>
      <c r="K4" s="4">
        <v>4</v>
      </c>
      <c r="L4" s="4">
        <v>4</v>
      </c>
      <c r="M4" s="4">
        <v>7</v>
      </c>
      <c r="N4" s="4">
        <v>17</v>
      </c>
      <c r="O4" s="4">
        <v>13</v>
      </c>
      <c r="P4" s="4">
        <v>5</v>
      </c>
    </row>
    <row r="5" spans="1:16" x14ac:dyDescent="0.25">
      <c r="A5" s="7">
        <v>16</v>
      </c>
      <c r="B5" s="7" t="s">
        <v>15</v>
      </c>
      <c r="C5" s="7"/>
      <c r="D5" s="7">
        <v>12600</v>
      </c>
      <c r="E5" s="7">
        <v>12600</v>
      </c>
      <c r="F5" s="7">
        <v>5</v>
      </c>
      <c r="G5" s="9" t="str" cm="1">
        <f t="array" ref="G5:G27">IF(8500&lt;E5:E27,"bonous applicable","not applicable")</f>
        <v>bonous applicable</v>
      </c>
      <c r="I5" s="4">
        <f>SUM(I2:I4)</f>
        <v>25</v>
      </c>
      <c r="J5" s="5">
        <f>J3-J4</f>
        <v>13</v>
      </c>
      <c r="K5" s="4">
        <f>PRODUCT(K2:K4)</f>
        <v>60</v>
      </c>
      <c r="L5" s="4">
        <f>L3/L4</f>
        <v>5</v>
      </c>
      <c r="M5" s="4">
        <f>AVERAGE(M2:M4)</f>
        <v>7</v>
      </c>
      <c r="N5" s="4">
        <f>MIN(N2:N4)</f>
        <v>12</v>
      </c>
      <c r="O5" s="4">
        <f>MAX(O2:O4)</f>
        <v>76</v>
      </c>
      <c r="P5" s="4">
        <f>P3/100*P4</f>
        <v>20</v>
      </c>
    </row>
    <row r="6" spans="1:16" x14ac:dyDescent="0.25">
      <c r="A6" s="7">
        <v>4</v>
      </c>
      <c r="B6" s="7" t="s">
        <v>3</v>
      </c>
      <c r="C6" s="7"/>
      <c r="D6" s="7">
        <v>11500</v>
      </c>
      <c r="E6" s="7">
        <v>11500</v>
      </c>
      <c r="F6" s="7"/>
      <c r="G6" s="9" t="str">
        <v>bonous applicable</v>
      </c>
      <c r="K6" s="3"/>
      <c r="L6" s="2"/>
      <c r="O6" s="2"/>
      <c r="P6" s="2"/>
    </row>
    <row r="7" spans="1:16" x14ac:dyDescent="0.25">
      <c r="A7" s="7">
        <v>7</v>
      </c>
      <c r="B7" s="7" t="s">
        <v>6</v>
      </c>
      <c r="C7" s="7"/>
      <c r="D7" s="7">
        <v>11500</v>
      </c>
      <c r="E7" s="7">
        <v>11500</v>
      </c>
      <c r="F7" s="7"/>
      <c r="G7" s="9" t="str">
        <v>bonous applicable</v>
      </c>
      <c r="I7" s="18">
        <v>5</v>
      </c>
      <c r="J7" s="19">
        <v>17</v>
      </c>
      <c r="K7" s="20">
        <v>3</v>
      </c>
      <c r="L7" s="18">
        <v>20</v>
      </c>
      <c r="M7" s="18">
        <v>6</v>
      </c>
      <c r="N7" s="18">
        <v>23</v>
      </c>
      <c r="O7" s="18">
        <v>45</v>
      </c>
      <c r="P7" s="8">
        <v>500</v>
      </c>
    </row>
    <row r="8" spans="1:16" x14ac:dyDescent="0.25">
      <c r="A8" s="7">
        <v>10</v>
      </c>
      <c r="B8" s="7" t="s">
        <v>9</v>
      </c>
      <c r="C8" s="7"/>
      <c r="D8" s="7">
        <v>11400</v>
      </c>
      <c r="E8" s="7">
        <v>11400</v>
      </c>
      <c r="F8" s="7"/>
      <c r="G8" s="9" t="str">
        <v>bonous applicable</v>
      </c>
      <c r="I8" s="18">
        <v>7</v>
      </c>
      <c r="J8" s="19">
        <v>4</v>
      </c>
      <c r="K8" s="20">
        <v>5</v>
      </c>
      <c r="L8" s="18">
        <v>4</v>
      </c>
      <c r="M8" s="18">
        <v>8</v>
      </c>
      <c r="N8" s="18">
        <v>12</v>
      </c>
      <c r="O8" s="18">
        <v>76</v>
      </c>
      <c r="P8" s="8">
        <v>10</v>
      </c>
    </row>
    <row r="9" spans="1:16" x14ac:dyDescent="0.25">
      <c r="A9" s="7">
        <v>13</v>
      </c>
      <c r="B9" s="7" t="s">
        <v>12</v>
      </c>
      <c r="C9" s="7"/>
      <c r="D9" s="7">
        <v>11300</v>
      </c>
      <c r="E9" s="7">
        <v>11300</v>
      </c>
      <c r="F9" s="7"/>
      <c r="G9" s="9" t="str">
        <v>bonous applicable</v>
      </c>
      <c r="I9" s="19">
        <f>SUM(I7:I8)</f>
        <v>12</v>
      </c>
      <c r="J9" s="19">
        <f>J7-J8</f>
        <v>13</v>
      </c>
      <c r="K9" s="20">
        <v>4</v>
      </c>
      <c r="L9" s="19">
        <f>L7/L8</f>
        <v>5</v>
      </c>
      <c r="M9" s="18">
        <v>7</v>
      </c>
      <c r="N9" s="18">
        <v>17</v>
      </c>
      <c r="O9" s="18">
        <v>30</v>
      </c>
      <c r="P9" s="1">
        <f>P7/100*10</f>
        <v>50</v>
      </c>
    </row>
    <row r="10" spans="1:16" x14ac:dyDescent="0.25">
      <c r="A10" s="7">
        <v>14</v>
      </c>
      <c r="B10" s="7" t="s">
        <v>13</v>
      </c>
      <c r="C10" s="7"/>
      <c r="D10" s="7">
        <v>10500</v>
      </c>
      <c r="E10" s="7">
        <v>10500</v>
      </c>
      <c r="F10" s="7"/>
      <c r="G10" s="9" t="str">
        <v>bonous applicable</v>
      </c>
      <c r="H10" t="s">
        <v>41</v>
      </c>
      <c r="I10" s="19">
        <f>COUNT(I7:I9)</f>
        <v>3</v>
      </c>
      <c r="J10" s="19"/>
      <c r="K10" s="20">
        <f>PRODUCT(K7:K9)</f>
        <v>60</v>
      </c>
      <c r="L10" s="19"/>
      <c r="M10" s="19">
        <f>AVERAGE(M7:M9)</f>
        <v>7</v>
      </c>
      <c r="N10" s="19">
        <f>MIN(N7:N9)</f>
        <v>12</v>
      </c>
      <c r="O10" s="19">
        <f>MAX(O7:O9)</f>
        <v>76</v>
      </c>
      <c r="P10" s="1"/>
    </row>
    <row r="11" spans="1:16" x14ac:dyDescent="0.25">
      <c r="A11" s="7">
        <v>6</v>
      </c>
      <c r="B11" s="7" t="s">
        <v>5</v>
      </c>
      <c r="C11" s="7"/>
      <c r="D11" s="7">
        <v>10200</v>
      </c>
      <c r="E11" s="7">
        <v>10200</v>
      </c>
      <c r="F11" s="7"/>
      <c r="G11" s="9" t="str">
        <v>bonous applicable</v>
      </c>
      <c r="H11" t="s">
        <v>42</v>
      </c>
      <c r="K11" s="3"/>
      <c r="L11" s="2"/>
    </row>
    <row r="12" spans="1:16" x14ac:dyDescent="0.25">
      <c r="A12" s="7">
        <v>19</v>
      </c>
      <c r="B12" s="7" t="s">
        <v>18</v>
      </c>
      <c r="C12" s="7"/>
      <c r="D12" s="7">
        <v>10200</v>
      </c>
      <c r="E12" s="7">
        <v>10200</v>
      </c>
      <c r="F12" s="7"/>
      <c r="G12" s="9" t="str">
        <v>bonous applicable</v>
      </c>
      <c r="K12" s="3"/>
      <c r="L12" s="2"/>
    </row>
    <row r="13" spans="1:16" x14ac:dyDescent="0.25">
      <c r="A13" s="7">
        <v>9</v>
      </c>
      <c r="B13" s="7" t="s">
        <v>8</v>
      </c>
      <c r="C13" s="7"/>
      <c r="D13" s="7">
        <v>9700</v>
      </c>
      <c r="E13" s="7">
        <v>9700</v>
      </c>
      <c r="F13" s="7"/>
      <c r="G13" s="9" t="str">
        <v>bonous applicable</v>
      </c>
      <c r="J13" t="s">
        <v>46</v>
      </c>
      <c r="K13" s="3"/>
      <c r="L13" s="2"/>
    </row>
    <row r="14" spans="1:16" x14ac:dyDescent="0.25">
      <c r="A14" s="7">
        <v>5</v>
      </c>
      <c r="B14" s="7" t="s">
        <v>4</v>
      </c>
      <c r="C14" s="7"/>
      <c r="D14" s="7">
        <v>9500</v>
      </c>
      <c r="E14" s="7">
        <v>9500</v>
      </c>
      <c r="F14" s="7"/>
      <c r="G14" s="9" t="str">
        <v>bonous applicable</v>
      </c>
      <c r="K14" s="3"/>
      <c r="L14" s="2"/>
    </row>
    <row r="15" spans="1:16" x14ac:dyDescent="0.25">
      <c r="A15" s="7">
        <v>12</v>
      </c>
      <c r="B15" s="7" t="s">
        <v>11</v>
      </c>
      <c r="C15" s="7"/>
      <c r="D15" s="7">
        <v>9500</v>
      </c>
      <c r="E15" s="7">
        <v>9500</v>
      </c>
      <c r="F15" s="7"/>
      <c r="G15" s="9" t="str">
        <v>bonous applicable</v>
      </c>
      <c r="K15" s="3"/>
      <c r="L15" s="2" t="s">
        <v>39</v>
      </c>
    </row>
    <row r="16" spans="1:16" x14ac:dyDescent="0.25">
      <c r="A16" s="7">
        <v>17</v>
      </c>
      <c r="B16" s="7" t="s">
        <v>16</v>
      </c>
      <c r="C16" s="7"/>
      <c r="D16" s="7">
        <v>9400</v>
      </c>
      <c r="E16" s="7">
        <v>9400</v>
      </c>
      <c r="F16" s="7"/>
      <c r="G16" s="9" t="str">
        <v>bonous applicable</v>
      </c>
      <c r="K16" s="3"/>
      <c r="L16" s="2"/>
    </row>
    <row r="17" spans="1:15" x14ac:dyDescent="0.25">
      <c r="A17" s="7">
        <v>2</v>
      </c>
      <c r="B17" s="7" t="s">
        <v>0</v>
      </c>
      <c r="C17" s="7"/>
      <c r="D17" s="7">
        <v>9000</v>
      </c>
      <c r="E17" s="7">
        <v>9000</v>
      </c>
      <c r="F17" s="7"/>
      <c r="G17" s="9" t="str">
        <v>bonous applicable</v>
      </c>
      <c r="K17" s="3"/>
      <c r="L17" s="2"/>
    </row>
    <row r="18" spans="1:15" x14ac:dyDescent="0.25">
      <c r="A18" s="7">
        <v>15</v>
      </c>
      <c r="B18" s="7" t="s">
        <v>14</v>
      </c>
      <c r="C18" s="7"/>
      <c r="D18" s="7">
        <v>8600</v>
      </c>
      <c r="E18" s="7">
        <v>8600</v>
      </c>
      <c r="F18" s="7"/>
      <c r="G18" s="9" t="str">
        <v>bonous applicable</v>
      </c>
      <c r="H18" s="13"/>
      <c r="I18">
        <f>COUNT(D5:D7)</f>
        <v>3</v>
      </c>
      <c r="K18" s="3"/>
      <c r="L18" s="2"/>
    </row>
    <row r="19" spans="1:15" x14ac:dyDescent="0.25">
      <c r="A19" s="7">
        <v>1</v>
      </c>
      <c r="B19" s="7" t="s">
        <v>1</v>
      </c>
      <c r="C19" s="7" t="s">
        <v>25</v>
      </c>
      <c r="D19" s="7">
        <v>8500</v>
      </c>
      <c r="E19" s="7">
        <v>8500</v>
      </c>
      <c r="F19" s="7"/>
      <c r="G19" s="9" t="str">
        <v>not applicable</v>
      </c>
      <c r="I19">
        <f>COUNTA(B5:B11)</f>
        <v>7</v>
      </c>
      <c r="K19" s="3"/>
      <c r="L19" s="2"/>
      <c r="O19" t="s">
        <v>40</v>
      </c>
    </row>
    <row r="20" spans="1:15" x14ac:dyDescent="0.25">
      <c r="A20" s="7">
        <v>18</v>
      </c>
      <c r="B20" s="7" t="s">
        <v>17</v>
      </c>
      <c r="C20" s="7"/>
      <c r="D20" s="7">
        <v>8400</v>
      </c>
      <c r="E20" s="7">
        <v>8400</v>
      </c>
      <c r="F20" s="7"/>
      <c r="G20" s="9" t="str">
        <v>not applicable</v>
      </c>
      <c r="K20" s="3"/>
      <c r="L20" s="2"/>
    </row>
    <row r="21" spans="1:15" x14ac:dyDescent="0.25">
      <c r="A21" s="7">
        <v>8</v>
      </c>
      <c r="B21" s="7" t="s">
        <v>7</v>
      </c>
      <c r="C21" s="7"/>
      <c r="D21" s="7">
        <v>8300</v>
      </c>
      <c r="E21" s="7">
        <v>8300</v>
      </c>
      <c r="F21" s="7"/>
      <c r="G21" s="9" t="str">
        <v>not applicable</v>
      </c>
      <c r="K21" s="3"/>
      <c r="L21" s="2"/>
    </row>
    <row r="22" spans="1:15" x14ac:dyDescent="0.25">
      <c r="A22" s="7">
        <v>3</v>
      </c>
      <c r="B22" s="7" t="s">
        <v>2</v>
      </c>
      <c r="C22" s="7"/>
      <c r="D22" s="7">
        <v>8200</v>
      </c>
      <c r="E22" s="7">
        <v>8200</v>
      </c>
      <c r="F22" s="7"/>
      <c r="G22" s="9" t="str">
        <v>not applicable</v>
      </c>
      <c r="K22" s="3"/>
      <c r="L22" s="2"/>
    </row>
    <row r="23" spans="1:15" x14ac:dyDescent="0.25">
      <c r="A23" s="7">
        <v>11</v>
      </c>
      <c r="B23" s="7" t="s">
        <v>10</v>
      </c>
      <c r="C23" s="7"/>
      <c r="D23" s="7">
        <v>8200</v>
      </c>
      <c r="E23" s="7">
        <v>8200</v>
      </c>
      <c r="F23" s="7"/>
      <c r="G23" s="9" t="str">
        <v>not applicable</v>
      </c>
      <c r="K23" s="3"/>
      <c r="L23" s="2"/>
    </row>
    <row r="24" spans="1:15" x14ac:dyDescent="0.25">
      <c r="A24" s="7">
        <v>21</v>
      </c>
      <c r="B24" s="7" t="s">
        <v>28</v>
      </c>
      <c r="C24" s="7"/>
      <c r="D24" s="7">
        <v>8000</v>
      </c>
      <c r="E24" s="7">
        <v>8000</v>
      </c>
      <c r="F24" s="7"/>
      <c r="G24" s="9" t="str">
        <v>not applicable</v>
      </c>
      <c r="K24" s="3"/>
    </row>
    <row r="25" spans="1:15" x14ac:dyDescent="0.25">
      <c r="A25" s="7">
        <v>23</v>
      </c>
      <c r="B25" s="7" t="s">
        <v>30</v>
      </c>
      <c r="C25" s="7"/>
      <c r="D25" s="7">
        <v>8000</v>
      </c>
      <c r="E25" s="7">
        <v>8000</v>
      </c>
      <c r="F25" s="7"/>
      <c r="G25" s="9" t="str">
        <v>not applicable</v>
      </c>
      <c r="K25" s="3"/>
    </row>
    <row r="26" spans="1:15" x14ac:dyDescent="0.25">
      <c r="A26" s="7">
        <v>22</v>
      </c>
      <c r="B26" s="7" t="s">
        <v>29</v>
      </c>
      <c r="C26" s="7"/>
      <c r="D26" s="7">
        <v>7000</v>
      </c>
      <c r="E26" s="7">
        <v>7000</v>
      </c>
      <c r="F26" s="7"/>
      <c r="G26" s="9" t="str">
        <v>not applicable</v>
      </c>
      <c r="H26" t="s">
        <v>45</v>
      </c>
      <c r="I26" t="s">
        <v>16</v>
      </c>
      <c r="J26" t="str">
        <f>VLOOKUP(I26,B5:G27,6,FALSE)</f>
        <v>bonous applicable</v>
      </c>
      <c r="K26" s="3"/>
    </row>
    <row r="27" spans="1:15" x14ac:dyDescent="0.25">
      <c r="A27" s="7">
        <v>20</v>
      </c>
      <c r="B27" s="7" t="s">
        <v>27</v>
      </c>
      <c r="C27" s="7"/>
      <c r="D27" s="7">
        <v>6000</v>
      </c>
      <c r="E27" s="7">
        <v>6000</v>
      </c>
      <c r="F27" s="7"/>
      <c r="G27" s="9" t="str">
        <v>not applicable</v>
      </c>
      <c r="K27" s="3"/>
    </row>
    <row r="28" spans="1:15" x14ac:dyDescent="0.25">
      <c r="A28" s="7" t="s">
        <v>26</v>
      </c>
      <c r="B28" s="7"/>
      <c r="C28" s="7"/>
      <c r="D28" s="7">
        <f>SUM(D5:D27)</f>
        <v>215500</v>
      </c>
      <c r="E28" s="7">
        <f>SUM(E5:E27)</f>
        <v>215500</v>
      </c>
      <c r="F28" s="7"/>
      <c r="G28" s="9"/>
    </row>
    <row r="29" spans="1:15" x14ac:dyDescent="0.25">
      <c r="H29" s="1"/>
    </row>
  </sheetData>
  <autoFilter ref="A4:G4" xr:uid="{00000000-0001-0000-0000-000000000000}"/>
  <sortState xmlns:xlrd2="http://schemas.microsoft.com/office/spreadsheetml/2017/richdata2" ref="A5:E27">
    <sortCondition descending="1" ref="D5:D27"/>
  </sortState>
  <phoneticPr fontId="1" type="noConversion"/>
  <conditionalFormatting sqref="E5:E27">
    <cfRule type="cellIs" dxfId="1" priority="2" operator="greaterThan">
      <formula>9000</formula>
    </cfRule>
  </conditionalFormatting>
  <conditionalFormatting sqref="D5:D27">
    <cfRule type="cellIs" dxfId="0" priority="1" operator="greaterThan">
      <formula>9000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2024-10-06T11:25:46Z</cp:lastPrinted>
  <dcterms:created xsi:type="dcterms:W3CDTF">2015-06-05T18:17:20Z</dcterms:created>
  <dcterms:modified xsi:type="dcterms:W3CDTF">2024-10-12T10:56:47Z</dcterms:modified>
</cp:coreProperties>
</file>