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kent\Documents\CVB Packages\"/>
    </mc:Choice>
  </mc:AlternateContent>
  <xr:revisionPtr revIDLastSave="0" documentId="13_ncr:1_{52D6BB95-27E3-4727-AE72-B3458DB43495}" xr6:coauthVersionLast="45" xr6:coauthVersionMax="45" xr10:uidLastSave="{00000000-0000-0000-0000-000000000000}"/>
  <bookViews>
    <workbookView xWindow="-120" yWindow="-120" windowWidth="29040" windowHeight="15840" activeTab="2" xr2:uid="{298B7B60-BD71-47FC-8A7C-FB2EF58928D2}"/>
  </bookViews>
  <sheets>
    <sheet name="orgainized" sheetId="2" r:id="rId1"/>
    <sheet name="All Organized" sheetId="5" r:id="rId2"/>
    <sheet name="Sheet2" sheetId="8" r:id="rId3"/>
    <sheet name="Sheet1" sheetId="7" r:id="rId4"/>
    <sheet name="variables" sheetId="6" r:id="rId5"/>
    <sheet name="ALL MF &amp; PF" sheetId="4" r:id="rId6"/>
  </sheets>
  <definedNames>
    <definedName name="_xlnm._FilterDatabase" localSheetId="5" hidden="1">'ALL MF &amp; PF'!$A$1:$AH$24</definedName>
    <definedName name="_xlnm._FilterDatabase" localSheetId="1" hidden="1">'All Organized'!$A$2:$AR$25</definedName>
    <definedName name="_xlnm._FilterDatabase" localSheetId="2" hidden="1">Sheet2!$A$2:$K$25</definedName>
    <definedName name="_xlnm._FilterDatabase" localSheetId="4" hidden="1">variables!$A$2:$H$42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8" l="1"/>
  <c r="I28" i="8"/>
  <c r="F31" i="5"/>
  <c r="F28" i="5"/>
  <c r="Q28" i="5" l="1"/>
  <c r="Q31" i="5"/>
  <c r="AR31" i="5"/>
  <c r="AQ31" i="5"/>
  <c r="AP31" i="5"/>
  <c r="AO31" i="5"/>
  <c r="M31" i="5"/>
  <c r="L31" i="5"/>
  <c r="AN31" i="5"/>
  <c r="AM31" i="5"/>
  <c r="AL31" i="5"/>
  <c r="AK31" i="5"/>
  <c r="AJ31" i="5"/>
  <c r="AI31" i="5"/>
  <c r="AH31" i="5"/>
  <c r="Z31" i="5"/>
  <c r="V31" i="5"/>
  <c r="Y31" i="5"/>
  <c r="X31" i="5"/>
  <c r="W31" i="5"/>
  <c r="U31" i="5"/>
  <c r="T31" i="5"/>
  <c r="S31" i="5"/>
  <c r="R31" i="5"/>
  <c r="O31" i="5"/>
  <c r="N31" i="5"/>
  <c r="E31" i="5"/>
  <c r="AG31" i="5"/>
  <c r="AF31" i="5"/>
  <c r="AE31" i="5"/>
  <c r="AD31" i="5"/>
  <c r="AC31" i="5"/>
  <c r="AB31" i="5"/>
  <c r="AA31" i="5"/>
  <c r="K31" i="5"/>
  <c r="J31" i="5"/>
  <c r="I31" i="5"/>
  <c r="H31" i="5"/>
  <c r="G31" i="5"/>
  <c r="D31" i="5"/>
  <c r="AR28" i="5" l="1"/>
  <c r="AQ28" i="5"/>
  <c r="AP28" i="5"/>
  <c r="AO28" i="5"/>
  <c r="AK28" i="5"/>
  <c r="AJ28" i="5"/>
  <c r="M28" i="5"/>
  <c r="L28" i="5"/>
  <c r="AN28" i="5"/>
  <c r="AM28" i="5"/>
  <c r="AG28" i="5"/>
  <c r="AF28" i="5"/>
  <c r="AE28" i="5"/>
  <c r="AD28" i="5"/>
  <c r="AC28" i="5"/>
  <c r="AL28" i="5"/>
  <c r="AI28" i="5"/>
  <c r="AH28" i="5"/>
  <c r="AB28" i="5"/>
  <c r="AA28" i="5"/>
  <c r="Z28" i="5"/>
  <c r="Y28" i="5"/>
  <c r="X28" i="5"/>
  <c r="W28" i="5"/>
  <c r="V28" i="5"/>
  <c r="U28" i="5"/>
  <c r="T28" i="5"/>
  <c r="S28" i="5"/>
  <c r="R28" i="5"/>
  <c r="O28" i="5"/>
  <c r="N28" i="5"/>
  <c r="D28" i="5"/>
  <c r="E28" i="5"/>
  <c r="K28" i="5"/>
  <c r="J28" i="5"/>
  <c r="I28" i="5"/>
  <c r="H28" i="5"/>
  <c r="G28" i="5"/>
  <c r="AH23" i="4"/>
  <c r="AD22" i="4"/>
  <c r="AA23" i="4"/>
  <c r="AA22" i="4"/>
  <c r="Y6" i="4"/>
  <c r="Y11" i="4"/>
  <c r="X13" i="4"/>
  <c r="X4" i="4"/>
  <c r="W23" i="4"/>
  <c r="V3" i="4"/>
  <c r="U14" i="4"/>
  <c r="T18" i="4"/>
  <c r="E24" i="4"/>
  <c r="F24" i="4" s="1"/>
  <c r="G24" i="4" s="1"/>
  <c r="H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E23" i="4"/>
  <c r="F23" i="4" s="1"/>
  <c r="G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E22" i="4"/>
  <c r="F22" i="4" s="1"/>
  <c r="G22" i="4" s="1"/>
  <c r="H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E21" i="4"/>
  <c r="F21" i="4" s="1"/>
  <c r="G21" i="4" s="1"/>
  <c r="H21" i="4" s="1"/>
  <c r="I21" i="4" s="1"/>
  <c r="K21" i="4" s="1"/>
  <c r="L21" i="4" s="1"/>
  <c r="M21" i="4" s="1"/>
  <c r="N21" i="4" s="1"/>
  <c r="O21" i="4" s="1"/>
  <c r="P21" i="4" s="1"/>
  <c r="Q21" i="4" s="1"/>
  <c r="R21" i="4" s="1"/>
  <c r="S21" i="4" s="1"/>
  <c r="E20" i="4"/>
  <c r="F20" i="4" s="1"/>
  <c r="G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E19" i="4"/>
  <c r="F19" i="4" s="1"/>
  <c r="G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E18" i="4"/>
  <c r="F18" i="4" s="1"/>
  <c r="G18" i="4" s="1"/>
  <c r="H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E17" i="4"/>
  <c r="F17" i="4" s="1"/>
  <c r="G17" i="4" s="1"/>
  <c r="H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E16" i="4"/>
  <c r="F16" i="4" s="1"/>
  <c r="G16" i="4" s="1"/>
  <c r="H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E15" i="4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S15" i="4" s="1"/>
  <c r="AH15" i="4" s="1"/>
  <c r="E14" i="4"/>
  <c r="F14" i="4" s="1"/>
  <c r="G14" i="4" s="1"/>
  <c r="I14" i="4" s="1"/>
  <c r="J14" i="4" s="1"/>
  <c r="K14" i="4" s="1"/>
  <c r="L14" i="4" s="1"/>
  <c r="M14" i="4" s="1"/>
  <c r="N14" i="4" s="1"/>
  <c r="O14" i="4" s="1"/>
  <c r="P14" i="4" s="1"/>
  <c r="Q14" i="4" s="1"/>
  <c r="S14" i="4" s="1"/>
  <c r="AH14" i="4" s="1"/>
  <c r="E13" i="4"/>
  <c r="F13" i="4" s="1"/>
  <c r="G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E12" i="4"/>
  <c r="F12" i="4" s="1"/>
  <c r="G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E11" i="4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E10" i="4"/>
  <c r="F10" i="4" s="1"/>
  <c r="G10" i="4" s="1"/>
  <c r="I10" i="4" s="1"/>
  <c r="J10" i="4" s="1"/>
  <c r="K10" i="4" s="1"/>
  <c r="L10" i="4" s="1"/>
  <c r="AB10" i="4" s="1"/>
  <c r="E9" i="4"/>
  <c r="F9" i="4" s="1"/>
  <c r="G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E8" i="4"/>
  <c r="F8" i="4" s="1"/>
  <c r="G8" i="4" s="1"/>
  <c r="I8" i="4" s="1"/>
  <c r="J8" i="4" s="1"/>
  <c r="K8" i="4" s="1"/>
  <c r="L8" i="4" s="1"/>
  <c r="M8" i="4" s="1"/>
  <c r="N8" i="4" s="1"/>
  <c r="P8" i="4" s="1"/>
  <c r="Q8" i="4" s="1"/>
  <c r="R8" i="4" s="1"/>
  <c r="S8" i="4" s="1"/>
  <c r="E7" i="4"/>
  <c r="F7" i="4" s="1"/>
  <c r="G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E5" i="4"/>
  <c r="F5" i="4" s="1"/>
  <c r="G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E4" i="4"/>
  <c r="F4" i="4" s="1"/>
  <c r="G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E3" i="4"/>
  <c r="F3" i="4" s="1"/>
  <c r="G3" i="4" s="1"/>
  <c r="I3" i="4" s="1"/>
  <c r="J3" i="4" s="1"/>
  <c r="K3" i="4" s="1"/>
  <c r="L3" i="4" s="1"/>
  <c r="M3" i="4" s="1"/>
  <c r="N3" i="4" s="1"/>
  <c r="O3" i="4" s="1"/>
  <c r="P3" i="4" s="1"/>
  <c r="R3" i="4" s="1"/>
  <c r="S3" i="4" s="1"/>
  <c r="E2" i="4"/>
  <c r="F2" i="4" s="1"/>
  <c r="G2" i="4" s="1"/>
  <c r="I2" i="4" s="1"/>
  <c r="J2" i="4" s="1"/>
  <c r="K2" i="4" s="1"/>
  <c r="L2" i="4" s="1"/>
  <c r="M2" i="4" s="1"/>
  <c r="N2" i="4" s="1"/>
  <c r="O2" i="4" s="1"/>
  <c r="P2" i="4" s="1"/>
  <c r="R2" i="4" s="1"/>
  <c r="S2" i="4" s="1"/>
  <c r="T15" i="4" l="1"/>
  <c r="U19" i="4"/>
  <c r="V21" i="4"/>
  <c r="W21" i="4"/>
  <c r="X11" i="4"/>
  <c r="Z14" i="4"/>
  <c r="AA20" i="4"/>
  <c r="AC15" i="4"/>
  <c r="AD8" i="4"/>
  <c r="AF20" i="4"/>
  <c r="T24" i="4"/>
  <c r="U7" i="4"/>
  <c r="V16" i="4"/>
  <c r="W12" i="4"/>
  <c r="Y15" i="4"/>
  <c r="Z3" i="4"/>
  <c r="AA4" i="4"/>
  <c r="AC14" i="4"/>
  <c r="AD16" i="4"/>
  <c r="AF19" i="4"/>
  <c r="U8" i="4"/>
  <c r="T20" i="4"/>
  <c r="U5" i="4"/>
  <c r="V5" i="4"/>
  <c r="W13" i="4"/>
  <c r="Y3" i="4"/>
  <c r="Z23" i="4"/>
  <c r="AA12" i="4"/>
  <c r="AC8" i="4"/>
  <c r="AD12" i="4"/>
  <c r="AF11" i="4"/>
  <c r="V8" i="4"/>
  <c r="T4" i="4"/>
  <c r="U11" i="4"/>
  <c r="V12" i="4"/>
  <c r="X24" i="4"/>
  <c r="Y19" i="4"/>
  <c r="Z8" i="4"/>
  <c r="AB15" i="4"/>
  <c r="AC19" i="4"/>
  <c r="AE22" i="4"/>
  <c r="AG3" i="4"/>
  <c r="T7" i="4"/>
  <c r="V14" i="4"/>
  <c r="V6" i="4"/>
  <c r="X20" i="4"/>
  <c r="Y16" i="4"/>
  <c r="Z16" i="4"/>
  <c r="AB24" i="4"/>
  <c r="AC7" i="4"/>
  <c r="AE24" i="4"/>
  <c r="AG19" i="4"/>
  <c r="U15" i="4"/>
  <c r="V22" i="4"/>
  <c r="W22" i="4"/>
  <c r="X19" i="4"/>
  <c r="Y7" i="4"/>
  <c r="Z6" i="4"/>
  <c r="AB20" i="4"/>
  <c r="AC11" i="4"/>
  <c r="AE23" i="4"/>
  <c r="AG16" i="4"/>
  <c r="W24" i="4"/>
  <c r="AB4" i="4"/>
  <c r="AD14" i="4"/>
  <c r="AE12" i="4"/>
  <c r="AG6" i="4"/>
  <c r="AB7" i="4"/>
  <c r="AF24" i="4"/>
  <c r="U17" i="4"/>
  <c r="AB17" i="4"/>
  <c r="AC5" i="4"/>
  <c r="AE13" i="4"/>
  <c r="AF2" i="4"/>
  <c r="T14" i="4"/>
  <c r="T8" i="4"/>
  <c r="T5" i="4"/>
  <c r="U22" i="4"/>
  <c r="U21" i="4"/>
  <c r="U12" i="4"/>
  <c r="V24" i="4"/>
  <c r="V10" i="4"/>
  <c r="V13" i="4"/>
  <c r="W2" i="4"/>
  <c r="W19" i="4"/>
  <c r="W11" i="4"/>
  <c r="X3" i="4"/>
  <c r="X16" i="4"/>
  <c r="X6" i="4"/>
  <c r="Y23" i="4"/>
  <c r="Y9" i="4"/>
  <c r="Z18" i="4"/>
  <c r="Z20" i="4"/>
  <c r="Z4" i="4"/>
  <c r="AA15" i="4"/>
  <c r="AA17" i="4"/>
  <c r="AA7" i="4"/>
  <c r="AB14" i="4"/>
  <c r="AB8" i="4"/>
  <c r="AB5" i="4"/>
  <c r="AC22" i="4"/>
  <c r="AC21" i="4"/>
  <c r="AC12" i="4"/>
  <c r="AD24" i="4"/>
  <c r="AD13" i="4"/>
  <c r="AE2" i="4"/>
  <c r="AE19" i="4"/>
  <c r="AE11" i="4"/>
  <c r="AF3" i="4"/>
  <c r="AF16" i="4"/>
  <c r="AF6" i="4"/>
  <c r="AG23" i="4"/>
  <c r="AG9" i="4"/>
  <c r="AH18" i="4"/>
  <c r="AH20" i="4"/>
  <c r="AH4" i="4"/>
  <c r="Z9" i="4"/>
  <c r="AD21" i="4"/>
  <c r="AH9" i="4"/>
  <c r="T22" i="4"/>
  <c r="T21" i="4"/>
  <c r="T12" i="4"/>
  <c r="U24" i="4"/>
  <c r="U10" i="4"/>
  <c r="U13" i="4"/>
  <c r="V2" i="4"/>
  <c r="V19" i="4"/>
  <c r="V11" i="4"/>
  <c r="W3" i="4"/>
  <c r="W16" i="4"/>
  <c r="W6" i="4"/>
  <c r="X23" i="4"/>
  <c r="X9" i="4"/>
  <c r="Y18" i="4"/>
  <c r="Y20" i="4"/>
  <c r="Y4" i="4"/>
  <c r="Z15" i="4"/>
  <c r="Z17" i="4"/>
  <c r="Z7" i="4"/>
  <c r="AA14" i="4"/>
  <c r="AA8" i="4"/>
  <c r="AA5" i="4"/>
  <c r="AB22" i="4"/>
  <c r="AB21" i="4"/>
  <c r="AB12" i="4"/>
  <c r="AC24" i="4"/>
  <c r="AC13" i="4"/>
  <c r="AD2" i="4"/>
  <c r="AD19" i="4"/>
  <c r="AD11" i="4"/>
  <c r="AE3" i="4"/>
  <c r="AE16" i="4"/>
  <c r="AE6" i="4"/>
  <c r="AF23" i="4"/>
  <c r="AF9" i="4"/>
  <c r="AG18" i="4"/>
  <c r="AG20" i="4"/>
  <c r="AG4" i="4"/>
  <c r="AH17" i="4"/>
  <c r="AH7" i="4"/>
  <c r="T10" i="4"/>
  <c r="W9" i="4"/>
  <c r="X18" i="4"/>
  <c r="Y17" i="4"/>
  <c r="Z5" i="4"/>
  <c r="AB13" i="4"/>
  <c r="AD3" i="4"/>
  <c r="AD6" i="4"/>
  <c r="AE9" i="4"/>
  <c r="AF18" i="4"/>
  <c r="AF4" i="4"/>
  <c r="AG15" i="4"/>
  <c r="AG17" i="4"/>
  <c r="AG7" i="4"/>
  <c r="AH8" i="4"/>
  <c r="AH5" i="4"/>
  <c r="T17" i="4"/>
  <c r="T2" i="4"/>
  <c r="T19" i="4"/>
  <c r="T11" i="4"/>
  <c r="U3" i="4"/>
  <c r="U16" i="4"/>
  <c r="U6" i="4"/>
  <c r="V23" i="4"/>
  <c r="V9" i="4"/>
  <c r="W18" i="4"/>
  <c r="W20" i="4"/>
  <c r="W4" i="4"/>
  <c r="X15" i="4"/>
  <c r="X17" i="4"/>
  <c r="X7" i="4"/>
  <c r="Y14" i="4"/>
  <c r="Y8" i="4"/>
  <c r="Y5" i="4"/>
  <c r="Z22" i="4"/>
  <c r="Z21" i="4"/>
  <c r="Z12" i="4"/>
  <c r="AA24" i="4"/>
  <c r="AA10" i="4"/>
  <c r="AA13" i="4"/>
  <c r="AB2" i="4"/>
  <c r="AB19" i="4"/>
  <c r="AB11" i="4"/>
  <c r="AC3" i="4"/>
  <c r="AC16" i="4"/>
  <c r="AC6" i="4"/>
  <c r="AD23" i="4"/>
  <c r="AD9" i="4"/>
  <c r="AE18" i="4"/>
  <c r="AE20" i="4"/>
  <c r="AE4" i="4"/>
  <c r="AF15" i="4"/>
  <c r="AF17" i="4"/>
  <c r="AF7" i="4"/>
  <c r="AG14" i="4"/>
  <c r="AG8" i="4"/>
  <c r="AG5" i="4"/>
  <c r="AH22" i="4"/>
  <c r="AH21" i="4"/>
  <c r="AH12" i="4"/>
  <c r="W10" i="4"/>
  <c r="AA18" i="4"/>
  <c r="T13" i="4"/>
  <c r="U2" i="4"/>
  <c r="T3" i="4"/>
  <c r="T16" i="4"/>
  <c r="T6" i="4"/>
  <c r="U23" i="4"/>
  <c r="U9" i="4"/>
  <c r="V18" i="4"/>
  <c r="V20" i="4"/>
  <c r="V4" i="4"/>
  <c r="W15" i="4"/>
  <c r="W17" i="4"/>
  <c r="W7" i="4"/>
  <c r="X14" i="4"/>
  <c r="X8" i="4"/>
  <c r="X5" i="4"/>
  <c r="Y22" i="4"/>
  <c r="Y21" i="4"/>
  <c r="Y12" i="4"/>
  <c r="Z24" i="4"/>
  <c r="Z10" i="4"/>
  <c r="Z13" i="4"/>
  <c r="AA2" i="4"/>
  <c r="AA19" i="4"/>
  <c r="AA11" i="4"/>
  <c r="AB3" i="4"/>
  <c r="AB16" i="4"/>
  <c r="AB6" i="4"/>
  <c r="AC23" i="4"/>
  <c r="AC9" i="4"/>
  <c r="AD18" i="4"/>
  <c r="AD20" i="4"/>
  <c r="AD4" i="4"/>
  <c r="AE15" i="4"/>
  <c r="AE17" i="4"/>
  <c r="AE7" i="4"/>
  <c r="AF14" i="4"/>
  <c r="AF8" i="4"/>
  <c r="AF5" i="4"/>
  <c r="AG22" i="4"/>
  <c r="AG21" i="4"/>
  <c r="AG12" i="4"/>
  <c r="AH24" i="4"/>
  <c r="AH13" i="4"/>
  <c r="X2" i="4"/>
  <c r="AA21" i="4"/>
  <c r="AC2" i="4"/>
  <c r="T23" i="4"/>
  <c r="T9" i="4"/>
  <c r="U18" i="4"/>
  <c r="U20" i="4"/>
  <c r="U4" i="4"/>
  <c r="V15" i="4"/>
  <c r="V17" i="4"/>
  <c r="V7" i="4"/>
  <c r="W14" i="4"/>
  <c r="W8" i="4"/>
  <c r="W5" i="4"/>
  <c r="X22" i="4"/>
  <c r="X21" i="4"/>
  <c r="X12" i="4"/>
  <c r="Y24" i="4"/>
  <c r="Y10" i="4"/>
  <c r="Y13" i="4"/>
  <c r="Z2" i="4"/>
  <c r="Z19" i="4"/>
  <c r="Z11" i="4"/>
  <c r="AA3" i="4"/>
  <c r="AA16" i="4"/>
  <c r="AA6" i="4"/>
  <c r="AB23" i="4"/>
  <c r="AB9" i="4"/>
  <c r="AC18" i="4"/>
  <c r="AC20" i="4"/>
  <c r="AC4" i="4"/>
  <c r="AD15" i="4"/>
  <c r="AD17" i="4"/>
  <c r="AD7" i="4"/>
  <c r="AE14" i="4"/>
  <c r="AE8" i="4"/>
  <c r="AE5" i="4"/>
  <c r="AF22" i="4"/>
  <c r="AF21" i="4"/>
  <c r="AF12" i="4"/>
  <c r="AG24" i="4"/>
  <c r="AG13" i="4"/>
  <c r="AH2" i="4"/>
  <c r="AH19" i="4"/>
  <c r="AH11" i="4"/>
  <c r="X10" i="4"/>
  <c r="Y2" i="4"/>
  <c r="AA9" i="4"/>
  <c r="AB18" i="4"/>
  <c r="AC17" i="4"/>
  <c r="AD5" i="4"/>
  <c r="AE21" i="4"/>
  <c r="AF13" i="4"/>
  <c r="AG2" i="4"/>
  <c r="AG11" i="4"/>
  <c r="AH3" i="4"/>
  <c r="AH16" i="4"/>
  <c r="AH6" i="4"/>
  <c r="N10" i="4"/>
  <c r="O10" i="4" l="1"/>
  <c r="AD10" i="4" s="1"/>
  <c r="AC10" i="4"/>
  <c r="P10" i="4" l="1"/>
  <c r="AE10" i="4"/>
  <c r="Q10" i="4" l="1"/>
  <c r="AF10" i="4" s="1"/>
  <c r="R10" i="4" l="1"/>
  <c r="AG10" i="4" s="1"/>
  <c r="S10" i="4" l="1"/>
  <c r="AH10" i="4" s="1"/>
</calcChain>
</file>

<file path=xl/sharedStrings.xml><?xml version="1.0" encoding="utf-8"?>
<sst xmlns="http://schemas.openxmlformats.org/spreadsheetml/2006/main" count="676" uniqueCount="204">
  <si>
    <t>RRlsi</t>
  </si>
  <si>
    <t>y</t>
  </si>
  <si>
    <t>NULL</t>
  </si>
  <si>
    <t>formula</t>
  </si>
  <si>
    <t>data</t>
  </si>
  <si>
    <t>compare</t>
  </si>
  <si>
    <t>c("vac","con")</t>
  </si>
  <si>
    <t>alpha</t>
  </si>
  <si>
    <t>k</t>
  </si>
  <si>
    <t>use.alpha</t>
  </si>
  <si>
    <t>pf</t>
  </si>
  <si>
    <t>iter.max</t>
  </si>
  <si>
    <t>converge</t>
  </si>
  <si>
    <t>rnd</t>
  </si>
  <si>
    <t>start</t>
  </si>
  <si>
    <t>track</t>
  </si>
  <si>
    <t>full.track</t>
  </si>
  <si>
    <t>RRmh</t>
  </si>
  <si>
    <t>Y</t>
  </si>
  <si>
    <t>RRmpWald</t>
  </si>
  <si>
    <t>affected</t>
  </si>
  <si>
    <t>x</t>
  </si>
  <si>
    <t>tdist</t>
  </si>
  <si>
    <t>df</t>
  </si>
  <si>
    <t>RRor</t>
  </si>
  <si>
    <t>fit</t>
  </si>
  <si>
    <t>beta.hat</t>
  </si>
  <si>
    <t>var.beta.hat</t>
  </si>
  <si>
    <t>degf</t>
  </si>
  <si>
    <t>which</t>
  </si>
  <si>
    <t>c(1,2)</t>
  </si>
  <si>
    <t>T</t>
  </si>
  <si>
    <t>norm</t>
  </si>
  <si>
    <t>F</t>
  </si>
  <si>
    <t>RRotsst</t>
  </si>
  <si>
    <t>stepstart</t>
  </si>
  <si>
    <t>trace.it</t>
  </si>
  <si>
    <t>nuisance.points</t>
  </si>
  <si>
    <t>gamma</t>
  </si>
  <si>
    <t>RRsc</t>
  </si>
  <si>
    <t>RRstr</t>
  </si>
  <si>
    <t>multiplier</t>
  </si>
  <si>
    <t>divider</t>
  </si>
  <si>
    <t>RRtosst</t>
  </si>
  <si>
    <t>How is this for a generic function call?</t>
  </si>
  <si>
    <t>PF(Y, formula, data, compare, alpha, pf, rnd, …, method = "…")</t>
  </si>
  <si>
    <t>method:</t>
  </si>
  <si>
    <t>one-sided</t>
  </si>
  <si>
    <t>two-sided</t>
  </si>
  <si>
    <t>etc.</t>
  </si>
  <si>
    <t>Estimates CI for the RR or PF from clustered or stratified data, using a Mantel-Haenszel estimator for sparse data.</t>
  </si>
  <si>
    <t>Estimates CI for the RR or PF from matched pairs.</t>
  </si>
  <si>
    <t>likelihood support interval for the RR or PF by the likelihood profile.</t>
  </si>
  <si>
    <t>Estimates CI for the RR or PF based on the score statistic.</t>
  </si>
  <si>
    <t>Estimates CI for the RR or PF from clustered or stratified data.</t>
  </si>
  <si>
    <t>Estimates CI for the RR or PF, exact method based on the score statistic (inverts one two-sided test).</t>
  </si>
  <si>
    <t>Estimates CI for the RR or PF; exact method based on the score statistic (inverts two one-sided tests).</t>
  </si>
  <si>
    <t>Model based interval estimate of the RR or PF from a logistic regression model.</t>
  </si>
  <si>
    <t>I notices that compare is opposite for RR and MF packages….</t>
  </si>
  <si>
    <t>N</t>
  </si>
  <si>
    <t>Function</t>
  </si>
  <si>
    <t>Package</t>
  </si>
  <si>
    <t>MF</t>
  </si>
  <si>
    <t>PF</t>
  </si>
  <si>
    <t>HLBoot, formula, data, compare = c("con", "vac"), b = 100, B = 100, alpha = 0.05, hpd = TRUE, bca = FALSE, return.boot = FALSE, trace.it = FALSE, seed = sample(1:100000, 1),</t>
  </si>
  <si>
    <t>MFBoot, formula, data, compare = c("con", "vac"), b = 100, B = 100, alpha = 0.05, hpd = TRUE, bca = FALSE, return.boot = FALSE, trace.it = FALSE, seed = sample(1:100000, 1),</t>
  </si>
  <si>
    <t>MFClus, formula, data, compare = c("con", "vac"), trace.it = FALSE,</t>
  </si>
  <si>
    <t>MFh, formula, data, compare = c("con", "vac"),</t>
  </si>
  <si>
    <t>MFnest, Y, which.factor = 'All',</t>
  </si>
  <si>
    <t>MFClusHier, formula, data, compare = c("con", "vac"), which.factor = 'All',</t>
  </si>
  <si>
    <t>MFClusBootHier, formula, data, compare = c('con', 'vac'), nboot = 10000, boot.unit = TRUE, boot.cluster = TRUE, which.factor = 'All', alpha = 0.05, seed = sample(1:1e+05, 1),</t>
  </si>
  <si>
    <t>MFmp, formula = NULL, data = NULL, compare = c("con", "vac"), x = NULL, alpha = 0.05, df = NA, tdist = TRUE,</t>
  </si>
  <si>
    <t>MFhBoot, formula, data, compare = c("con", "vac"), nboot = 10000, boot.unit = TRUE, boot.cluster = TRUE, seed = sample(1:100000, 1),</t>
  </si>
  <si>
    <t>MFnestBoot, x, which.factor = 'All', alpha = 0.05,</t>
  </si>
  <si>
    <t>MFr, formula, data, compare = c("con", "vac"),</t>
  </si>
  <si>
    <t>MFSubj, formula, data, compare = c("con", "vac"),</t>
  </si>
  <si>
    <t>MFClusBoot, formula, data, compare = c("con", "vac"), boot.cluster = TRUE, boot.unit = TRUE, b = 100, B = 100, alpha = 0.05, hpd = TRUE, return.boot = FALSE, trace.it = FALSE, seed = sample(1:100000, 1),</t>
  </si>
  <si>
    <t>IDRlsi, y = NULL, formula = NULL, data = NULL, alpha = 0.05, k = 8, use.alpha = FALSE, pf = TRUE, converge = 1e-8, rnd = 3, start = NULL, trace.it = FALSE, iter.max = 24, compare = c("con", "vac"),</t>
  </si>
  <si>
    <t>IDRsc, y = NULL, data = NULL, formula = NULL, compare = c('con', 'vac'), alpha = 0.05, pf = TRUE, rnd = 3,</t>
  </si>
  <si>
    <t>RRsc, y = NULL, data = NULL, formula = NULL, compare = c('vac', 'con'), alpha = 0.05, pf = TRUE, trace.it = FALSE, iter.max = 18, converge = 1e-6, rnd = 3,</t>
  </si>
  <si>
    <t>RRlsi, y = NULL, formula = NULL, data = NULL, compare = c("vac", "con"), alpha = 0.05, k = 8, use.alpha = FALSE, pf = TRUE, iter.max = 50, converge = 1e-006, rnd = 3, start = NULL, track = FALSE, full.track = FALSE,</t>
  </si>
  <si>
    <t>RRmh, formula = NULL, data = NULL, compare = c('vac', 'con'), Y, alpha = 0.05, pf = TRUE, rnd = 3,</t>
  </si>
  <si>
    <t>RRmpWald, formula = NULL, data = NULL, compare = c('vac', 'con'), affected = 1, x, alpha = 0.05, pf = TRUE, tdist = TRUE, df = NULL, rnd = 3,</t>
  </si>
  <si>
    <t>RRor, fit=NULL, beta.hat=NULL, var.beta.hat=NULL, degf=NULL, which = c(1, 2), pf=T, norm = F, alpha = 0.05, rnd=3,</t>
  </si>
  <si>
    <t>RRotsst, y = NULL, data = NULL, formula = NULL, compare = c("vac", "con"), alpha = 0.05, pf = TRUE, stepstart = .1, iter.max = 36, converge = 1e-6, rnd = 3, trace.it = FALSE, nuisance.points = 120, gamma = 1e-6,</t>
  </si>
  <si>
    <t>RRstr, formula = NULL, data = NULL, compare = c('vac', 'con'), Y, alpha = 0.05,  pf = TRUE, trace.it = FALSE, iter.max = 24, converge = 1e-6, rnd = 3, multiplier = 0.7, divider = 1.1,</t>
  </si>
  <si>
    <t>RRtosst, y = NULL, formula = NULL, data = NULL, compare = c("vac", "con"), alpha = 0.05, pf = TRUE, stepstart = .1, iter.max = 36, converge = 1e-6, rnd = 3, trace.it = FALSE, nuisance.points = 120, gamma = 1e-6,</t>
  </si>
  <si>
    <t>a</t>
  </si>
  <si>
    <t>b</t>
  </si>
  <si>
    <t>c</t>
  </si>
  <si>
    <t>d</t>
  </si>
  <si>
    <t>ERROR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</si>
  <si>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</si>
  <si>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</si>
  <si>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</si>
  <si>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</si>
  <si>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</si>
  <si>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</si>
  <si>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</si>
  <si>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</si>
  <si>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</si>
  <si>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</si>
  <si>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</si>
  <si>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</si>
  <si>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</si>
  <si>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</si>
  <si>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</si>
  <si>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</si>
  <si>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</si>
  <si>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</t>
  </si>
  <si>
    <t>A</t>
  </si>
  <si>
    <t>B</t>
  </si>
  <si>
    <t>C</t>
  </si>
  <si>
    <t>D</t>
  </si>
  <si>
    <t>E</t>
  </si>
  <si>
    <t>HLBoot</t>
  </si>
  <si>
    <t>MFBoot</t>
  </si>
  <si>
    <t>MFClus</t>
  </si>
  <si>
    <t>MFh</t>
  </si>
  <si>
    <t>MFnest</t>
  </si>
  <si>
    <t>MFClusHier</t>
  </si>
  <si>
    <t>MFClusBootHier</t>
  </si>
  <si>
    <t>MFmp</t>
  </si>
  <si>
    <t>MFhBoot</t>
  </si>
  <si>
    <t>MFnestBoot</t>
  </si>
  <si>
    <t>MFr</t>
  </si>
  <si>
    <t>MFSubj</t>
  </si>
  <si>
    <t>MFClusBoot</t>
  </si>
  <si>
    <t>IDRlsi</t>
  </si>
  <si>
    <t>IDRsc</t>
  </si>
  <si>
    <t>c("con", "vac")</t>
  </si>
  <si>
    <t>c("vac", "con")</t>
  </si>
  <si>
    <t>seed</t>
  </si>
  <si>
    <t>sample(1:100000, 1)</t>
  </si>
  <si>
    <t>nboot</t>
  </si>
  <si>
    <t>hpd</t>
  </si>
  <si>
    <t>bca</t>
  </si>
  <si>
    <t>return.boot</t>
  </si>
  <si>
    <t>boot.cluster</t>
  </si>
  <si>
    <t>'All'</t>
  </si>
  <si>
    <t>boot.unit</t>
  </si>
  <si>
    <t>which.factor</t>
  </si>
  <si>
    <t>1e-6</t>
  </si>
  <si>
    <t>1e-006</t>
  </si>
  <si>
    <t>1e-8</t>
  </si>
  <si>
    <t>variable</t>
  </si>
  <si>
    <t>hits</t>
  </si>
  <si>
    <t>description</t>
  </si>
  <si>
    <t>default</t>
  </si>
  <si>
    <t>Parameters estimates from a logistic regression with no intercept.</t>
  </si>
  <si>
    <t>Estimate confidence interval using quantiles of Guassian rather than t distribution quantiles?</t>
  </si>
  <si>
    <t>Number of digits for rounding. Affects display only, not estimates.</t>
  </si>
  <si>
    <t>Complement of the confidence level.</t>
  </si>
  <si>
    <t>Degrees of freedom.</t>
  </si>
  <si>
    <t>A glm object.</t>
  </si>
  <si>
    <t>Estimate RR or its complement PF.</t>
  </si>
  <si>
    <t>Numeric vector indicating which parameters to compare, so that RR = compare[2]/compare[1].</t>
  </si>
  <si>
    <t>Variance-covariance matrix from a logistic regression with no intercept.</t>
  </si>
  <si>
    <t>Data vector c(y1, n1, y2, n2) where y are the positives, n are the  total, and group 1 is compared to group 2 (control or reference group).</t>
  </si>
  <si>
    <t>Formula of the form cbind(y, n) ~ x, where y is the number positive, n is the group size, x is a factor with two levels of treatment.</t>
  </si>
  <si>
    <t>Text vector stating the factor levels: compare[1] is the vaccinate group to which compare[2] (control or reference) is compared.</t>
  </si>
  <si>
    <t>Verbose tracking of the iterations?</t>
  </si>
  <si>
    <t>Maximum number of iterations.</t>
  </si>
  <si>
    <t>Parameter for Berger-Boos correction (restricts range of nuisance parameter evaluation).</t>
  </si>
  <si>
    <t>Number of points over which to evaluate nuisance parameter.</t>
  </si>
  <si>
    <t>Starting interval for step search.</t>
  </si>
  <si>
    <t>A data.frame containing variables of formula.</t>
  </si>
  <si>
    <t>Internal control parameter for algorithm.</t>
  </si>
  <si>
    <t>Indicator for positive response.</t>
  </si>
  <si>
    <t>Alternative data input. Instead of formula and data frame, data may be input as frequency vector. See example for how to order this vector.</t>
  </si>
  <si>
    <t xml:space="preserve">Use t distribution? </t>
  </si>
  <si>
    <t xml:space="preserve">Degrees of freedom. When NULL, the function will default to df = N - 2, where N is the total number of pairs. </t>
  </si>
  <si>
    <t>Likelihood ratio criterion.</t>
  </si>
  <si>
    <t xml:space="preserve">Base choice of k on its relationship to alpha? </t>
  </si>
  <si>
    <t>Optional starting value.</t>
  </si>
  <si>
    <t xml:space="preserve">Verbose tracking of the iterations? </t>
  </si>
  <si>
    <t>to initialize random number generator for reproducibility. Passed to \code{set.seed}.</t>
  </si>
  <si>
    <t>Number of bootstrap samples to take with each cycle.</t>
  </si>
  <si>
    <t>Number of cycles, giving the total number of samples = B * b.</t>
  </si>
  <si>
    <t>Estimate highest density intervals?</t>
  </si>
  <si>
    <t>Estimate BCa intervals?</t>
  </si>
  <si>
    <t>Save the bootstrap sample of the MF statistic?</t>
  </si>
  <si>
    <t>Boolean whether to resample the clusters.</t>
  </si>
  <si>
    <t>Boolean whether to resample the units within cluster.</t>
  </si>
  <si>
    <t>Which variables to include in the mitigated fraction summation. Default is 'All', to sum over entire tree.</t>
  </si>
  <si>
    <t>Convergence criterion.</t>
  </si>
  <si>
    <t>Number of bootstrapping events.</t>
  </si>
  <si>
    <t>n'</t>
  </si>
  <si>
    <t>cbind(y, n) ~ x</t>
  </si>
  <si>
    <t>cbind(y, n) ~ x + cluster(w)</t>
  </si>
  <si>
    <t>y ~ x + cluster(w)</t>
  </si>
  <si>
    <t>y ~ x + a/b/c</t>
  </si>
  <si>
    <t>y ~ x</t>
  </si>
  <si>
    <t>target</t>
  </si>
  <si>
    <t>y + x ~ x would add y &amp; x, but cbind(y, n) gets both on the LHS</t>
  </si>
  <si>
    <t>cbind(y, x) ~ n</t>
  </si>
  <si>
    <t>No CI</t>
  </si>
  <si>
    <t>CI</t>
  </si>
  <si>
    <t>M</t>
  </si>
  <si>
    <t>y ~ x + (a)</t>
  </si>
  <si>
    <t>y ~ x + (a|b)</t>
  </si>
  <si>
    <t>y ~ x + (a|b|c)</t>
  </si>
  <si>
    <t>help says cluster(w), wrong</t>
  </si>
  <si>
    <t>Could be put all Y, x, data together as one object and then just check for it in the code?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</si>
</sst>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NumberFormat="1" applyBorder="1"/>
    <xf numFmtId="0" fontId="0" fillId="0" borderId="0" xfId="0" quotePrefix="1" applyFill="1" applyBorder="1"/>
    <xf numFmtId="0" fontId="0" fillId="0" borderId="0" xfId="0" quotePrefix="1" applyNumberFormat="1" applyFill="1" applyBorder="1"/>
    <xf numFmtId="11" fontId="0" fillId="0" borderId="0" xfId="0" quotePrefix="1" applyNumberFormat="1" applyFill="1" applyBorder="1"/>
    <xf numFmtId="0" fontId="0" fillId="3" borderId="0" xfId="0" applyFill="1" applyBorder="1"/>
    <xf numFmtId="11" fontId="0" fillId="3" borderId="0" xfId="0" quotePrefix="1" applyNumberForma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3" xfId="0" applyNumberFormat="1" applyFill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3" borderId="1" xfId="0" applyFill="1" applyBorder="1"/>
    <xf numFmtId="11" fontId="0" fillId="0" borderId="1" xfId="0" quotePrefix="1" applyNumberFormat="1" applyFill="1" applyBorder="1"/>
    <xf numFmtId="0" fontId="0" fillId="0" borderId="1" xfId="0" quotePrefix="1" applyNumberFormat="1" applyFill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0" xfId="0" applyNumberFormat="1" applyFill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1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4" borderId="0" xfId="0" applyFill="1"/>
    <xf numFmtId="0" fontId="0" fillId="4" borderId="10" xfId="0" applyFill="1" applyBorder="1"/>
    <xf numFmtId="0" fontId="0" fillId="3" borderId="10" xfId="0" applyNumberFormat="1" applyFill="1" applyBorder="1"/>
    <xf numFmtId="0" fontId="0" fillId="3" borderId="10" xfId="0" applyFill="1" applyBorder="1"/>
    <xf numFmtId="0" fontId="0" fillId="5" borderId="0" xfId="0" applyFill="1"/>
    <xf numFmtId="0" fontId="0" fillId="5" borderId="1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10" xfId="0" applyNumberFormat="1" applyBorder="1"/>
    <xf numFmtId="2" fontId="0" fillId="0" borderId="3" xfId="0" applyNumberFormat="1" applyBorder="1"/>
    <xf numFmtId="2" fontId="0" fillId="0" borderId="1" xfId="0" applyNumberFormat="1" applyBorder="1"/>
    <xf numFmtId="0" fontId="0" fillId="0" borderId="6" xfId="0" applyFill="1" applyBorder="1"/>
    <xf numFmtId="0" fontId="0" fillId="5" borderId="0" xfId="0" applyFill="1" applyBorder="1"/>
    <xf numFmtId="2" fontId="0" fillId="0" borderId="1" xfId="0" applyNumberFormat="1" applyFill="1" applyBorder="1"/>
    <xf numFmtId="0" fontId="0" fillId="0" borderId="8" xfId="0" applyFill="1" applyBorder="1"/>
    <xf numFmtId="0" fontId="0" fillId="4" borderId="4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C8C3-F7DA-4E7B-87FB-D165CFB9B775}">
  <dimension ref="A2:X34"/>
  <sheetViews>
    <sheetView workbookViewId="0">
      <selection activeCell="H24" sqref="H24"/>
    </sheetView>
  </sheetViews>
  <sheetFormatPr defaultColWidth="13.85546875" defaultRowHeight="15" x14ac:dyDescent="0.25"/>
  <cols>
    <col min="1" max="1" width="10" bestFit="1" customWidth="1"/>
    <col min="2" max="2" width="5.42578125" style="1" bestFit="1" customWidth="1"/>
    <col min="3" max="3" width="7.85546875" style="1" bestFit="1" customWidth="1"/>
    <col min="4" max="4" width="11" style="1" bestFit="1" customWidth="1"/>
    <col min="5" max="5" width="14.140625" style="1" customWidth="1"/>
    <col min="6" max="7" width="6.85546875" style="1" customWidth="1"/>
    <col min="8" max="8" width="5.7109375" style="1" customWidth="1"/>
    <col min="9" max="9" width="10.5703125" style="1" customWidth="1"/>
    <col min="10" max="10" width="11.42578125" style="1" customWidth="1"/>
    <col min="11" max="11" width="9" style="1" customWidth="1"/>
    <col min="12" max="12" width="11" style="1" customWidth="1"/>
    <col min="13" max="13" width="16.140625" style="1" customWidth="1"/>
    <col min="14" max="14" width="8.28515625" style="1" bestFit="1" customWidth="1"/>
    <col min="15" max="15" width="8.7109375" style="1" bestFit="1" customWidth="1"/>
    <col min="16" max="16" width="6.42578125" style="1" bestFit="1" customWidth="1"/>
    <col min="17" max="17" width="8.7109375" style="1" bestFit="1" customWidth="1"/>
    <col min="18" max="18" width="3.5703125" style="1" customWidth="1"/>
    <col min="19" max="19" width="5.42578125" style="1" bestFit="1" customWidth="1"/>
    <col min="20" max="20" width="7.7109375" style="1" customWidth="1"/>
    <col min="21" max="21" width="8.28515625" style="1" bestFit="1" customWidth="1"/>
    <col min="22" max="22" width="7.85546875" style="1" bestFit="1" customWidth="1"/>
    <col min="23" max="24" width="5.42578125" style="1" bestFit="1" customWidth="1"/>
    <col min="25" max="25" width="1.85546875" bestFit="1" customWidth="1"/>
    <col min="26" max="26" width="1.42578125" bestFit="1" customWidth="1"/>
    <col min="27" max="27" width="5.42578125" bestFit="1" customWidth="1"/>
    <col min="28" max="28" width="2" bestFit="1" customWidth="1"/>
    <col min="29" max="29" width="5" bestFit="1" customWidth="1"/>
    <col min="30" max="30" width="1.42578125" bestFit="1" customWidth="1"/>
    <col min="31" max="31" width="5.42578125" bestFit="1" customWidth="1"/>
    <col min="32" max="32" width="2" bestFit="1" customWidth="1"/>
    <col min="33" max="33" width="5" bestFit="1" customWidth="1"/>
    <col min="34" max="34" width="1.42578125" bestFit="1" customWidth="1"/>
    <col min="35" max="35" width="3.7109375" bestFit="1" customWidth="1"/>
    <col min="36" max="37" width="2" bestFit="1" customWidth="1"/>
    <col min="38" max="38" width="1.5703125" bestFit="1" customWidth="1"/>
  </cols>
  <sheetData>
    <row r="2" spans="1:24" x14ac:dyDescent="0.25">
      <c r="B2" s="1" t="s">
        <v>18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10</v>
      </c>
      <c r="H2" s="1" t="s">
        <v>13</v>
      </c>
      <c r="I2" s="1" t="s">
        <v>11</v>
      </c>
      <c r="J2" s="1" t="s">
        <v>12</v>
      </c>
      <c r="K2" s="1" t="s">
        <v>36</v>
      </c>
      <c r="L2" s="1" t="s">
        <v>35</v>
      </c>
      <c r="M2" s="1" t="s">
        <v>37</v>
      </c>
      <c r="N2" s="1" t="s">
        <v>38</v>
      </c>
      <c r="O2" s="1" t="s">
        <v>41</v>
      </c>
      <c r="P2" s="1" t="s">
        <v>42</v>
      </c>
      <c r="Q2" s="1" t="s">
        <v>9</v>
      </c>
      <c r="R2" s="1" t="s">
        <v>8</v>
      </c>
      <c r="S2" s="1" t="s">
        <v>14</v>
      </c>
      <c r="T2" s="1" t="s">
        <v>15</v>
      </c>
      <c r="U2" s="1" t="s">
        <v>16</v>
      </c>
      <c r="V2" s="1" t="s">
        <v>20</v>
      </c>
      <c r="W2" s="1" t="s">
        <v>22</v>
      </c>
      <c r="X2" s="1" t="s">
        <v>23</v>
      </c>
    </row>
    <row r="3" spans="1:24" x14ac:dyDescent="0.25">
      <c r="A3" t="s">
        <v>17</v>
      </c>
      <c r="B3" s="2" t="s">
        <v>2</v>
      </c>
      <c r="C3" s="1" t="s">
        <v>2</v>
      </c>
      <c r="D3" s="1" t="s">
        <v>2</v>
      </c>
      <c r="E3" s="1" t="s">
        <v>6</v>
      </c>
      <c r="F3" s="1">
        <v>0.05</v>
      </c>
      <c r="G3" s="1" t="b">
        <v>1</v>
      </c>
      <c r="H3" s="1">
        <v>3</v>
      </c>
    </row>
    <row r="4" spans="1:24" x14ac:dyDescent="0.25">
      <c r="A4" t="s">
        <v>19</v>
      </c>
      <c r="B4" s="2" t="s">
        <v>2</v>
      </c>
      <c r="C4" s="1" t="s">
        <v>2</v>
      </c>
      <c r="D4" s="1" t="s">
        <v>2</v>
      </c>
      <c r="E4" s="1" t="s">
        <v>6</v>
      </c>
      <c r="F4" s="1">
        <v>0.05</v>
      </c>
      <c r="G4" s="1" t="b">
        <v>1</v>
      </c>
      <c r="H4" s="1">
        <v>3</v>
      </c>
      <c r="V4" s="1">
        <v>1</v>
      </c>
      <c r="W4" s="1" t="b">
        <v>1</v>
      </c>
      <c r="X4" s="1" t="s">
        <v>2</v>
      </c>
    </row>
    <row r="5" spans="1:24" x14ac:dyDescent="0.25">
      <c r="A5" t="s">
        <v>0</v>
      </c>
      <c r="B5" s="2" t="s">
        <v>2</v>
      </c>
      <c r="C5" s="1" t="s">
        <v>2</v>
      </c>
      <c r="D5" s="1" t="s">
        <v>2</v>
      </c>
      <c r="E5" s="1" t="s">
        <v>6</v>
      </c>
      <c r="F5" s="1">
        <v>0.05</v>
      </c>
      <c r="G5" s="1" t="b">
        <v>1</v>
      </c>
      <c r="H5" s="1">
        <v>3</v>
      </c>
      <c r="I5" s="1">
        <v>50</v>
      </c>
      <c r="J5" s="3">
        <v>9.9999999999999995E-7</v>
      </c>
      <c r="Q5" s="1" t="b">
        <v>0</v>
      </c>
      <c r="R5" s="1">
        <v>8</v>
      </c>
      <c r="S5" s="1" t="s">
        <v>2</v>
      </c>
      <c r="T5" s="1" t="b">
        <v>0</v>
      </c>
      <c r="U5" s="1" t="b">
        <v>0</v>
      </c>
    </row>
    <row r="6" spans="1:24" x14ac:dyDescent="0.25">
      <c r="A6" t="s">
        <v>39</v>
      </c>
      <c r="B6" s="2" t="s">
        <v>2</v>
      </c>
      <c r="C6" s="1" t="s">
        <v>2</v>
      </c>
      <c r="D6" s="1" t="s">
        <v>2</v>
      </c>
      <c r="E6" s="1" t="s">
        <v>6</v>
      </c>
      <c r="F6" s="1">
        <v>0.05</v>
      </c>
      <c r="G6" s="1" t="b">
        <v>1</v>
      </c>
      <c r="H6" s="1">
        <v>3</v>
      </c>
      <c r="I6" s="1">
        <v>18</v>
      </c>
      <c r="J6" s="3">
        <v>9.9999999999999995E-7</v>
      </c>
      <c r="K6" s="1" t="b">
        <v>0</v>
      </c>
    </row>
    <row r="7" spans="1:24" x14ac:dyDescent="0.25">
      <c r="A7" t="s">
        <v>40</v>
      </c>
      <c r="B7" s="2" t="s">
        <v>2</v>
      </c>
      <c r="C7" s="1" t="s">
        <v>2</v>
      </c>
      <c r="D7" s="1" t="s">
        <v>2</v>
      </c>
      <c r="E7" s="1" t="s">
        <v>6</v>
      </c>
      <c r="F7" s="1">
        <v>0.05</v>
      </c>
      <c r="G7" s="1" t="b">
        <v>1</v>
      </c>
      <c r="H7" s="1">
        <v>3</v>
      </c>
      <c r="I7" s="1">
        <v>24</v>
      </c>
      <c r="J7" s="3">
        <v>9.9999999999999995E-7</v>
      </c>
      <c r="K7" s="1" t="b">
        <v>0</v>
      </c>
      <c r="O7" s="1">
        <v>0.7</v>
      </c>
      <c r="P7" s="1">
        <v>1.1000000000000001</v>
      </c>
    </row>
    <row r="8" spans="1:24" x14ac:dyDescent="0.25">
      <c r="A8" t="s">
        <v>34</v>
      </c>
      <c r="B8" s="2" t="s">
        <v>2</v>
      </c>
      <c r="C8" s="1" t="s">
        <v>2</v>
      </c>
      <c r="D8" s="1" t="s">
        <v>2</v>
      </c>
      <c r="E8" s="1" t="s">
        <v>6</v>
      </c>
      <c r="F8" s="1">
        <v>0.05</v>
      </c>
      <c r="G8" s="1" t="b">
        <v>1</v>
      </c>
      <c r="H8" s="1">
        <v>3</v>
      </c>
      <c r="I8" s="1">
        <v>36</v>
      </c>
      <c r="J8" s="3">
        <v>9.9999999999999995E-7</v>
      </c>
      <c r="K8" s="1" t="b">
        <v>0</v>
      </c>
      <c r="L8" s="1">
        <v>0.1</v>
      </c>
      <c r="M8" s="1">
        <v>120</v>
      </c>
      <c r="N8" s="3">
        <v>9.9999999999999995E-7</v>
      </c>
    </row>
    <row r="9" spans="1:24" x14ac:dyDescent="0.25">
      <c r="A9" t="s">
        <v>43</v>
      </c>
      <c r="B9" s="2" t="s">
        <v>2</v>
      </c>
      <c r="C9" s="1" t="s">
        <v>2</v>
      </c>
      <c r="D9" s="1" t="s">
        <v>2</v>
      </c>
      <c r="E9" s="1" t="s">
        <v>6</v>
      </c>
      <c r="F9" s="1">
        <v>0.05</v>
      </c>
      <c r="G9" s="1" t="b">
        <v>1</v>
      </c>
      <c r="H9" s="1">
        <v>3</v>
      </c>
      <c r="I9" s="1">
        <v>36</v>
      </c>
      <c r="J9" s="3">
        <v>9.9999999999999995E-7</v>
      </c>
      <c r="K9" s="1" t="b">
        <v>0</v>
      </c>
      <c r="L9" s="1">
        <v>0.1</v>
      </c>
      <c r="M9" s="1">
        <v>120</v>
      </c>
      <c r="N9" s="3">
        <v>9.9999999999999995E-7</v>
      </c>
    </row>
    <row r="13" spans="1:24" x14ac:dyDescent="0.25">
      <c r="B13" s="1" t="s">
        <v>25</v>
      </c>
      <c r="C13" s="1" t="s">
        <v>26</v>
      </c>
      <c r="D13" s="1" t="s">
        <v>27</v>
      </c>
      <c r="E13" s="1" t="s">
        <v>29</v>
      </c>
      <c r="F13" s="1" t="s">
        <v>7</v>
      </c>
      <c r="G13" s="1" t="s">
        <v>10</v>
      </c>
      <c r="H13" s="1" t="s">
        <v>13</v>
      </c>
      <c r="W13" s="1" t="s">
        <v>32</v>
      </c>
      <c r="X13" s="1" t="s">
        <v>28</v>
      </c>
    </row>
    <row r="14" spans="1:24" x14ac:dyDescent="0.25">
      <c r="A14" t="s">
        <v>24</v>
      </c>
      <c r="B14" s="1" t="s">
        <v>2</v>
      </c>
      <c r="C14" s="1" t="s">
        <v>2</v>
      </c>
      <c r="D14" s="1" t="s">
        <v>2</v>
      </c>
      <c r="E14" s="1" t="s">
        <v>30</v>
      </c>
      <c r="F14" s="1">
        <v>0.05</v>
      </c>
      <c r="G14" s="1" t="s">
        <v>31</v>
      </c>
      <c r="H14" s="1">
        <v>3</v>
      </c>
      <c r="W14" s="1" t="s">
        <v>33</v>
      </c>
      <c r="X14" s="1" t="s">
        <v>2</v>
      </c>
    </row>
    <row r="16" spans="1:24" x14ac:dyDescent="0.25">
      <c r="A16" t="s">
        <v>44</v>
      </c>
    </row>
    <row r="17" spans="1:3" x14ac:dyDescent="0.25">
      <c r="A17" t="s">
        <v>45</v>
      </c>
    </row>
    <row r="18" spans="1:3" x14ac:dyDescent="0.25">
      <c r="A18" t="s">
        <v>46</v>
      </c>
      <c r="C18" s="1" t="s">
        <v>47</v>
      </c>
    </row>
    <row r="19" spans="1:3" x14ac:dyDescent="0.25">
      <c r="C19" s="1" t="s">
        <v>48</v>
      </c>
    </row>
    <row r="20" spans="1:3" x14ac:dyDescent="0.25">
      <c r="C20" s="1" t="s">
        <v>49</v>
      </c>
    </row>
    <row r="23" spans="1:3" x14ac:dyDescent="0.25">
      <c r="A23" t="s">
        <v>17</v>
      </c>
      <c r="B23"/>
      <c r="C23" t="s">
        <v>50</v>
      </c>
    </row>
    <row r="24" spans="1:3" x14ac:dyDescent="0.25">
      <c r="A24" t="s">
        <v>19</v>
      </c>
      <c r="B24"/>
      <c r="C24" t="s">
        <v>51</v>
      </c>
    </row>
    <row r="25" spans="1:3" x14ac:dyDescent="0.25">
      <c r="A25" t="s">
        <v>0</v>
      </c>
      <c r="B25"/>
      <c r="C25" t="s">
        <v>52</v>
      </c>
    </row>
    <row r="26" spans="1:3" x14ac:dyDescent="0.25">
      <c r="A26" t="s">
        <v>39</v>
      </c>
      <c r="B26"/>
      <c r="C26" t="s">
        <v>53</v>
      </c>
    </row>
    <row r="27" spans="1:3" x14ac:dyDescent="0.25">
      <c r="A27" t="s">
        <v>40</v>
      </c>
      <c r="B27"/>
      <c r="C27" t="s">
        <v>54</v>
      </c>
    </row>
    <row r="28" spans="1:3" x14ac:dyDescent="0.25">
      <c r="A28" t="s">
        <v>34</v>
      </c>
      <c r="B28"/>
      <c r="C28" t="s">
        <v>55</v>
      </c>
    </row>
    <row r="29" spans="1:3" x14ac:dyDescent="0.25">
      <c r="A29" t="s">
        <v>43</v>
      </c>
      <c r="B29"/>
      <c r="C29" t="s">
        <v>56</v>
      </c>
    </row>
    <row r="30" spans="1:3" x14ac:dyDescent="0.25">
      <c r="B30"/>
      <c r="C30"/>
    </row>
    <row r="31" spans="1:3" x14ac:dyDescent="0.25">
      <c r="A31" t="s">
        <v>24</v>
      </c>
      <c r="B31"/>
      <c r="C31" t="s">
        <v>57</v>
      </c>
    </row>
    <row r="34" spans="1:1" x14ac:dyDescent="0.25">
      <c r="A34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3A25-5CEB-4C68-9493-761EDA0D2467}">
  <dimension ref="A1:AR34"/>
  <sheetViews>
    <sheetView zoomScale="90" zoomScaleNormal="90" workbookViewId="0">
      <selection activeCell="C34" sqref="C34"/>
    </sheetView>
  </sheetViews>
  <sheetFormatPr defaultRowHeight="15" x14ac:dyDescent="0.25"/>
  <cols>
    <col min="1" max="1" width="3.28515625" bestFit="1" customWidth="1"/>
    <col min="2" max="2" width="8.28515625" bestFit="1" customWidth="1"/>
    <col min="3" max="3" width="15.42578125" bestFit="1" customWidth="1"/>
    <col min="4" max="5" width="5.42578125" bestFit="1" customWidth="1"/>
    <col min="6" max="6" width="5.42578125" customWidth="1"/>
    <col min="7" max="7" width="8.140625" bestFit="1" customWidth="1"/>
    <col min="8" max="8" width="5.42578125" bestFit="1" customWidth="1"/>
    <col min="9" max="9" width="13.85546875" bestFit="1" customWidth="1"/>
    <col min="10" max="10" width="6.140625" bestFit="1" customWidth="1"/>
    <col min="11" max="11" width="7.28515625" bestFit="1" customWidth="1"/>
    <col min="12" max="12" width="6.140625" style="7" bestFit="1" customWidth="1"/>
    <col min="13" max="13" width="9" style="7" bestFit="1" customWidth="1"/>
    <col min="14" max="15" width="5.42578125" bestFit="1" customWidth="1"/>
    <col min="16" max="16" width="6.140625" bestFit="1" customWidth="1"/>
    <col min="17" max="17" width="19.28515625" bestFit="1" customWidth="1"/>
    <col min="18" max="18" width="6.7109375" bestFit="1" customWidth="1"/>
    <col min="19" max="20" width="4.42578125" bestFit="1" customWidth="1"/>
    <col min="21" max="21" width="5.42578125" bestFit="1" customWidth="1"/>
    <col min="22" max="22" width="6.140625" bestFit="1" customWidth="1"/>
    <col min="23" max="23" width="11.28515625" bestFit="1" customWidth="1"/>
    <col min="24" max="24" width="11.7109375" bestFit="1" customWidth="1"/>
    <col min="25" max="25" width="9.28515625" bestFit="1" customWidth="1"/>
    <col min="26" max="26" width="12" bestFit="1" customWidth="1"/>
    <col min="27" max="27" width="5.42578125" bestFit="1" customWidth="1"/>
    <col min="28" max="28" width="4.140625" bestFit="1" customWidth="1"/>
    <col min="29" max="29" width="8.42578125" bestFit="1" customWidth="1"/>
    <col min="30" max="30" width="9.140625" bestFit="1" customWidth="1"/>
    <col min="31" max="31" width="8.85546875" style="7" bestFit="1" customWidth="1"/>
    <col min="32" max="32" width="15.28515625" style="7" bestFit="1" customWidth="1"/>
    <col min="33" max="33" width="7.42578125" style="7" bestFit="1" customWidth="1"/>
    <col min="34" max="34" width="2.140625" bestFit="1" customWidth="1"/>
    <col min="35" max="35" width="8.42578125" bestFit="1" customWidth="1"/>
    <col min="36" max="36" width="9.85546875" style="7" bestFit="1" customWidth="1"/>
    <col min="37" max="37" width="7.28515625" style="7" bestFit="1" customWidth="1"/>
    <col min="38" max="38" width="5.42578125" bestFit="1" customWidth="1"/>
    <col min="39" max="39" width="9.7109375" style="7" bestFit="1" customWidth="1"/>
    <col min="40" max="40" width="5.42578125" style="7" bestFit="1" customWidth="1"/>
    <col min="41" max="41" width="8.42578125" style="7" bestFit="1" customWidth="1"/>
    <col min="42" max="42" width="11.7109375" style="7" bestFit="1" customWidth="1"/>
    <col min="43" max="43" width="5.42578125" style="7" bestFit="1" customWidth="1"/>
    <col min="44" max="44" width="6.28515625" style="7" bestFit="1" customWidth="1"/>
  </cols>
  <sheetData>
    <row r="1" spans="1:44" ht="15.75" thickBot="1" x14ac:dyDescent="0.3">
      <c r="A1" s="35" t="s">
        <v>59</v>
      </c>
      <c r="B1" s="36" t="s">
        <v>61</v>
      </c>
      <c r="C1" s="41" t="s">
        <v>60</v>
      </c>
      <c r="D1" s="50" t="s">
        <v>18</v>
      </c>
      <c r="E1" s="50" t="s">
        <v>21</v>
      </c>
      <c r="F1" s="50" t="s">
        <v>25</v>
      </c>
      <c r="G1" s="36" t="s">
        <v>3</v>
      </c>
      <c r="H1" s="36" t="s">
        <v>4</v>
      </c>
      <c r="I1" s="36" t="s">
        <v>5</v>
      </c>
      <c r="J1" s="36" t="s">
        <v>7</v>
      </c>
      <c r="K1" s="48" t="s">
        <v>36</v>
      </c>
      <c r="L1" s="47" t="s">
        <v>15</v>
      </c>
      <c r="M1" s="47" t="s">
        <v>16</v>
      </c>
      <c r="N1" s="37" t="s">
        <v>23</v>
      </c>
      <c r="O1" s="46" t="s">
        <v>22</v>
      </c>
      <c r="P1" s="46" t="s">
        <v>32</v>
      </c>
      <c r="Q1" s="37" t="s">
        <v>132</v>
      </c>
      <c r="R1" s="37" t="s">
        <v>134</v>
      </c>
      <c r="S1" s="37" t="s">
        <v>88</v>
      </c>
      <c r="T1" s="37" t="s">
        <v>111</v>
      </c>
      <c r="U1" s="37" t="s">
        <v>135</v>
      </c>
      <c r="V1" s="37" t="s">
        <v>136</v>
      </c>
      <c r="W1" s="37" t="s">
        <v>137</v>
      </c>
      <c r="X1" s="37" t="s">
        <v>138</v>
      </c>
      <c r="Y1" s="37" t="s">
        <v>140</v>
      </c>
      <c r="Z1" s="37" t="s">
        <v>141</v>
      </c>
      <c r="AA1" s="36" t="s">
        <v>10</v>
      </c>
      <c r="AB1" s="36" t="s">
        <v>13</v>
      </c>
      <c r="AC1" s="37" t="s">
        <v>11</v>
      </c>
      <c r="AD1" s="37" t="s">
        <v>12</v>
      </c>
      <c r="AE1" s="38" t="s">
        <v>35</v>
      </c>
      <c r="AF1" s="38" t="s">
        <v>37</v>
      </c>
      <c r="AG1" s="38" t="s">
        <v>38</v>
      </c>
      <c r="AH1" s="37" t="s">
        <v>8</v>
      </c>
      <c r="AI1" s="37" t="s">
        <v>20</v>
      </c>
      <c r="AJ1" s="38" t="s">
        <v>41</v>
      </c>
      <c r="AK1" s="38" t="s">
        <v>42</v>
      </c>
      <c r="AL1" s="37" t="s">
        <v>25</v>
      </c>
      <c r="AM1" s="38" t="s">
        <v>9</v>
      </c>
      <c r="AN1" s="38" t="s">
        <v>14</v>
      </c>
      <c r="AO1" s="39" t="s">
        <v>26</v>
      </c>
      <c r="AP1" s="39" t="s">
        <v>27</v>
      </c>
      <c r="AQ1" s="39" t="s">
        <v>28</v>
      </c>
      <c r="AR1" s="40" t="s">
        <v>29</v>
      </c>
    </row>
    <row r="2" spans="1:44" ht="15.75" thickBot="1" x14ac:dyDescent="0.3">
      <c r="A2" s="28"/>
      <c r="B2" s="9"/>
      <c r="C2" s="42"/>
      <c r="D2" s="9"/>
      <c r="E2" s="10"/>
      <c r="F2" s="10"/>
      <c r="G2" s="9"/>
      <c r="H2" s="9"/>
      <c r="I2" s="9"/>
      <c r="J2" s="9"/>
      <c r="K2" s="10"/>
      <c r="L2" s="11"/>
      <c r="M2" s="1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9"/>
      <c r="AB2" s="9"/>
      <c r="AC2" s="10"/>
      <c r="AD2" s="10"/>
      <c r="AE2" s="11"/>
      <c r="AF2" s="11"/>
      <c r="AG2" s="11"/>
      <c r="AH2" s="10"/>
      <c r="AI2" s="10"/>
      <c r="AJ2" s="11"/>
      <c r="AK2" s="11"/>
      <c r="AL2" s="10"/>
      <c r="AM2" s="11"/>
      <c r="AN2" s="11"/>
      <c r="AO2" s="12"/>
      <c r="AP2" s="12"/>
      <c r="AQ2" s="12"/>
      <c r="AR2" s="29"/>
    </row>
    <row r="3" spans="1:44" x14ac:dyDescent="0.25">
      <c r="A3" s="22">
        <v>1</v>
      </c>
      <c r="B3" s="23" t="s">
        <v>62</v>
      </c>
      <c r="C3" s="44" t="s">
        <v>115</v>
      </c>
      <c r="D3" s="24"/>
      <c r="E3" s="24"/>
      <c r="F3" s="24"/>
      <c r="G3" s="23" t="s">
        <v>2</v>
      </c>
      <c r="H3" s="23" t="s">
        <v>2</v>
      </c>
      <c r="I3" s="23" t="s">
        <v>130</v>
      </c>
      <c r="J3" s="23">
        <v>0.05</v>
      </c>
      <c r="K3" s="24" t="b">
        <v>0</v>
      </c>
      <c r="L3" s="25"/>
      <c r="M3" s="25"/>
      <c r="N3" s="24"/>
      <c r="O3" s="24"/>
      <c r="P3" s="24"/>
      <c r="Q3" s="24" t="s">
        <v>133</v>
      </c>
      <c r="R3" s="24"/>
      <c r="S3" s="24">
        <v>100</v>
      </c>
      <c r="T3" s="24">
        <v>100</v>
      </c>
      <c r="U3" s="24" t="b">
        <v>1</v>
      </c>
      <c r="V3" s="24" t="b">
        <v>0</v>
      </c>
      <c r="W3" s="24" t="b">
        <v>0</v>
      </c>
      <c r="X3" s="24"/>
      <c r="Y3" s="24"/>
      <c r="Z3" s="24"/>
      <c r="AA3" s="24"/>
      <c r="AB3" s="24"/>
      <c r="AC3" s="24"/>
      <c r="AD3" s="24"/>
      <c r="AE3" s="25"/>
      <c r="AF3" s="25"/>
      <c r="AG3" s="25"/>
      <c r="AH3" s="24"/>
      <c r="AI3" s="24"/>
      <c r="AJ3" s="25"/>
      <c r="AK3" s="25"/>
      <c r="AL3" s="24"/>
      <c r="AM3" s="25"/>
      <c r="AN3" s="25"/>
      <c r="AO3" s="26"/>
      <c r="AP3" s="26"/>
      <c r="AQ3" s="26"/>
      <c r="AR3" s="27"/>
    </row>
    <row r="4" spans="1:44" x14ac:dyDescent="0.25">
      <c r="A4" s="28">
        <v>3</v>
      </c>
      <c r="B4" s="9" t="s">
        <v>62</v>
      </c>
      <c r="C4" s="42" t="s">
        <v>116</v>
      </c>
      <c r="D4" s="10"/>
      <c r="E4" s="10"/>
      <c r="F4" s="10"/>
      <c r="G4" s="9" t="s">
        <v>2</v>
      </c>
      <c r="H4" s="9" t="s">
        <v>2</v>
      </c>
      <c r="I4" s="9" t="s">
        <v>130</v>
      </c>
      <c r="J4" s="9">
        <v>0.05</v>
      </c>
      <c r="K4" s="10" t="b">
        <v>0</v>
      </c>
      <c r="L4" s="11"/>
      <c r="M4" s="11"/>
      <c r="N4" s="10"/>
      <c r="O4" s="10"/>
      <c r="P4" s="10"/>
      <c r="Q4" s="10" t="s">
        <v>133</v>
      </c>
      <c r="R4" s="10"/>
      <c r="S4" s="10">
        <v>100</v>
      </c>
      <c r="T4" s="10">
        <v>100</v>
      </c>
      <c r="U4" s="10" t="b">
        <v>1</v>
      </c>
      <c r="V4" s="10" t="b">
        <v>0</v>
      </c>
      <c r="W4" s="10" t="b">
        <v>0</v>
      </c>
      <c r="X4" s="10"/>
      <c r="Y4" s="10"/>
      <c r="Z4" s="10"/>
      <c r="AA4" s="10"/>
      <c r="AB4" s="10"/>
      <c r="AC4" s="10"/>
      <c r="AD4" s="10"/>
      <c r="AE4" s="11"/>
      <c r="AF4" s="11"/>
      <c r="AG4" s="11"/>
      <c r="AH4" s="10"/>
      <c r="AI4" s="10"/>
      <c r="AJ4" s="11"/>
      <c r="AK4" s="11"/>
      <c r="AL4" s="10"/>
      <c r="AM4" s="11"/>
      <c r="AN4" s="11"/>
      <c r="AO4" s="12"/>
      <c r="AP4" s="12"/>
      <c r="AQ4" s="12"/>
      <c r="AR4" s="29"/>
    </row>
    <row r="5" spans="1:44" x14ac:dyDescent="0.25">
      <c r="A5" s="28">
        <v>5</v>
      </c>
      <c r="B5" s="9" t="s">
        <v>62</v>
      </c>
      <c r="C5" s="42" t="s">
        <v>117</v>
      </c>
      <c r="D5" s="10"/>
      <c r="E5" s="10"/>
      <c r="F5" s="10"/>
      <c r="G5" s="9" t="s">
        <v>2</v>
      </c>
      <c r="H5" s="9" t="s">
        <v>2</v>
      </c>
      <c r="I5" s="9" t="s">
        <v>130</v>
      </c>
      <c r="J5" s="10"/>
      <c r="K5" s="10" t="b">
        <v>0</v>
      </c>
      <c r="L5" s="11"/>
      <c r="M5" s="11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1"/>
      <c r="AF5" s="11"/>
      <c r="AG5" s="11"/>
      <c r="AH5" s="10"/>
      <c r="AI5" s="10"/>
      <c r="AJ5" s="11"/>
      <c r="AK5" s="11"/>
      <c r="AL5" s="10"/>
      <c r="AM5" s="11"/>
      <c r="AN5" s="11"/>
      <c r="AO5" s="12"/>
      <c r="AP5" s="12"/>
      <c r="AQ5" s="12"/>
      <c r="AR5" s="29"/>
    </row>
    <row r="6" spans="1:44" x14ac:dyDescent="0.25">
      <c r="A6" s="28">
        <v>7</v>
      </c>
      <c r="B6" s="9" t="s">
        <v>62</v>
      </c>
      <c r="C6" s="42" t="s">
        <v>118</v>
      </c>
      <c r="D6" s="10"/>
      <c r="E6" s="10"/>
      <c r="F6" s="10"/>
      <c r="G6" s="9" t="s">
        <v>2</v>
      </c>
      <c r="H6" s="9" t="s">
        <v>2</v>
      </c>
      <c r="I6" s="9" t="s">
        <v>130</v>
      </c>
      <c r="J6" s="10"/>
      <c r="K6" s="10"/>
      <c r="L6" s="11"/>
      <c r="M6" s="1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1"/>
      <c r="AF6" s="11"/>
      <c r="AG6" s="11"/>
      <c r="AH6" s="10"/>
      <c r="AI6" s="10"/>
      <c r="AJ6" s="11"/>
      <c r="AK6" s="11"/>
      <c r="AL6" s="10"/>
      <c r="AM6" s="11"/>
      <c r="AN6" s="11"/>
      <c r="AO6" s="12"/>
      <c r="AP6" s="12"/>
      <c r="AQ6" s="12"/>
      <c r="AR6" s="29"/>
    </row>
    <row r="7" spans="1:44" x14ac:dyDescent="0.25">
      <c r="A7" s="28">
        <v>9</v>
      </c>
      <c r="B7" s="9" t="s">
        <v>62</v>
      </c>
      <c r="C7" s="42" t="s">
        <v>119</v>
      </c>
      <c r="D7" s="9" t="s">
        <v>2</v>
      </c>
      <c r="E7" s="10"/>
      <c r="F7" s="10"/>
      <c r="G7" s="10"/>
      <c r="H7" s="10"/>
      <c r="I7" s="10"/>
      <c r="J7" s="10"/>
      <c r="K7" s="10"/>
      <c r="L7" s="14"/>
      <c r="M7" s="14"/>
      <c r="N7" s="13"/>
      <c r="O7" s="13"/>
      <c r="P7" s="13"/>
      <c r="Q7" s="10"/>
      <c r="R7" s="10"/>
      <c r="S7" s="10"/>
      <c r="T7" s="10"/>
      <c r="U7" s="10"/>
      <c r="V7" s="10"/>
      <c r="W7" s="10"/>
      <c r="X7" s="10"/>
      <c r="Y7" s="10"/>
      <c r="Z7" s="13" t="s">
        <v>139</v>
      </c>
      <c r="AA7" s="10"/>
      <c r="AB7" s="10"/>
      <c r="AC7" s="13"/>
      <c r="AD7" s="13"/>
      <c r="AE7" s="14"/>
      <c r="AF7" s="14"/>
      <c r="AG7" s="14"/>
      <c r="AH7" s="10"/>
      <c r="AI7" s="13"/>
      <c r="AJ7" s="14"/>
      <c r="AK7" s="14"/>
      <c r="AL7" s="13"/>
      <c r="AM7" s="14"/>
      <c r="AN7" s="14"/>
      <c r="AO7" s="12"/>
      <c r="AP7" s="12"/>
      <c r="AQ7" s="12"/>
      <c r="AR7" s="29"/>
    </row>
    <row r="8" spans="1:44" x14ac:dyDescent="0.25">
      <c r="A8" s="28">
        <v>11</v>
      </c>
      <c r="B8" s="9" t="s">
        <v>62</v>
      </c>
      <c r="C8" s="42" t="s">
        <v>120</v>
      </c>
      <c r="D8" s="10"/>
      <c r="E8" s="10"/>
      <c r="F8" s="10"/>
      <c r="G8" s="9" t="s">
        <v>2</v>
      </c>
      <c r="H8" s="9" t="s">
        <v>2</v>
      </c>
      <c r="I8" s="9" t="s">
        <v>130</v>
      </c>
      <c r="J8" s="10"/>
      <c r="K8" s="10"/>
      <c r="L8" s="14"/>
      <c r="M8" s="14"/>
      <c r="N8" s="13"/>
      <c r="O8" s="13"/>
      <c r="P8" s="13"/>
      <c r="Q8" s="10"/>
      <c r="R8" s="10"/>
      <c r="S8" s="10"/>
      <c r="T8" s="10"/>
      <c r="U8" s="10"/>
      <c r="V8" s="10"/>
      <c r="W8" s="10"/>
      <c r="X8" s="10"/>
      <c r="Y8" s="10"/>
      <c r="Z8" s="13" t="s">
        <v>139</v>
      </c>
      <c r="AA8" s="10"/>
      <c r="AB8" s="10"/>
      <c r="AC8" s="13"/>
      <c r="AD8" s="13"/>
      <c r="AE8" s="14"/>
      <c r="AF8" s="14"/>
      <c r="AG8" s="14"/>
      <c r="AH8" s="10"/>
      <c r="AI8" s="13"/>
      <c r="AJ8" s="14"/>
      <c r="AK8" s="14"/>
      <c r="AL8" s="13"/>
      <c r="AM8" s="14"/>
      <c r="AN8" s="14"/>
      <c r="AO8" s="12"/>
      <c r="AP8" s="12"/>
      <c r="AQ8" s="12"/>
      <c r="AR8" s="29"/>
    </row>
    <row r="9" spans="1:44" x14ac:dyDescent="0.25">
      <c r="A9" s="28">
        <v>13</v>
      </c>
      <c r="B9" s="9" t="s">
        <v>62</v>
      </c>
      <c r="C9" s="42" t="s">
        <v>121</v>
      </c>
      <c r="D9" s="10"/>
      <c r="E9" s="10"/>
      <c r="F9" s="10"/>
      <c r="G9" s="9" t="s">
        <v>2</v>
      </c>
      <c r="H9" s="9" t="s">
        <v>2</v>
      </c>
      <c r="I9" s="9" t="s">
        <v>130</v>
      </c>
      <c r="J9" s="9">
        <v>0.05</v>
      </c>
      <c r="K9" s="10"/>
      <c r="L9" s="14"/>
      <c r="M9" s="14"/>
      <c r="N9" s="13"/>
      <c r="O9" s="13"/>
      <c r="P9" s="13"/>
      <c r="Q9" s="10" t="s">
        <v>133</v>
      </c>
      <c r="R9" s="10">
        <v>10000</v>
      </c>
      <c r="S9" s="10"/>
      <c r="T9" s="10"/>
      <c r="U9" s="10"/>
      <c r="V9" s="10"/>
      <c r="W9" s="10"/>
      <c r="X9" s="10" t="b">
        <v>1</v>
      </c>
      <c r="Y9" s="10" t="b">
        <v>1</v>
      </c>
      <c r="Z9" s="13" t="s">
        <v>139</v>
      </c>
      <c r="AA9" s="10"/>
      <c r="AB9" s="10"/>
      <c r="AC9" s="13"/>
      <c r="AD9" s="13"/>
      <c r="AE9" s="14"/>
      <c r="AF9" s="14"/>
      <c r="AG9" s="14"/>
      <c r="AH9" s="10"/>
      <c r="AI9" s="13"/>
      <c r="AJ9" s="14"/>
      <c r="AK9" s="14"/>
      <c r="AL9" s="13"/>
      <c r="AM9" s="14"/>
      <c r="AN9" s="14"/>
      <c r="AO9" s="12"/>
      <c r="AP9" s="12"/>
      <c r="AQ9" s="12"/>
      <c r="AR9" s="29"/>
    </row>
    <row r="10" spans="1:44" x14ac:dyDescent="0.25">
      <c r="A10" s="28">
        <v>15</v>
      </c>
      <c r="B10" s="9" t="s">
        <v>62</v>
      </c>
      <c r="C10" s="42" t="s">
        <v>122</v>
      </c>
      <c r="D10" s="10"/>
      <c r="E10" s="10" t="s">
        <v>2</v>
      </c>
      <c r="F10" s="10"/>
      <c r="G10" s="9" t="s">
        <v>2</v>
      </c>
      <c r="H10" s="9" t="s">
        <v>2</v>
      </c>
      <c r="I10" s="9" t="s">
        <v>130</v>
      </c>
      <c r="J10" s="9">
        <v>0.05</v>
      </c>
      <c r="K10" s="10"/>
      <c r="L10" s="11"/>
      <c r="M10" s="11"/>
      <c r="N10" s="10" t="s">
        <v>2</v>
      </c>
      <c r="O10" s="10" t="b">
        <v>1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1"/>
      <c r="AF10" s="11"/>
      <c r="AG10" s="11"/>
      <c r="AH10" s="10"/>
      <c r="AI10" s="10"/>
      <c r="AJ10" s="11"/>
      <c r="AK10" s="11"/>
      <c r="AL10" s="10"/>
      <c r="AM10" s="11"/>
      <c r="AN10" s="11"/>
      <c r="AO10" s="12"/>
      <c r="AP10" s="12"/>
      <c r="AQ10" s="12"/>
      <c r="AR10" s="29"/>
    </row>
    <row r="11" spans="1:44" x14ac:dyDescent="0.25">
      <c r="A11" s="28">
        <v>17</v>
      </c>
      <c r="B11" s="9" t="s">
        <v>62</v>
      </c>
      <c r="C11" s="42" t="s">
        <v>123</v>
      </c>
      <c r="D11" s="10"/>
      <c r="E11" s="10"/>
      <c r="F11" s="10"/>
      <c r="G11" s="9" t="s">
        <v>2</v>
      </c>
      <c r="H11" s="9" t="s">
        <v>2</v>
      </c>
      <c r="I11" s="9" t="s">
        <v>130</v>
      </c>
      <c r="J11" s="10"/>
      <c r="K11" s="10"/>
      <c r="L11" s="11"/>
      <c r="M11" s="11"/>
      <c r="N11" s="10"/>
      <c r="O11" s="10"/>
      <c r="P11" s="10"/>
      <c r="Q11" s="10" t="s">
        <v>133</v>
      </c>
      <c r="R11" s="10">
        <v>10000</v>
      </c>
      <c r="S11" s="10"/>
      <c r="T11" s="10"/>
      <c r="U11" s="10"/>
      <c r="V11" s="10"/>
      <c r="W11" s="10"/>
      <c r="X11" s="10" t="b">
        <v>1</v>
      </c>
      <c r="Y11" s="10" t="b">
        <v>1</v>
      </c>
      <c r="Z11" s="10"/>
      <c r="AA11" s="10"/>
      <c r="AB11" s="10"/>
      <c r="AC11" s="10"/>
      <c r="AD11" s="10"/>
      <c r="AE11" s="11"/>
      <c r="AF11" s="11"/>
      <c r="AG11" s="11"/>
      <c r="AH11" s="10"/>
      <c r="AI11" s="10"/>
      <c r="AJ11" s="11"/>
      <c r="AK11" s="11"/>
      <c r="AL11" s="10"/>
      <c r="AM11" s="11"/>
      <c r="AN11" s="11"/>
      <c r="AO11" s="12"/>
      <c r="AP11" s="12"/>
      <c r="AQ11" s="12"/>
      <c r="AR11" s="29"/>
    </row>
    <row r="12" spans="1:44" x14ac:dyDescent="0.25">
      <c r="A12" s="28">
        <v>19</v>
      </c>
      <c r="B12" s="9" t="s">
        <v>62</v>
      </c>
      <c r="C12" s="42" t="s">
        <v>124</v>
      </c>
      <c r="D12" s="10"/>
      <c r="E12" s="10" t="s">
        <v>2</v>
      </c>
      <c r="F12" s="10"/>
      <c r="G12" s="10"/>
      <c r="H12" s="10"/>
      <c r="I12" s="10"/>
      <c r="J12" s="9">
        <v>0.05</v>
      </c>
      <c r="K12" s="10"/>
      <c r="L12" s="14"/>
      <c r="M12" s="14"/>
      <c r="N12" s="13"/>
      <c r="O12" s="13"/>
      <c r="P12" s="13"/>
      <c r="Q12" s="10"/>
      <c r="R12" s="10"/>
      <c r="S12" s="10"/>
      <c r="T12" s="10"/>
      <c r="U12" s="10"/>
      <c r="V12" s="10"/>
      <c r="W12" s="10"/>
      <c r="X12" s="10"/>
      <c r="Y12" s="10"/>
      <c r="Z12" s="13" t="s">
        <v>139</v>
      </c>
      <c r="AA12" s="10"/>
      <c r="AB12" s="10"/>
      <c r="AC12" s="13"/>
      <c r="AD12" s="13"/>
      <c r="AE12" s="14"/>
      <c r="AF12" s="14"/>
      <c r="AG12" s="14"/>
      <c r="AH12" s="10"/>
      <c r="AI12" s="13"/>
      <c r="AJ12" s="14"/>
      <c r="AK12" s="14"/>
      <c r="AL12" s="13"/>
      <c r="AM12" s="14"/>
      <c r="AN12" s="14"/>
      <c r="AO12" s="12"/>
      <c r="AP12" s="12"/>
      <c r="AQ12" s="12"/>
      <c r="AR12" s="29"/>
    </row>
    <row r="13" spans="1:44" x14ac:dyDescent="0.25">
      <c r="A13" s="28">
        <v>21</v>
      </c>
      <c r="B13" s="9" t="s">
        <v>62</v>
      </c>
      <c r="C13" s="42" t="s">
        <v>125</v>
      </c>
      <c r="D13" s="10"/>
      <c r="E13" s="10"/>
      <c r="F13" s="10"/>
      <c r="G13" s="9" t="s">
        <v>2</v>
      </c>
      <c r="H13" s="9" t="s">
        <v>2</v>
      </c>
      <c r="I13" s="9" t="s">
        <v>130</v>
      </c>
      <c r="J13" s="10"/>
      <c r="K13" s="10"/>
      <c r="L13" s="11"/>
      <c r="M13" s="11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1"/>
      <c r="AF13" s="11"/>
      <c r="AG13" s="11"/>
      <c r="AH13" s="10"/>
      <c r="AI13" s="10"/>
      <c r="AJ13" s="11"/>
      <c r="AK13" s="11"/>
      <c r="AL13" s="10"/>
      <c r="AM13" s="11"/>
      <c r="AN13" s="11"/>
      <c r="AO13" s="12"/>
      <c r="AP13" s="12"/>
      <c r="AQ13" s="12"/>
      <c r="AR13" s="29"/>
    </row>
    <row r="14" spans="1:44" x14ac:dyDescent="0.25">
      <c r="A14" s="28">
        <v>23</v>
      </c>
      <c r="B14" s="9" t="s">
        <v>62</v>
      </c>
      <c r="C14" s="42" t="s">
        <v>126</v>
      </c>
      <c r="D14" s="10"/>
      <c r="E14" s="10"/>
      <c r="F14" s="10"/>
      <c r="G14" s="9" t="s">
        <v>2</v>
      </c>
      <c r="H14" s="9" t="s">
        <v>2</v>
      </c>
      <c r="I14" s="9" t="s">
        <v>130</v>
      </c>
      <c r="J14" s="10"/>
      <c r="K14" s="10"/>
      <c r="L14" s="11"/>
      <c r="M14" s="11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1"/>
      <c r="AF14" s="11"/>
      <c r="AG14" s="11"/>
      <c r="AH14" s="10"/>
      <c r="AI14" s="10"/>
      <c r="AJ14" s="11"/>
      <c r="AK14" s="11"/>
      <c r="AL14" s="10"/>
      <c r="AM14" s="11"/>
      <c r="AN14" s="11"/>
      <c r="AO14" s="12"/>
      <c r="AP14" s="12"/>
      <c r="AQ14" s="12"/>
      <c r="AR14" s="29"/>
    </row>
    <row r="15" spans="1:44" ht="15.75" thickBot="1" x14ac:dyDescent="0.3">
      <c r="A15" s="30">
        <v>25</v>
      </c>
      <c r="B15" s="18" t="s">
        <v>62</v>
      </c>
      <c r="C15" s="43" t="s">
        <v>127</v>
      </c>
      <c r="D15" s="19"/>
      <c r="E15" s="19"/>
      <c r="F15" s="19"/>
      <c r="G15" s="18" t="s">
        <v>2</v>
      </c>
      <c r="H15" s="18" t="s">
        <v>2</v>
      </c>
      <c r="I15" s="18" t="s">
        <v>130</v>
      </c>
      <c r="J15" s="18">
        <v>0.05</v>
      </c>
      <c r="K15" s="19" t="b">
        <v>0</v>
      </c>
      <c r="L15" s="20"/>
      <c r="M15" s="20"/>
      <c r="N15" s="19"/>
      <c r="O15" s="19"/>
      <c r="P15" s="19"/>
      <c r="Q15" s="19" t="s">
        <v>133</v>
      </c>
      <c r="R15" s="19"/>
      <c r="S15" s="19">
        <v>100</v>
      </c>
      <c r="T15" s="19">
        <v>100</v>
      </c>
      <c r="U15" s="19" t="b">
        <v>1</v>
      </c>
      <c r="V15" s="19"/>
      <c r="W15" s="19" t="b">
        <v>0</v>
      </c>
      <c r="X15" s="19" t="b">
        <v>1</v>
      </c>
      <c r="Y15" s="19" t="b">
        <v>1</v>
      </c>
      <c r="Z15" s="19"/>
      <c r="AA15" s="19"/>
      <c r="AB15" s="19"/>
      <c r="AC15" s="19"/>
      <c r="AD15" s="19"/>
      <c r="AE15" s="20"/>
      <c r="AF15" s="20"/>
      <c r="AG15" s="20"/>
      <c r="AH15" s="19"/>
      <c r="AI15" s="19"/>
      <c r="AJ15" s="20"/>
      <c r="AK15" s="20"/>
      <c r="AL15" s="19"/>
      <c r="AM15" s="20"/>
      <c r="AN15" s="20"/>
      <c r="AO15" s="21"/>
      <c r="AP15" s="21"/>
      <c r="AQ15" s="21"/>
      <c r="AR15" s="31"/>
    </row>
    <row r="16" spans="1:44" x14ac:dyDescent="0.25">
      <c r="A16" s="28">
        <v>27</v>
      </c>
      <c r="B16" s="9" t="s">
        <v>63</v>
      </c>
      <c r="C16" s="42" t="s">
        <v>128</v>
      </c>
      <c r="D16" s="9" t="s">
        <v>2</v>
      </c>
      <c r="E16" s="10"/>
      <c r="F16" s="10"/>
      <c r="G16" s="9" t="s">
        <v>2</v>
      </c>
      <c r="H16" s="9" t="s">
        <v>2</v>
      </c>
      <c r="I16" s="9" t="s">
        <v>130</v>
      </c>
      <c r="J16" s="9">
        <v>0.05</v>
      </c>
      <c r="K16" s="10" t="b">
        <v>0</v>
      </c>
      <c r="L16" s="14"/>
      <c r="M16" s="14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9" t="b">
        <v>1</v>
      </c>
      <c r="AB16" s="9">
        <v>2</v>
      </c>
      <c r="AC16" s="10">
        <v>24</v>
      </c>
      <c r="AD16" s="17" t="s">
        <v>144</v>
      </c>
      <c r="AE16" s="14"/>
      <c r="AF16" s="14"/>
      <c r="AG16" s="14"/>
      <c r="AH16" s="10">
        <v>8</v>
      </c>
      <c r="AI16" s="10"/>
      <c r="AJ16" s="14"/>
      <c r="AK16" s="14"/>
      <c r="AL16" s="10"/>
      <c r="AM16" s="14" t="b">
        <v>0</v>
      </c>
      <c r="AN16" s="14" t="s">
        <v>2</v>
      </c>
      <c r="AO16" s="12"/>
      <c r="AP16" s="12"/>
      <c r="AQ16" s="12"/>
      <c r="AR16" s="29"/>
    </row>
    <row r="17" spans="1:44" x14ac:dyDescent="0.25">
      <c r="A17" s="28">
        <v>29</v>
      </c>
      <c r="B17" s="9" t="s">
        <v>63</v>
      </c>
      <c r="C17" s="42" t="s">
        <v>129</v>
      </c>
      <c r="D17" s="9" t="s">
        <v>2</v>
      </c>
      <c r="E17" s="10"/>
      <c r="F17" s="10"/>
      <c r="G17" s="9" t="s">
        <v>2</v>
      </c>
      <c r="H17" s="9" t="s">
        <v>2</v>
      </c>
      <c r="I17" s="9" t="s">
        <v>130</v>
      </c>
      <c r="J17" s="9">
        <v>0.05</v>
      </c>
      <c r="K17" s="10"/>
      <c r="L17" s="11"/>
      <c r="M17" s="11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9" t="b">
        <v>1</v>
      </c>
      <c r="AB17" s="9">
        <v>2</v>
      </c>
      <c r="AC17" s="10"/>
      <c r="AD17" s="10"/>
      <c r="AE17" s="11"/>
      <c r="AF17" s="11"/>
      <c r="AG17" s="11"/>
      <c r="AH17" s="10"/>
      <c r="AI17" s="10"/>
      <c r="AJ17" s="11"/>
      <c r="AK17" s="11"/>
      <c r="AL17" s="10"/>
      <c r="AM17" s="11"/>
      <c r="AN17" s="11"/>
      <c r="AO17" s="12"/>
      <c r="AP17" s="12"/>
      <c r="AQ17" s="12"/>
      <c r="AR17" s="29"/>
    </row>
    <row r="18" spans="1:44" x14ac:dyDescent="0.25">
      <c r="A18" s="28">
        <v>31</v>
      </c>
      <c r="B18" s="10" t="s">
        <v>63</v>
      </c>
      <c r="C18" s="42" t="s">
        <v>39</v>
      </c>
      <c r="D18" s="9" t="s">
        <v>2</v>
      </c>
      <c r="E18" s="10"/>
      <c r="F18" s="10"/>
      <c r="G18" s="9" t="s">
        <v>2</v>
      </c>
      <c r="H18" s="9" t="s">
        <v>2</v>
      </c>
      <c r="I18" s="16" t="s">
        <v>131</v>
      </c>
      <c r="J18" s="9">
        <v>0.05</v>
      </c>
      <c r="K18" s="10" t="b">
        <v>0</v>
      </c>
      <c r="L18" s="14"/>
      <c r="M18" s="1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9" t="b">
        <v>1</v>
      </c>
      <c r="AB18" s="9">
        <v>2</v>
      </c>
      <c r="AC18" s="10">
        <v>18</v>
      </c>
      <c r="AD18" s="15" t="s">
        <v>142</v>
      </c>
      <c r="AE18" s="14"/>
      <c r="AF18" s="14"/>
      <c r="AG18" s="14"/>
      <c r="AH18" s="10"/>
      <c r="AI18" s="10"/>
      <c r="AJ18" s="14"/>
      <c r="AK18" s="14"/>
      <c r="AL18" s="10"/>
      <c r="AM18" s="14"/>
      <c r="AN18" s="14"/>
      <c r="AO18" s="12"/>
      <c r="AP18" s="12"/>
      <c r="AQ18" s="12"/>
      <c r="AR18" s="29"/>
    </row>
    <row r="19" spans="1:44" x14ac:dyDescent="0.25">
      <c r="A19" s="28">
        <v>33</v>
      </c>
      <c r="B19" s="10" t="s">
        <v>63</v>
      </c>
      <c r="C19" s="42" t="s">
        <v>0</v>
      </c>
      <c r="D19" s="9" t="s">
        <v>2</v>
      </c>
      <c r="E19" s="10"/>
      <c r="F19" s="10"/>
      <c r="G19" s="9" t="s">
        <v>2</v>
      </c>
      <c r="H19" s="9" t="s">
        <v>2</v>
      </c>
      <c r="I19" s="16" t="s">
        <v>131</v>
      </c>
      <c r="J19" s="9">
        <v>0.05</v>
      </c>
      <c r="K19" s="10"/>
      <c r="L19" s="14" t="b">
        <v>0</v>
      </c>
      <c r="M19" s="14" t="b">
        <v>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9" t="b">
        <v>1</v>
      </c>
      <c r="AB19" s="9">
        <v>2</v>
      </c>
      <c r="AC19" s="10">
        <v>50</v>
      </c>
      <c r="AD19" s="17" t="s">
        <v>143</v>
      </c>
      <c r="AE19" s="14"/>
      <c r="AF19" s="14"/>
      <c r="AG19" s="14"/>
      <c r="AH19" s="10">
        <v>8</v>
      </c>
      <c r="AI19" s="10"/>
      <c r="AJ19" s="14"/>
      <c r="AK19" s="14"/>
      <c r="AL19" s="10"/>
      <c r="AM19" s="14" t="b">
        <v>0</v>
      </c>
      <c r="AN19" s="14" t="s">
        <v>2</v>
      </c>
      <c r="AO19" s="12"/>
      <c r="AP19" s="12"/>
      <c r="AQ19" s="12"/>
      <c r="AR19" s="29"/>
    </row>
    <row r="20" spans="1:44" x14ac:dyDescent="0.25">
      <c r="A20" s="28">
        <v>35</v>
      </c>
      <c r="B20" s="10" t="s">
        <v>63</v>
      </c>
      <c r="C20" s="42" t="s">
        <v>17</v>
      </c>
      <c r="D20" s="9" t="s">
        <v>2</v>
      </c>
      <c r="E20" s="10"/>
      <c r="F20" s="10"/>
      <c r="G20" s="9" t="s">
        <v>2</v>
      </c>
      <c r="H20" s="9" t="s">
        <v>2</v>
      </c>
      <c r="I20" s="16" t="s">
        <v>131</v>
      </c>
      <c r="J20" s="9">
        <v>0.05</v>
      </c>
      <c r="K20" s="10"/>
      <c r="L20" s="11"/>
      <c r="M20" s="1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9" t="b">
        <v>1</v>
      </c>
      <c r="AB20" s="9">
        <v>2</v>
      </c>
      <c r="AC20" s="10"/>
      <c r="AD20" s="10"/>
      <c r="AE20" s="11"/>
      <c r="AF20" s="11"/>
      <c r="AG20" s="11"/>
      <c r="AH20" s="10"/>
      <c r="AI20" s="10"/>
      <c r="AJ20" s="11"/>
      <c r="AK20" s="11"/>
      <c r="AL20" s="10"/>
      <c r="AM20" s="11"/>
      <c r="AN20" s="11"/>
      <c r="AO20" s="12"/>
      <c r="AP20" s="12"/>
      <c r="AQ20" s="12"/>
      <c r="AR20" s="29"/>
    </row>
    <row r="21" spans="1:44" x14ac:dyDescent="0.25">
      <c r="A21" s="28">
        <v>37</v>
      </c>
      <c r="B21" s="10" t="s">
        <v>63</v>
      </c>
      <c r="C21" s="42" t="s">
        <v>19</v>
      </c>
      <c r="D21" s="10"/>
      <c r="E21" s="10" t="s">
        <v>2</v>
      </c>
      <c r="F21" s="10"/>
      <c r="G21" s="9" t="s">
        <v>2</v>
      </c>
      <c r="H21" s="9" t="s">
        <v>2</v>
      </c>
      <c r="I21" s="16" t="s">
        <v>131</v>
      </c>
      <c r="J21" s="9">
        <v>0.05</v>
      </c>
      <c r="K21" s="10"/>
      <c r="L21" s="11"/>
      <c r="M21" s="11"/>
      <c r="N21" s="10" t="s">
        <v>2</v>
      </c>
      <c r="O21" s="10" t="b">
        <v>1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9" t="b">
        <v>1</v>
      </c>
      <c r="AB21" s="9">
        <v>2</v>
      </c>
      <c r="AC21" s="10"/>
      <c r="AD21" s="10"/>
      <c r="AE21" s="11"/>
      <c r="AF21" s="11"/>
      <c r="AG21" s="11"/>
      <c r="AH21" s="10"/>
      <c r="AI21" s="10">
        <v>1</v>
      </c>
      <c r="AJ21" s="11"/>
      <c r="AK21" s="11"/>
      <c r="AL21" s="10"/>
      <c r="AM21" s="11"/>
      <c r="AN21" s="11"/>
      <c r="AO21" s="12"/>
      <c r="AP21" s="12"/>
      <c r="AQ21" s="12"/>
      <c r="AR21" s="29"/>
    </row>
    <row r="22" spans="1:44" x14ac:dyDescent="0.25">
      <c r="A22" s="28">
        <v>39</v>
      </c>
      <c r="B22" s="10" t="s">
        <v>63</v>
      </c>
      <c r="C22" s="42" t="s">
        <v>24</v>
      </c>
      <c r="D22" s="10"/>
      <c r="E22" s="10"/>
      <c r="F22" s="10" t="s">
        <v>2</v>
      </c>
      <c r="G22" s="10"/>
      <c r="H22" s="10"/>
      <c r="I22" s="10"/>
      <c r="J22" s="9">
        <v>0.05</v>
      </c>
      <c r="K22" s="10"/>
      <c r="L22" s="11"/>
      <c r="M22" s="11"/>
      <c r="N22" s="10"/>
      <c r="O22" s="10"/>
      <c r="P22" s="10" t="b">
        <v>0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9" t="b">
        <v>1</v>
      </c>
      <c r="AB22" s="9">
        <v>2</v>
      </c>
      <c r="AC22" s="10"/>
      <c r="AD22" s="10"/>
      <c r="AE22" s="11"/>
      <c r="AF22" s="11"/>
      <c r="AG22" s="11"/>
      <c r="AH22" s="10"/>
      <c r="AI22" s="10"/>
      <c r="AJ22" s="11"/>
      <c r="AK22" s="11"/>
      <c r="AL22" s="10" t="s">
        <v>2</v>
      </c>
      <c r="AM22" s="11"/>
      <c r="AN22" s="11"/>
      <c r="AO22" s="12" t="s">
        <v>2</v>
      </c>
      <c r="AP22" s="12" t="s">
        <v>2</v>
      </c>
      <c r="AQ22" s="12" t="s">
        <v>2</v>
      </c>
      <c r="AR22" s="29" t="s">
        <v>30</v>
      </c>
    </row>
    <row r="23" spans="1:44" x14ac:dyDescent="0.25">
      <c r="A23" s="28">
        <v>41</v>
      </c>
      <c r="B23" s="10" t="s">
        <v>63</v>
      </c>
      <c r="C23" s="42" t="s">
        <v>34</v>
      </c>
      <c r="D23" s="9" t="s">
        <v>2</v>
      </c>
      <c r="E23" s="10"/>
      <c r="F23" s="10"/>
      <c r="G23" s="9" t="s">
        <v>2</v>
      </c>
      <c r="H23" s="9" t="s">
        <v>2</v>
      </c>
      <c r="I23" s="16" t="s">
        <v>131</v>
      </c>
      <c r="J23" s="9">
        <v>0.05</v>
      </c>
      <c r="K23" s="10" t="b">
        <v>0</v>
      </c>
      <c r="L23" s="14"/>
      <c r="M23" s="14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9" t="b">
        <v>1</v>
      </c>
      <c r="AB23" s="9">
        <v>2</v>
      </c>
      <c r="AC23" s="10">
        <v>36</v>
      </c>
      <c r="AD23" s="15" t="s">
        <v>142</v>
      </c>
      <c r="AE23" s="14">
        <v>0.1</v>
      </c>
      <c r="AF23" s="14">
        <v>12</v>
      </c>
      <c r="AG23" s="14" t="s">
        <v>142</v>
      </c>
      <c r="AH23" s="10"/>
      <c r="AI23" s="10"/>
      <c r="AJ23" s="14"/>
      <c r="AK23" s="14"/>
      <c r="AL23" s="10"/>
      <c r="AM23" s="14"/>
      <c r="AN23" s="14"/>
      <c r="AO23" s="12"/>
      <c r="AP23" s="12"/>
      <c r="AQ23" s="12"/>
      <c r="AR23" s="29"/>
    </row>
    <row r="24" spans="1:44" x14ac:dyDescent="0.25">
      <c r="A24" s="28">
        <v>43</v>
      </c>
      <c r="B24" s="10" t="s">
        <v>63</v>
      </c>
      <c r="C24" s="42" t="s">
        <v>40</v>
      </c>
      <c r="D24" s="9" t="s">
        <v>2</v>
      </c>
      <c r="E24" s="10"/>
      <c r="F24" s="10"/>
      <c r="G24" s="9" t="s">
        <v>2</v>
      </c>
      <c r="H24" s="9" t="s">
        <v>2</v>
      </c>
      <c r="I24" s="16" t="s">
        <v>131</v>
      </c>
      <c r="J24" s="9">
        <v>0.05</v>
      </c>
      <c r="K24" s="10" t="b">
        <v>0</v>
      </c>
      <c r="L24" s="14"/>
      <c r="M24" s="14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9" t="b">
        <v>1</v>
      </c>
      <c r="AB24" s="9">
        <v>2</v>
      </c>
      <c r="AC24" s="10">
        <v>24</v>
      </c>
      <c r="AD24" s="15" t="s">
        <v>142</v>
      </c>
      <c r="AE24" s="14"/>
      <c r="AF24" s="14"/>
      <c r="AG24" s="14"/>
      <c r="AH24" s="10"/>
      <c r="AI24" s="10"/>
      <c r="AJ24" s="14">
        <v>0.7</v>
      </c>
      <c r="AK24" s="14">
        <v>1.1000000000000001</v>
      </c>
      <c r="AL24" s="10"/>
      <c r="AM24" s="14"/>
      <c r="AN24" s="14"/>
      <c r="AO24" s="12"/>
      <c r="AP24" s="12"/>
      <c r="AQ24" s="12"/>
      <c r="AR24" s="29"/>
    </row>
    <row r="25" spans="1:44" ht="15.75" thickBot="1" x14ac:dyDescent="0.3">
      <c r="A25" s="30">
        <v>45</v>
      </c>
      <c r="B25" s="19" t="s">
        <v>63</v>
      </c>
      <c r="C25" s="43" t="s">
        <v>43</v>
      </c>
      <c r="D25" s="18" t="s">
        <v>2</v>
      </c>
      <c r="E25" s="19"/>
      <c r="F25" s="19"/>
      <c r="G25" s="18" t="s">
        <v>2</v>
      </c>
      <c r="H25" s="18" t="s">
        <v>2</v>
      </c>
      <c r="I25" s="32" t="s">
        <v>131</v>
      </c>
      <c r="J25" s="18">
        <v>0.05</v>
      </c>
      <c r="K25" s="19" t="b">
        <v>0</v>
      </c>
      <c r="L25" s="34"/>
      <c r="M25" s="34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8" t="b">
        <v>1</v>
      </c>
      <c r="AB25" s="18">
        <v>2</v>
      </c>
      <c r="AC25" s="19">
        <v>36</v>
      </c>
      <c r="AD25" s="33" t="s">
        <v>142</v>
      </c>
      <c r="AE25" s="34">
        <v>0.1</v>
      </c>
      <c r="AF25" s="34">
        <v>12</v>
      </c>
      <c r="AG25" s="34" t="s">
        <v>142</v>
      </c>
      <c r="AH25" s="19"/>
      <c r="AI25" s="19"/>
      <c r="AJ25" s="34"/>
      <c r="AK25" s="34"/>
      <c r="AL25" s="19"/>
      <c r="AM25" s="34"/>
      <c r="AN25" s="34"/>
      <c r="AO25" s="21"/>
      <c r="AP25" s="21"/>
      <c r="AQ25" s="21"/>
      <c r="AR25" s="31"/>
    </row>
    <row r="26" spans="1:44" x14ac:dyDescent="0.25">
      <c r="D26" s="6"/>
    </row>
    <row r="28" spans="1:44" x14ac:dyDescent="0.25">
      <c r="D28">
        <f>23-COUNTIF(D3:D25,"")</f>
        <v>9</v>
      </c>
      <c r="E28">
        <f>23-COUNTIF(E3:E25,"")</f>
        <v>3</v>
      </c>
      <c r="F28">
        <f>23-COUNTIF(F3:F25,"")</f>
        <v>1</v>
      </c>
      <c r="G28">
        <f>23-COUNTIF(G3:G25,"")</f>
        <v>20</v>
      </c>
      <c r="H28">
        <f t="shared" ref="H28:AR28" si="0">23-COUNTIF(H3:H25,"")</f>
        <v>20</v>
      </c>
      <c r="I28">
        <f t="shared" si="0"/>
        <v>20</v>
      </c>
      <c r="J28">
        <f t="shared" si="0"/>
        <v>16</v>
      </c>
      <c r="K28">
        <f t="shared" si="0"/>
        <v>9</v>
      </c>
      <c r="L28">
        <f>23-COUNTIF(L3:L25,"")</f>
        <v>1</v>
      </c>
      <c r="M28">
        <f>23-COUNTIF(M3:M25,"")</f>
        <v>1</v>
      </c>
      <c r="N28">
        <f t="shared" si="0"/>
        <v>2</v>
      </c>
      <c r="O28">
        <f t="shared" si="0"/>
        <v>2</v>
      </c>
      <c r="Q28">
        <f t="shared" si="0"/>
        <v>5</v>
      </c>
      <c r="R28">
        <f t="shared" si="0"/>
        <v>2</v>
      </c>
      <c r="S28">
        <f t="shared" si="0"/>
        <v>3</v>
      </c>
      <c r="T28">
        <f t="shared" si="0"/>
        <v>3</v>
      </c>
      <c r="U28">
        <f t="shared" si="0"/>
        <v>3</v>
      </c>
      <c r="V28">
        <f t="shared" si="0"/>
        <v>2</v>
      </c>
      <c r="W28">
        <f t="shared" si="0"/>
        <v>3</v>
      </c>
      <c r="X28">
        <f t="shared" si="0"/>
        <v>3</v>
      </c>
      <c r="Y28">
        <f t="shared" si="0"/>
        <v>3</v>
      </c>
      <c r="Z28">
        <f>23-COUNTIF(Z3:Z25,"")</f>
        <v>4</v>
      </c>
      <c r="AA28">
        <f t="shared" si="0"/>
        <v>10</v>
      </c>
      <c r="AB28">
        <f t="shared" si="0"/>
        <v>10</v>
      </c>
      <c r="AC28">
        <f t="shared" si="0"/>
        <v>6</v>
      </c>
      <c r="AD28">
        <f t="shared" si="0"/>
        <v>6</v>
      </c>
      <c r="AE28">
        <f t="shared" si="0"/>
        <v>2</v>
      </c>
      <c r="AF28">
        <f t="shared" si="0"/>
        <v>2</v>
      </c>
      <c r="AG28">
        <f t="shared" si="0"/>
        <v>2</v>
      </c>
      <c r="AH28">
        <f>23-COUNTIF(AH3:AH25,"")</f>
        <v>2</v>
      </c>
      <c r="AI28">
        <f>23-COUNTIF(AI3:AI25,"")</f>
        <v>1</v>
      </c>
      <c r="AJ28">
        <f>23-COUNTIF(AJ3:AJ25,"")</f>
        <v>1</v>
      </c>
      <c r="AK28">
        <f>23-COUNTIF(AK3:AK25,"")</f>
        <v>1</v>
      </c>
      <c r="AL28">
        <f>23-COUNTIF(AL3:AL25,"")</f>
        <v>1</v>
      </c>
      <c r="AM28">
        <f t="shared" si="0"/>
        <v>2</v>
      </c>
      <c r="AN28">
        <f t="shared" si="0"/>
        <v>2</v>
      </c>
      <c r="AO28">
        <f t="shared" si="0"/>
        <v>1</v>
      </c>
      <c r="AP28">
        <f t="shared" si="0"/>
        <v>1</v>
      </c>
      <c r="AQ28">
        <f t="shared" si="0"/>
        <v>1</v>
      </c>
      <c r="AR28">
        <f t="shared" si="0"/>
        <v>1</v>
      </c>
    </row>
    <row r="31" spans="1:44" x14ac:dyDescent="0.25">
      <c r="D31" t="str">
        <f>D25</f>
        <v>NULL</v>
      </c>
      <c r="E31" t="str">
        <f>E21</f>
        <v>NULL</v>
      </c>
      <c r="F31" t="str">
        <f>F22</f>
        <v>NULL</v>
      </c>
      <c r="G31" t="str">
        <f>G25</f>
        <v>NULL</v>
      </c>
      <c r="H31" t="str">
        <f>H25</f>
        <v>NULL</v>
      </c>
      <c r="I31" t="str">
        <f>I25</f>
        <v>c("vac", "con")</v>
      </c>
      <c r="J31">
        <f>J25</f>
        <v>0.05</v>
      </c>
      <c r="K31" t="b">
        <f>K25</f>
        <v>0</v>
      </c>
      <c r="L31" s="7" t="b">
        <f>L19</f>
        <v>0</v>
      </c>
      <c r="M31" s="7" t="b">
        <f>M19</f>
        <v>0</v>
      </c>
      <c r="N31" t="str">
        <f>N21</f>
        <v>NULL</v>
      </c>
      <c r="O31" t="b">
        <f>O21</f>
        <v>1</v>
      </c>
      <c r="P31" t="b">
        <v>0</v>
      </c>
      <c r="Q31" t="str">
        <f>Q15</f>
        <v>sample(1:100000, 1)</v>
      </c>
      <c r="R31">
        <f>R11</f>
        <v>10000</v>
      </c>
      <c r="S31">
        <f>S15</f>
        <v>100</v>
      </c>
      <c r="T31">
        <f>T15</f>
        <v>100</v>
      </c>
      <c r="U31" t="b">
        <f>U15</f>
        <v>1</v>
      </c>
      <c r="V31" t="b">
        <f>V4</f>
        <v>0</v>
      </c>
      <c r="W31" t="b">
        <f>W15</f>
        <v>0</v>
      </c>
      <c r="X31" t="b">
        <f>X15</f>
        <v>1</v>
      </c>
      <c r="Y31" t="b">
        <f>Y15</f>
        <v>1</v>
      </c>
      <c r="Z31" t="str">
        <f>Z12</f>
        <v>'All'</v>
      </c>
      <c r="AA31" t="b">
        <f t="shared" ref="AA31:AG31" si="1">AA25</f>
        <v>1</v>
      </c>
      <c r="AB31">
        <f t="shared" si="1"/>
        <v>2</v>
      </c>
      <c r="AC31">
        <f t="shared" si="1"/>
        <v>36</v>
      </c>
      <c r="AD31" t="str">
        <f t="shared" si="1"/>
        <v>1e-6</v>
      </c>
      <c r="AE31">
        <f t="shared" si="1"/>
        <v>0.1</v>
      </c>
      <c r="AF31">
        <f t="shared" si="1"/>
        <v>12</v>
      </c>
      <c r="AG31" t="str">
        <f t="shared" si="1"/>
        <v>1e-6</v>
      </c>
      <c r="AH31">
        <f>AH19</f>
        <v>8</v>
      </c>
      <c r="AI31">
        <f>AI21</f>
        <v>1</v>
      </c>
      <c r="AJ31" s="7">
        <f>AJ24</f>
        <v>0.7</v>
      </c>
      <c r="AK31" s="7">
        <f>AK24</f>
        <v>1.1000000000000001</v>
      </c>
      <c r="AL31" t="str">
        <f>AL22</f>
        <v>NULL</v>
      </c>
      <c r="AM31" s="7" t="b">
        <f>AM19</f>
        <v>0</v>
      </c>
      <c r="AN31" s="7" t="str">
        <f>AN19</f>
        <v>NULL</v>
      </c>
      <c r="AO31" s="7" t="str">
        <f>AO22</f>
        <v>NULL</v>
      </c>
      <c r="AP31" s="7" t="str">
        <f>AP22</f>
        <v>NULL</v>
      </c>
      <c r="AQ31" s="7" t="str">
        <f>AQ22</f>
        <v>NULL</v>
      </c>
      <c r="AR31" s="7" t="str">
        <f>AR22</f>
        <v>c(1,2)</v>
      </c>
    </row>
    <row r="34" spans="3:3" x14ac:dyDescent="0.25">
      <c r="C34" t="s">
        <v>203</v>
      </c>
    </row>
  </sheetData>
  <autoFilter ref="A2:AR25" xr:uid="{F80665E8-3BE8-4422-9C36-5D8A9DF4F842}">
    <sortState xmlns:xlrd2="http://schemas.microsoft.com/office/spreadsheetml/2017/richdata2" ref="A3:AR25">
      <sortCondition ref="A2:A2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F81A-C355-4488-BDC6-E69D7137F59C}">
  <dimension ref="A1:V31"/>
  <sheetViews>
    <sheetView tabSelected="1" workbookViewId="0">
      <selection activeCell="J10" sqref="J10"/>
    </sheetView>
  </sheetViews>
  <sheetFormatPr defaultRowHeight="15" x14ac:dyDescent="0.25"/>
  <cols>
    <col min="1" max="1" width="3" bestFit="1" customWidth="1"/>
    <col min="2" max="2" width="4" bestFit="1" customWidth="1"/>
    <col min="3" max="3" width="8.140625" bestFit="1" customWidth="1"/>
    <col min="4" max="4" width="15.42578125" bestFit="1" customWidth="1"/>
    <col min="5" max="7" width="5.42578125" bestFit="1" customWidth="1"/>
    <col min="8" max="8" width="8" bestFit="1" customWidth="1"/>
    <col min="9" max="9" width="5.42578125" bestFit="1" customWidth="1"/>
    <col min="10" max="10" width="24.5703125" bestFit="1" customWidth="1"/>
    <col min="19" max="19" width="11.140625" bestFit="1" customWidth="1"/>
    <col min="20" max="20" width="15.42578125" bestFit="1" customWidth="1"/>
  </cols>
  <sheetData>
    <row r="1" spans="1:22" ht="15.75" thickBot="1" x14ac:dyDescent="0.3">
      <c r="A1" s="35" t="s">
        <v>59</v>
      </c>
      <c r="B1" s="36" t="s">
        <v>198</v>
      </c>
      <c r="C1" s="36" t="s">
        <v>61</v>
      </c>
      <c r="D1" s="41" t="s">
        <v>60</v>
      </c>
      <c r="E1" s="50" t="s">
        <v>18</v>
      </c>
      <c r="F1" s="50" t="s">
        <v>21</v>
      </c>
      <c r="G1" s="50" t="s">
        <v>25</v>
      </c>
      <c r="H1" s="53" t="s">
        <v>3</v>
      </c>
      <c r="I1" s="41" t="s">
        <v>4</v>
      </c>
      <c r="J1" s="57" t="s">
        <v>3</v>
      </c>
      <c r="K1" s="57" t="s">
        <v>193</v>
      </c>
    </row>
    <row r="2" spans="1:22" ht="15.75" thickBot="1" x14ac:dyDescent="0.3">
      <c r="A2" s="28"/>
      <c r="B2" s="9"/>
      <c r="C2" s="9"/>
      <c r="D2" s="42"/>
      <c r="E2" s="9"/>
      <c r="F2" s="10"/>
      <c r="G2" s="10"/>
      <c r="H2" s="51"/>
      <c r="I2" s="42"/>
      <c r="S2" t="s">
        <v>196</v>
      </c>
      <c r="T2" t="s">
        <v>197</v>
      </c>
    </row>
    <row r="3" spans="1:22" x14ac:dyDescent="0.25">
      <c r="A3" s="22">
        <v>21</v>
      </c>
      <c r="B3" s="23">
        <v>1</v>
      </c>
      <c r="C3" s="23" t="s">
        <v>62</v>
      </c>
      <c r="D3" s="60" t="s">
        <v>125</v>
      </c>
      <c r="E3" s="24"/>
      <c r="F3" s="24"/>
      <c r="G3" s="24"/>
      <c r="H3" s="54" t="s">
        <v>2</v>
      </c>
      <c r="I3" s="44" t="s">
        <v>2</v>
      </c>
      <c r="J3" t="s">
        <v>192</v>
      </c>
      <c r="N3" t="s">
        <v>192</v>
      </c>
      <c r="S3" s="42" t="s">
        <v>125</v>
      </c>
      <c r="T3" s="42" t="s">
        <v>116</v>
      </c>
      <c r="V3" t="s">
        <v>192</v>
      </c>
    </row>
    <row r="4" spans="1:22" x14ac:dyDescent="0.25">
      <c r="A4" s="28">
        <v>3</v>
      </c>
      <c r="B4" s="9">
        <v>2</v>
      </c>
      <c r="C4" s="9" t="s">
        <v>62</v>
      </c>
      <c r="D4" s="61" t="s">
        <v>116</v>
      </c>
      <c r="E4" s="10"/>
      <c r="F4" s="10"/>
      <c r="G4" s="10"/>
      <c r="H4" s="51" t="s">
        <v>2</v>
      </c>
      <c r="I4" s="42" t="s">
        <v>2</v>
      </c>
      <c r="J4" t="s">
        <v>192</v>
      </c>
      <c r="N4" t="s">
        <v>190</v>
      </c>
      <c r="S4" s="42" t="s">
        <v>117</v>
      </c>
      <c r="T4" s="42" t="s">
        <v>127</v>
      </c>
      <c r="V4" t="s">
        <v>190</v>
      </c>
    </row>
    <row r="5" spans="1:22" x14ac:dyDescent="0.25">
      <c r="A5" s="28">
        <v>23</v>
      </c>
      <c r="B5" s="9">
        <v>2.1</v>
      </c>
      <c r="C5" s="9" t="s">
        <v>62</v>
      </c>
      <c r="D5" s="42" t="s">
        <v>126</v>
      </c>
      <c r="E5" s="10"/>
      <c r="F5" s="10"/>
      <c r="G5" s="10"/>
      <c r="H5" s="51" t="s">
        <v>2</v>
      </c>
      <c r="I5" s="42" t="s">
        <v>2</v>
      </c>
      <c r="J5" t="s">
        <v>192</v>
      </c>
      <c r="N5" t="s">
        <v>191</v>
      </c>
      <c r="S5" s="42" t="s">
        <v>120</v>
      </c>
      <c r="T5" s="42" t="s">
        <v>121</v>
      </c>
      <c r="V5" t="s">
        <v>191</v>
      </c>
    </row>
    <row r="6" spans="1:22" x14ac:dyDescent="0.25">
      <c r="A6" s="28">
        <v>1</v>
      </c>
      <c r="B6" s="10">
        <v>2.2000000000000002</v>
      </c>
      <c r="C6" s="9" t="s">
        <v>62</v>
      </c>
      <c r="D6" s="42" t="s">
        <v>115</v>
      </c>
      <c r="E6" s="10"/>
      <c r="F6" s="10"/>
      <c r="G6" s="10"/>
      <c r="H6" s="51" t="s">
        <v>2</v>
      </c>
      <c r="I6" s="42" t="s">
        <v>2</v>
      </c>
      <c r="J6" t="s">
        <v>192</v>
      </c>
      <c r="K6" t="s">
        <v>202</v>
      </c>
      <c r="N6" t="s">
        <v>195</v>
      </c>
    </row>
    <row r="7" spans="1:22" x14ac:dyDescent="0.25">
      <c r="A7" s="28">
        <v>5</v>
      </c>
      <c r="B7" s="9">
        <v>3</v>
      </c>
      <c r="C7" s="9" t="s">
        <v>62</v>
      </c>
      <c r="D7" s="61" t="s">
        <v>117</v>
      </c>
      <c r="E7" s="10"/>
      <c r="F7" s="10"/>
      <c r="G7" s="10"/>
      <c r="H7" s="51" t="s">
        <v>2</v>
      </c>
      <c r="I7" s="42" t="s">
        <v>2</v>
      </c>
      <c r="J7" t="s">
        <v>190</v>
      </c>
      <c r="N7" t="s">
        <v>189</v>
      </c>
    </row>
    <row r="8" spans="1:22" x14ac:dyDescent="0.25">
      <c r="A8" s="28">
        <v>25</v>
      </c>
      <c r="B8" s="9">
        <v>4</v>
      </c>
      <c r="C8" s="9" t="s">
        <v>62</v>
      </c>
      <c r="D8" s="61" t="s">
        <v>127</v>
      </c>
      <c r="E8" s="10"/>
      <c r="F8" s="10"/>
      <c r="G8" s="10"/>
      <c r="H8" s="51" t="s">
        <v>2</v>
      </c>
      <c r="I8" s="42" t="s">
        <v>2</v>
      </c>
      <c r="J8" t="s">
        <v>190</v>
      </c>
    </row>
    <row r="9" spans="1:22" x14ac:dyDescent="0.25">
      <c r="A9" s="28">
        <v>15</v>
      </c>
      <c r="B9" s="10">
        <v>4.2</v>
      </c>
      <c r="C9" s="9" t="s">
        <v>62</v>
      </c>
      <c r="D9" s="42" t="s">
        <v>122</v>
      </c>
      <c r="E9" s="10"/>
      <c r="F9" s="10" t="s">
        <v>2</v>
      </c>
      <c r="G9" s="10"/>
      <c r="H9" s="51" t="s">
        <v>2</v>
      </c>
      <c r="I9" s="42" t="s">
        <v>2</v>
      </c>
      <c r="J9" t="s">
        <v>190</v>
      </c>
      <c r="V9" t="s">
        <v>3</v>
      </c>
    </row>
    <row r="10" spans="1:22" x14ac:dyDescent="0.25">
      <c r="A10" s="28">
        <v>11</v>
      </c>
      <c r="B10" s="9">
        <v>5</v>
      </c>
      <c r="C10" s="9" t="s">
        <v>62</v>
      </c>
      <c r="D10" s="61" t="s">
        <v>120</v>
      </c>
      <c r="E10" s="10"/>
      <c r="F10" s="10"/>
      <c r="G10" s="10"/>
      <c r="H10" s="51" t="s">
        <v>2</v>
      </c>
      <c r="I10" s="42" t="s">
        <v>2</v>
      </c>
      <c r="J10" t="s">
        <v>191</v>
      </c>
      <c r="V10" t="s">
        <v>192</v>
      </c>
    </row>
    <row r="11" spans="1:22" x14ac:dyDescent="0.25">
      <c r="A11" s="28">
        <v>13</v>
      </c>
      <c r="B11" s="10">
        <v>6</v>
      </c>
      <c r="C11" s="9" t="s">
        <v>62</v>
      </c>
      <c r="D11" s="61" t="s">
        <v>121</v>
      </c>
      <c r="E11" s="10"/>
      <c r="F11" s="10"/>
      <c r="G11" s="10"/>
      <c r="H11" s="51" t="s">
        <v>2</v>
      </c>
      <c r="I11" s="42" t="s">
        <v>2</v>
      </c>
      <c r="J11" t="s">
        <v>191</v>
      </c>
      <c r="V11" t="s">
        <v>199</v>
      </c>
    </row>
    <row r="12" spans="1:22" x14ac:dyDescent="0.25">
      <c r="A12" s="28">
        <v>7</v>
      </c>
      <c r="B12" s="10">
        <v>6.1</v>
      </c>
      <c r="C12" s="9" t="s">
        <v>62</v>
      </c>
      <c r="D12" s="42" t="s">
        <v>118</v>
      </c>
      <c r="E12" s="10"/>
      <c r="F12" s="10"/>
      <c r="G12" s="10"/>
      <c r="H12" s="51" t="s">
        <v>2</v>
      </c>
      <c r="I12" s="42" t="s">
        <v>2</v>
      </c>
      <c r="J12" t="s">
        <v>191</v>
      </c>
      <c r="V12" t="s">
        <v>200</v>
      </c>
    </row>
    <row r="13" spans="1:22" x14ac:dyDescent="0.25">
      <c r="A13" s="28">
        <v>9</v>
      </c>
      <c r="B13" s="10">
        <v>6.2</v>
      </c>
      <c r="C13" s="9" t="s">
        <v>62</v>
      </c>
      <c r="D13" s="42" t="s">
        <v>119</v>
      </c>
      <c r="E13" s="9" t="s">
        <v>2</v>
      </c>
      <c r="F13" s="10"/>
      <c r="G13" s="10"/>
      <c r="H13" s="52"/>
      <c r="I13" s="56"/>
      <c r="V13" t="s">
        <v>201</v>
      </c>
    </row>
    <row r="14" spans="1:22" x14ac:dyDescent="0.25">
      <c r="A14" s="28">
        <v>17</v>
      </c>
      <c r="B14" s="10">
        <v>6.3</v>
      </c>
      <c r="C14" s="9" t="s">
        <v>62</v>
      </c>
      <c r="D14" s="42" t="s">
        <v>123</v>
      </c>
      <c r="E14" s="10"/>
      <c r="F14" s="10"/>
      <c r="G14" s="10"/>
      <c r="H14" s="51" t="s">
        <v>2</v>
      </c>
      <c r="I14" s="42" t="s">
        <v>2</v>
      </c>
      <c r="J14" t="s">
        <v>191</v>
      </c>
    </row>
    <row r="15" spans="1:22" ht="15.75" thickBot="1" x14ac:dyDescent="0.3">
      <c r="A15" s="30">
        <v>19</v>
      </c>
      <c r="B15" s="18">
        <v>6.4</v>
      </c>
      <c r="C15" s="18" t="s">
        <v>62</v>
      </c>
      <c r="D15" s="43" t="s">
        <v>124</v>
      </c>
      <c r="E15" s="19"/>
      <c r="F15" s="19" t="s">
        <v>2</v>
      </c>
      <c r="G15" s="19"/>
      <c r="H15" s="58"/>
      <c r="I15" s="59"/>
    </row>
    <row r="16" spans="1:22" x14ac:dyDescent="0.25">
      <c r="A16" s="28">
        <v>27</v>
      </c>
      <c r="B16" s="9"/>
      <c r="C16" s="9" t="s">
        <v>63</v>
      </c>
      <c r="D16" s="42" t="s">
        <v>128</v>
      </c>
      <c r="E16" s="9" t="s">
        <v>2</v>
      </c>
      <c r="F16" s="10"/>
      <c r="G16" s="10"/>
      <c r="H16" s="51" t="s">
        <v>2</v>
      </c>
      <c r="I16" s="42" t="s">
        <v>2</v>
      </c>
      <c r="J16" t="s">
        <v>188</v>
      </c>
      <c r="M16" t="s">
        <v>194</v>
      </c>
    </row>
    <row r="17" spans="1:10" x14ac:dyDescent="0.25">
      <c r="A17" s="28">
        <v>29</v>
      </c>
      <c r="B17" s="9"/>
      <c r="C17" s="9" t="s">
        <v>63</v>
      </c>
      <c r="D17" s="42" t="s">
        <v>129</v>
      </c>
      <c r="E17" s="9" t="s">
        <v>2</v>
      </c>
      <c r="F17" s="10"/>
      <c r="G17" s="10"/>
      <c r="H17" s="51" t="s">
        <v>2</v>
      </c>
      <c r="I17" s="42" t="s">
        <v>2</v>
      </c>
      <c r="J17" t="s">
        <v>188</v>
      </c>
    </row>
    <row r="18" spans="1:10" x14ac:dyDescent="0.25">
      <c r="A18" s="28">
        <v>31</v>
      </c>
      <c r="B18" s="9"/>
      <c r="C18" s="10" t="s">
        <v>63</v>
      </c>
      <c r="D18" s="42" t="s">
        <v>39</v>
      </c>
      <c r="E18" s="9" t="s">
        <v>2</v>
      </c>
      <c r="F18" s="10"/>
      <c r="G18" s="10"/>
      <c r="H18" s="51" t="s">
        <v>2</v>
      </c>
      <c r="I18" s="42" t="s">
        <v>2</v>
      </c>
      <c r="J18" t="s">
        <v>188</v>
      </c>
    </row>
    <row r="19" spans="1:10" x14ac:dyDescent="0.25">
      <c r="A19" s="28">
        <v>33</v>
      </c>
      <c r="B19" s="9"/>
      <c r="C19" s="10" t="s">
        <v>63</v>
      </c>
      <c r="D19" s="42" t="s">
        <v>0</v>
      </c>
      <c r="E19" s="9" t="s">
        <v>2</v>
      </c>
      <c r="F19" s="10"/>
      <c r="G19" s="10"/>
      <c r="H19" s="51" t="s">
        <v>2</v>
      </c>
      <c r="I19" s="42" t="s">
        <v>2</v>
      </c>
      <c r="J19" t="s">
        <v>188</v>
      </c>
    </row>
    <row r="20" spans="1:10" x14ac:dyDescent="0.25">
      <c r="A20" s="28">
        <v>35</v>
      </c>
      <c r="B20" s="9"/>
      <c r="C20" s="10" t="s">
        <v>63</v>
      </c>
      <c r="D20" s="42" t="s">
        <v>17</v>
      </c>
      <c r="E20" s="9" t="s">
        <v>2</v>
      </c>
      <c r="F20" s="10"/>
      <c r="G20" s="10"/>
      <c r="H20" s="51" t="s">
        <v>2</v>
      </c>
      <c r="I20" s="42" t="s">
        <v>2</v>
      </c>
      <c r="J20" t="s">
        <v>189</v>
      </c>
    </row>
    <row r="21" spans="1:10" x14ac:dyDescent="0.25">
      <c r="A21" s="28">
        <v>37</v>
      </c>
      <c r="B21" s="9"/>
      <c r="C21" s="10" t="s">
        <v>63</v>
      </c>
      <c r="D21" s="42" t="s">
        <v>19</v>
      </c>
      <c r="E21" s="10"/>
      <c r="F21" s="10" t="s">
        <v>2</v>
      </c>
      <c r="G21" s="10"/>
      <c r="H21" s="51" t="s">
        <v>2</v>
      </c>
      <c r="I21" s="42" t="s">
        <v>2</v>
      </c>
      <c r="J21" t="s">
        <v>190</v>
      </c>
    </row>
    <row r="22" spans="1:10" x14ac:dyDescent="0.25">
      <c r="A22" s="28">
        <v>39</v>
      </c>
      <c r="B22" s="9"/>
      <c r="C22" s="10" t="s">
        <v>63</v>
      </c>
      <c r="D22" s="42" t="s">
        <v>24</v>
      </c>
      <c r="E22" s="10"/>
      <c r="F22" s="10"/>
      <c r="G22" s="10" t="s">
        <v>2</v>
      </c>
      <c r="H22" s="52"/>
      <c r="I22" s="56"/>
    </row>
    <row r="23" spans="1:10" x14ac:dyDescent="0.25">
      <c r="A23" s="28">
        <v>41</v>
      </c>
      <c r="B23" s="9"/>
      <c r="C23" s="10" t="s">
        <v>63</v>
      </c>
      <c r="D23" s="42" t="s">
        <v>34</v>
      </c>
      <c r="E23" s="9" t="s">
        <v>2</v>
      </c>
      <c r="F23" s="10"/>
      <c r="G23" s="10"/>
      <c r="H23" s="51" t="s">
        <v>2</v>
      </c>
      <c r="I23" s="42" t="s">
        <v>2</v>
      </c>
      <c r="J23" t="s">
        <v>188</v>
      </c>
    </row>
    <row r="24" spans="1:10" x14ac:dyDescent="0.25">
      <c r="A24" s="28">
        <v>43</v>
      </c>
      <c r="B24" s="9"/>
      <c r="C24" s="10" t="s">
        <v>63</v>
      </c>
      <c r="D24" s="42" t="s">
        <v>40</v>
      </c>
      <c r="E24" s="9" t="s">
        <v>2</v>
      </c>
      <c r="F24" s="10"/>
      <c r="G24" s="10"/>
      <c r="H24" s="51" t="s">
        <v>2</v>
      </c>
      <c r="I24" s="42" t="s">
        <v>2</v>
      </c>
      <c r="J24" t="s">
        <v>189</v>
      </c>
    </row>
    <row r="25" spans="1:10" ht="15.75" thickBot="1" x14ac:dyDescent="0.3">
      <c r="A25" s="30">
        <v>45</v>
      </c>
      <c r="B25" s="18"/>
      <c r="C25" s="19" t="s">
        <v>63</v>
      </c>
      <c r="D25" s="43" t="s">
        <v>43</v>
      </c>
      <c r="E25" s="18" t="s">
        <v>2</v>
      </c>
      <c r="F25" s="19"/>
      <c r="G25" s="19"/>
      <c r="H25" s="55" t="s">
        <v>2</v>
      </c>
      <c r="I25" s="43" t="s">
        <v>2</v>
      </c>
      <c r="J25" t="s">
        <v>188</v>
      </c>
    </row>
    <row r="28" spans="1:10" x14ac:dyDescent="0.25">
      <c r="I28">
        <f t="shared" ref="I28" si="0">23-COUNTIF(I3:I25,"")</f>
        <v>20</v>
      </c>
    </row>
    <row r="31" spans="1:10" x14ac:dyDescent="0.25">
      <c r="I31" t="str">
        <f>I25</f>
        <v>NULL</v>
      </c>
    </row>
  </sheetData>
  <autoFilter ref="A2:K25" xr:uid="{342C1745-9DC1-4DA6-A615-423DBAD68790}">
    <sortState xmlns:xlrd2="http://schemas.microsoft.com/office/spreadsheetml/2017/richdata2" ref="A3:K25">
      <sortCondition ref="B2:B2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88A0-0587-427D-AF47-BC61E19F26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4F9D-8BBB-4C01-B7DD-23138D6DA73B}">
  <dimension ref="A1:H42"/>
  <sheetViews>
    <sheetView workbookViewId="0">
      <selection activeCell="H8" sqref="H8"/>
    </sheetView>
  </sheetViews>
  <sheetFormatPr defaultRowHeight="15" x14ac:dyDescent="0.25"/>
  <cols>
    <col min="1" max="2" width="4.85546875" style="1" customWidth="1"/>
    <col min="3" max="3" width="15.140625" bestFit="1" customWidth="1"/>
    <col min="4" max="4" width="18.7109375" style="1" bestFit="1" customWidth="1"/>
    <col min="5" max="7" width="5.42578125" style="1" customWidth="1"/>
    <col min="8" max="8" width="127.5703125" bestFit="1" customWidth="1"/>
  </cols>
  <sheetData>
    <row r="1" spans="1:8" s="1" customFormat="1" x14ac:dyDescent="0.25">
      <c r="A1" s="1" t="s">
        <v>99</v>
      </c>
      <c r="B1" s="1" t="s">
        <v>187</v>
      </c>
      <c r="C1" s="1" t="s">
        <v>145</v>
      </c>
      <c r="D1" s="1" t="s">
        <v>148</v>
      </c>
      <c r="E1" s="1" t="s">
        <v>146</v>
      </c>
      <c r="F1" s="1" t="s">
        <v>63</v>
      </c>
      <c r="G1" s="1" t="s">
        <v>62</v>
      </c>
      <c r="H1" s="1" t="s">
        <v>147</v>
      </c>
    </row>
    <row r="3" spans="1:8" x14ac:dyDescent="0.25">
      <c r="A3" s="1">
        <v>34</v>
      </c>
      <c r="B3" s="1">
        <v>1</v>
      </c>
      <c r="C3" t="s">
        <v>25</v>
      </c>
      <c r="D3" s="1" t="s">
        <v>2</v>
      </c>
      <c r="E3" s="1">
        <v>1</v>
      </c>
      <c r="F3" s="1" t="s">
        <v>63</v>
      </c>
      <c r="H3" t="s">
        <v>154</v>
      </c>
    </row>
    <row r="4" spans="1:8" x14ac:dyDescent="0.25">
      <c r="A4" s="1">
        <v>40</v>
      </c>
      <c r="B4" s="1">
        <v>2</v>
      </c>
      <c r="C4" t="s">
        <v>29</v>
      </c>
      <c r="D4" s="1" t="s">
        <v>30</v>
      </c>
      <c r="E4" s="1">
        <v>1</v>
      </c>
      <c r="F4" s="1" t="s">
        <v>63</v>
      </c>
      <c r="H4" t="s">
        <v>156</v>
      </c>
    </row>
    <row r="5" spans="1:8" x14ac:dyDescent="0.25">
      <c r="A5" s="1">
        <v>1</v>
      </c>
      <c r="B5" s="1">
        <v>3</v>
      </c>
      <c r="C5" t="s">
        <v>18</v>
      </c>
      <c r="D5" s="1" t="s">
        <v>2</v>
      </c>
      <c r="E5" s="1">
        <v>9</v>
      </c>
      <c r="F5" s="1" t="s">
        <v>63</v>
      </c>
      <c r="G5" s="1" t="s">
        <v>62</v>
      </c>
      <c r="H5" s="49" t="s">
        <v>158</v>
      </c>
    </row>
    <row r="6" spans="1:8" x14ac:dyDescent="0.25">
      <c r="A6" s="1">
        <v>2</v>
      </c>
      <c r="B6" s="1">
        <v>4</v>
      </c>
      <c r="C6" t="s">
        <v>21</v>
      </c>
      <c r="D6" s="1" t="s">
        <v>2</v>
      </c>
      <c r="E6" s="1">
        <v>3</v>
      </c>
      <c r="F6" s="1" t="s">
        <v>63</v>
      </c>
      <c r="G6" s="1" t="s">
        <v>62</v>
      </c>
      <c r="H6" s="49" t="s">
        <v>169</v>
      </c>
    </row>
    <row r="7" spans="1:8" x14ac:dyDescent="0.25">
      <c r="A7" s="1">
        <v>3</v>
      </c>
      <c r="B7" s="1">
        <v>5</v>
      </c>
      <c r="C7" t="s">
        <v>3</v>
      </c>
      <c r="D7" s="1" t="s">
        <v>2</v>
      </c>
      <c r="E7" s="1">
        <v>20</v>
      </c>
      <c r="F7" s="1" t="s">
        <v>63</v>
      </c>
      <c r="G7" s="1" t="s">
        <v>62</v>
      </c>
      <c r="H7" t="s">
        <v>159</v>
      </c>
    </row>
    <row r="8" spans="1:8" x14ac:dyDescent="0.25">
      <c r="A8" s="1">
        <v>4</v>
      </c>
      <c r="B8" s="1">
        <v>6</v>
      </c>
      <c r="C8" t="s">
        <v>4</v>
      </c>
      <c r="D8" s="1" t="s">
        <v>2</v>
      </c>
      <c r="E8" s="1">
        <v>20</v>
      </c>
      <c r="F8" s="1" t="s">
        <v>63</v>
      </c>
      <c r="G8" s="1" t="s">
        <v>62</v>
      </c>
      <c r="H8" t="s">
        <v>166</v>
      </c>
    </row>
    <row r="9" spans="1:8" x14ac:dyDescent="0.25">
      <c r="A9" s="1">
        <v>5</v>
      </c>
      <c r="B9" s="1">
        <v>7</v>
      </c>
      <c r="C9" t="s">
        <v>5</v>
      </c>
      <c r="D9" s="1" t="s">
        <v>131</v>
      </c>
      <c r="E9" s="1">
        <v>20</v>
      </c>
      <c r="F9" s="1" t="s">
        <v>63</v>
      </c>
      <c r="G9" s="1" t="s">
        <v>62</v>
      </c>
      <c r="H9" t="s">
        <v>160</v>
      </c>
    </row>
    <row r="10" spans="1:8" x14ac:dyDescent="0.25">
      <c r="A10" s="1">
        <v>6</v>
      </c>
      <c r="B10" s="1">
        <v>8</v>
      </c>
      <c r="C10" t="s">
        <v>7</v>
      </c>
      <c r="D10" s="1">
        <v>0.05</v>
      </c>
      <c r="E10" s="1">
        <v>16</v>
      </c>
      <c r="F10" s="1" t="s">
        <v>63</v>
      </c>
      <c r="G10" s="1" t="s">
        <v>62</v>
      </c>
      <c r="H10" t="s">
        <v>152</v>
      </c>
    </row>
    <row r="11" spans="1:8" x14ac:dyDescent="0.25">
      <c r="A11" s="1">
        <v>7</v>
      </c>
      <c r="B11" s="1">
        <v>9</v>
      </c>
      <c r="C11" t="s">
        <v>36</v>
      </c>
      <c r="D11" s="1" t="b">
        <v>0</v>
      </c>
      <c r="E11" s="1">
        <v>9</v>
      </c>
      <c r="F11" s="1" t="s">
        <v>63</v>
      </c>
      <c r="G11" s="1" t="s">
        <v>62</v>
      </c>
      <c r="H11" s="8" t="s">
        <v>161</v>
      </c>
    </row>
    <row r="12" spans="1:8" x14ac:dyDescent="0.25">
      <c r="A12" s="1">
        <v>8</v>
      </c>
      <c r="B12" s="1">
        <v>10</v>
      </c>
      <c r="C12" t="s">
        <v>15</v>
      </c>
      <c r="D12" s="1" t="b">
        <v>0</v>
      </c>
      <c r="E12" s="1">
        <v>1</v>
      </c>
      <c r="F12" s="1" t="s">
        <v>63</v>
      </c>
      <c r="H12" s="8" t="s">
        <v>175</v>
      </c>
    </row>
    <row r="13" spans="1:8" x14ac:dyDescent="0.25">
      <c r="A13" s="1">
        <v>9</v>
      </c>
      <c r="B13" s="1">
        <v>11</v>
      </c>
      <c r="C13" t="s">
        <v>16</v>
      </c>
      <c r="D13" s="1" t="b">
        <v>0</v>
      </c>
      <c r="E13" s="1">
        <v>1</v>
      </c>
      <c r="F13" s="1" t="s">
        <v>63</v>
      </c>
      <c r="H13" s="8" t="s">
        <v>161</v>
      </c>
    </row>
    <row r="14" spans="1:8" x14ac:dyDescent="0.25">
      <c r="A14" s="1">
        <v>10</v>
      </c>
      <c r="B14" s="1">
        <v>12</v>
      </c>
      <c r="C14" t="s">
        <v>23</v>
      </c>
      <c r="D14" s="1" t="s">
        <v>2</v>
      </c>
      <c r="E14" s="1">
        <v>2</v>
      </c>
      <c r="F14" s="1" t="s">
        <v>63</v>
      </c>
      <c r="G14" s="1" t="s">
        <v>62</v>
      </c>
      <c r="H14" t="s">
        <v>171</v>
      </c>
    </row>
    <row r="15" spans="1:8" x14ac:dyDescent="0.25">
      <c r="A15" s="1">
        <v>11</v>
      </c>
      <c r="B15" s="1">
        <v>13</v>
      </c>
      <c r="C15" t="s">
        <v>22</v>
      </c>
      <c r="D15" s="1" t="b">
        <v>1</v>
      </c>
      <c r="E15" s="1">
        <v>2</v>
      </c>
      <c r="F15" s="1" t="s">
        <v>63</v>
      </c>
      <c r="G15" s="1" t="s">
        <v>62</v>
      </c>
      <c r="H15" s="45" t="s">
        <v>170</v>
      </c>
    </row>
    <row r="16" spans="1:8" x14ac:dyDescent="0.25">
      <c r="A16" s="1">
        <v>12</v>
      </c>
      <c r="B16" s="1">
        <v>14</v>
      </c>
      <c r="C16" t="s">
        <v>32</v>
      </c>
      <c r="D16" s="1" t="b">
        <v>0</v>
      </c>
      <c r="E16" s="1">
        <v>1</v>
      </c>
      <c r="F16" s="1" t="s">
        <v>63</v>
      </c>
      <c r="H16" s="45" t="s">
        <v>150</v>
      </c>
    </row>
    <row r="17" spans="1:8" x14ac:dyDescent="0.25">
      <c r="A17" s="1">
        <v>13</v>
      </c>
      <c r="B17" s="1">
        <v>15</v>
      </c>
      <c r="C17" t="s">
        <v>132</v>
      </c>
      <c r="D17" s="1" t="s">
        <v>133</v>
      </c>
      <c r="E17" s="1">
        <v>5</v>
      </c>
      <c r="G17" s="1" t="s">
        <v>62</v>
      </c>
      <c r="H17" t="s">
        <v>176</v>
      </c>
    </row>
    <row r="18" spans="1:8" x14ac:dyDescent="0.25">
      <c r="A18" s="1">
        <v>14</v>
      </c>
      <c r="B18" s="1">
        <v>16</v>
      </c>
      <c r="C18" t="s">
        <v>134</v>
      </c>
      <c r="D18" s="1">
        <v>10000</v>
      </c>
      <c r="E18" s="1">
        <v>2</v>
      </c>
      <c r="G18" s="1" t="s">
        <v>62</v>
      </c>
      <c r="H18" t="s">
        <v>186</v>
      </c>
    </row>
    <row r="19" spans="1:8" x14ac:dyDescent="0.25">
      <c r="A19" s="1">
        <v>15</v>
      </c>
      <c r="B19" s="1">
        <v>17</v>
      </c>
      <c r="C19" t="s">
        <v>88</v>
      </c>
      <c r="D19" s="1">
        <v>100</v>
      </c>
      <c r="E19" s="1">
        <v>3</v>
      </c>
      <c r="G19" s="1" t="s">
        <v>62</v>
      </c>
      <c r="H19" t="s">
        <v>177</v>
      </c>
    </row>
    <row r="20" spans="1:8" x14ac:dyDescent="0.25">
      <c r="A20" s="1">
        <v>16</v>
      </c>
      <c r="B20" s="1">
        <v>18</v>
      </c>
      <c r="C20" t="s">
        <v>111</v>
      </c>
      <c r="D20" s="1">
        <v>100</v>
      </c>
      <c r="E20" s="1">
        <v>3</v>
      </c>
      <c r="G20" s="1" t="s">
        <v>62</v>
      </c>
      <c r="H20" t="s">
        <v>178</v>
      </c>
    </row>
    <row r="21" spans="1:8" x14ac:dyDescent="0.25">
      <c r="A21" s="1">
        <v>17</v>
      </c>
      <c r="B21" s="1">
        <v>19</v>
      </c>
      <c r="C21" t="s">
        <v>135</v>
      </c>
      <c r="D21" s="1" t="b">
        <v>1</v>
      </c>
      <c r="E21" s="1">
        <v>3</v>
      </c>
      <c r="G21" s="1" t="s">
        <v>62</v>
      </c>
      <c r="H21" t="s">
        <v>179</v>
      </c>
    </row>
    <row r="22" spans="1:8" x14ac:dyDescent="0.25">
      <c r="A22" s="1">
        <v>18</v>
      </c>
      <c r="B22" s="1">
        <v>20</v>
      </c>
      <c r="C22" t="s">
        <v>136</v>
      </c>
      <c r="D22" s="1" t="b">
        <v>0</v>
      </c>
      <c r="E22" s="1">
        <v>2</v>
      </c>
      <c r="G22" s="1" t="s">
        <v>62</v>
      </c>
      <c r="H22" t="s">
        <v>180</v>
      </c>
    </row>
    <row r="23" spans="1:8" x14ac:dyDescent="0.25">
      <c r="A23" s="1">
        <v>19</v>
      </c>
      <c r="B23" s="1">
        <v>21</v>
      </c>
      <c r="C23" t="s">
        <v>137</v>
      </c>
      <c r="D23" s="1" t="b">
        <v>0</v>
      </c>
      <c r="E23" s="1">
        <v>3</v>
      </c>
      <c r="G23" s="1" t="s">
        <v>62</v>
      </c>
      <c r="H23" t="s">
        <v>181</v>
      </c>
    </row>
    <row r="24" spans="1:8" x14ac:dyDescent="0.25">
      <c r="A24" s="1">
        <v>20</v>
      </c>
      <c r="B24" s="1">
        <v>22</v>
      </c>
      <c r="C24" t="s">
        <v>138</v>
      </c>
      <c r="D24" s="1" t="b">
        <v>1</v>
      </c>
      <c r="E24" s="1">
        <v>3</v>
      </c>
      <c r="G24" s="1" t="s">
        <v>62</v>
      </c>
      <c r="H24" t="s">
        <v>182</v>
      </c>
    </row>
    <row r="25" spans="1:8" x14ac:dyDescent="0.25">
      <c r="A25" s="1">
        <v>21</v>
      </c>
      <c r="B25" s="1">
        <v>23</v>
      </c>
      <c r="C25" t="s">
        <v>140</v>
      </c>
      <c r="D25" s="1" t="b">
        <v>1</v>
      </c>
      <c r="E25" s="1">
        <v>3</v>
      </c>
      <c r="G25" s="1" t="s">
        <v>62</v>
      </c>
      <c r="H25" t="s">
        <v>183</v>
      </c>
    </row>
    <row r="26" spans="1:8" x14ac:dyDescent="0.25">
      <c r="A26" s="1">
        <v>22</v>
      </c>
      <c r="B26" s="1">
        <v>24</v>
      </c>
      <c r="C26" t="s">
        <v>141</v>
      </c>
      <c r="D26" s="1" t="s">
        <v>139</v>
      </c>
      <c r="E26" s="1">
        <v>4</v>
      </c>
      <c r="G26" s="1" t="s">
        <v>62</v>
      </c>
      <c r="H26" t="s">
        <v>184</v>
      </c>
    </row>
    <row r="27" spans="1:8" x14ac:dyDescent="0.25">
      <c r="A27" s="1">
        <v>23</v>
      </c>
      <c r="B27" s="1">
        <v>25</v>
      </c>
      <c r="C27" t="s">
        <v>10</v>
      </c>
      <c r="D27" s="1" t="b">
        <v>1</v>
      </c>
      <c r="E27" s="1">
        <v>10</v>
      </c>
      <c r="F27" s="1" t="s">
        <v>63</v>
      </c>
      <c r="H27" t="s">
        <v>155</v>
      </c>
    </row>
    <row r="28" spans="1:8" x14ac:dyDescent="0.25">
      <c r="A28" s="1">
        <v>24</v>
      </c>
      <c r="B28" s="1">
        <v>26</v>
      </c>
      <c r="C28" t="s">
        <v>13</v>
      </c>
      <c r="D28" s="1">
        <v>2</v>
      </c>
      <c r="E28" s="1">
        <v>10</v>
      </c>
      <c r="F28" s="1" t="s">
        <v>63</v>
      </c>
      <c r="H28" t="s">
        <v>151</v>
      </c>
    </row>
    <row r="29" spans="1:8" x14ac:dyDescent="0.25">
      <c r="A29" s="1">
        <v>25</v>
      </c>
      <c r="B29" s="1">
        <v>27</v>
      </c>
      <c r="C29" t="s">
        <v>11</v>
      </c>
      <c r="D29" s="1">
        <v>36</v>
      </c>
      <c r="E29" s="1">
        <v>6</v>
      </c>
      <c r="F29" s="1" t="s">
        <v>63</v>
      </c>
      <c r="H29" t="s">
        <v>162</v>
      </c>
    </row>
    <row r="30" spans="1:8" x14ac:dyDescent="0.25">
      <c r="A30" s="1">
        <v>26</v>
      </c>
      <c r="B30" s="1">
        <v>28</v>
      </c>
      <c r="C30" t="s">
        <v>12</v>
      </c>
      <c r="D30" s="1" t="s">
        <v>142</v>
      </c>
      <c r="E30" s="1">
        <v>6</v>
      </c>
      <c r="F30" s="1" t="s">
        <v>63</v>
      </c>
      <c r="H30" t="s">
        <v>185</v>
      </c>
    </row>
    <row r="31" spans="1:8" x14ac:dyDescent="0.25">
      <c r="A31" s="1">
        <v>27</v>
      </c>
      <c r="B31" s="1">
        <v>29</v>
      </c>
      <c r="C31" t="s">
        <v>35</v>
      </c>
      <c r="D31" s="1">
        <v>0.1</v>
      </c>
      <c r="E31" s="1">
        <v>2</v>
      </c>
      <c r="F31" s="1" t="s">
        <v>63</v>
      </c>
      <c r="H31" t="s">
        <v>165</v>
      </c>
    </row>
    <row r="32" spans="1:8" x14ac:dyDescent="0.25">
      <c r="A32" s="1">
        <v>28</v>
      </c>
      <c r="B32" s="1">
        <v>30</v>
      </c>
      <c r="C32" t="s">
        <v>37</v>
      </c>
      <c r="D32" s="1">
        <v>12</v>
      </c>
      <c r="E32" s="1">
        <v>2</v>
      </c>
      <c r="F32" s="1" t="s">
        <v>63</v>
      </c>
      <c r="H32" t="s">
        <v>164</v>
      </c>
    </row>
    <row r="33" spans="1:8" x14ac:dyDescent="0.25">
      <c r="A33" s="1">
        <v>29</v>
      </c>
      <c r="B33" s="1">
        <v>31</v>
      </c>
      <c r="C33" t="s">
        <v>38</v>
      </c>
      <c r="D33" s="1" t="s">
        <v>142</v>
      </c>
      <c r="E33" s="1">
        <v>2</v>
      </c>
      <c r="F33" s="1" t="s">
        <v>63</v>
      </c>
      <c r="H33" t="s">
        <v>163</v>
      </c>
    </row>
    <row r="34" spans="1:8" x14ac:dyDescent="0.25">
      <c r="A34" s="1">
        <v>30</v>
      </c>
      <c r="B34" s="1">
        <v>32</v>
      </c>
      <c r="C34" t="s">
        <v>8</v>
      </c>
      <c r="D34" s="1">
        <v>8</v>
      </c>
      <c r="E34" s="1">
        <v>2</v>
      </c>
      <c r="F34" s="1" t="s">
        <v>63</v>
      </c>
      <c r="H34" t="s">
        <v>172</v>
      </c>
    </row>
    <row r="35" spans="1:8" x14ac:dyDescent="0.25">
      <c r="A35" s="1">
        <v>31</v>
      </c>
      <c r="B35" s="1">
        <v>33</v>
      </c>
      <c r="C35" t="s">
        <v>20</v>
      </c>
      <c r="D35" s="1">
        <v>1</v>
      </c>
      <c r="E35" s="1">
        <v>1</v>
      </c>
      <c r="F35" s="1" t="s">
        <v>63</v>
      </c>
      <c r="H35" t="s">
        <v>168</v>
      </c>
    </row>
    <row r="36" spans="1:8" x14ac:dyDescent="0.25">
      <c r="A36" s="1">
        <v>35</v>
      </c>
      <c r="B36" s="1">
        <v>34</v>
      </c>
      <c r="C36" t="s">
        <v>9</v>
      </c>
      <c r="D36" s="1" t="b">
        <v>0</v>
      </c>
      <c r="E36" s="1">
        <v>2</v>
      </c>
      <c r="F36" s="1" t="s">
        <v>63</v>
      </c>
      <c r="H36" t="s">
        <v>173</v>
      </c>
    </row>
    <row r="37" spans="1:8" x14ac:dyDescent="0.25">
      <c r="A37" s="1">
        <v>32</v>
      </c>
      <c r="B37" s="1">
        <v>35</v>
      </c>
      <c r="C37" t="s">
        <v>41</v>
      </c>
      <c r="D37" s="1">
        <v>0.7</v>
      </c>
      <c r="E37" s="1">
        <v>1</v>
      </c>
      <c r="F37" s="1" t="s">
        <v>63</v>
      </c>
      <c r="H37" t="s">
        <v>167</v>
      </c>
    </row>
    <row r="38" spans="1:8" x14ac:dyDescent="0.25">
      <c r="A38" s="1">
        <v>33</v>
      </c>
      <c r="B38" s="1">
        <v>36</v>
      </c>
      <c r="C38" t="s">
        <v>42</v>
      </c>
      <c r="D38" s="1">
        <v>1.1000000000000001</v>
      </c>
      <c r="E38" s="1">
        <v>1</v>
      </c>
      <c r="F38" s="1" t="s">
        <v>63</v>
      </c>
      <c r="H38" t="s">
        <v>167</v>
      </c>
    </row>
    <row r="39" spans="1:8" x14ac:dyDescent="0.25">
      <c r="A39" s="1">
        <v>36</v>
      </c>
      <c r="B39" s="1">
        <v>37</v>
      </c>
      <c r="C39" t="s">
        <v>14</v>
      </c>
      <c r="D39" s="1" t="s">
        <v>2</v>
      </c>
      <c r="E39" s="1">
        <v>2</v>
      </c>
      <c r="F39" s="1" t="s">
        <v>63</v>
      </c>
      <c r="H39" t="s">
        <v>174</v>
      </c>
    </row>
    <row r="40" spans="1:8" x14ac:dyDescent="0.25">
      <c r="A40" s="1">
        <v>37</v>
      </c>
      <c r="B40" s="1">
        <v>38</v>
      </c>
      <c r="C40" t="s">
        <v>26</v>
      </c>
      <c r="D40" s="1" t="s">
        <v>2</v>
      </c>
      <c r="E40" s="1">
        <v>1</v>
      </c>
      <c r="F40" s="1" t="s">
        <v>63</v>
      </c>
      <c r="H40" t="s">
        <v>149</v>
      </c>
    </row>
    <row r="41" spans="1:8" x14ac:dyDescent="0.25">
      <c r="A41" s="1">
        <v>38</v>
      </c>
      <c r="B41" s="1">
        <v>39</v>
      </c>
      <c r="C41" t="s">
        <v>27</v>
      </c>
      <c r="D41" s="1" t="s">
        <v>2</v>
      </c>
      <c r="E41" s="1">
        <v>1</v>
      </c>
      <c r="F41" s="1" t="s">
        <v>63</v>
      </c>
      <c r="H41" t="s">
        <v>157</v>
      </c>
    </row>
    <row r="42" spans="1:8" x14ac:dyDescent="0.25">
      <c r="A42" s="1">
        <v>39</v>
      </c>
      <c r="B42" s="1">
        <v>40</v>
      </c>
      <c r="C42" t="s">
        <v>28</v>
      </c>
      <c r="D42" s="1" t="s">
        <v>2</v>
      </c>
      <c r="E42" s="1">
        <v>1</v>
      </c>
      <c r="F42" s="1" t="s">
        <v>63</v>
      </c>
      <c r="H42" t="s">
        <v>153</v>
      </c>
    </row>
  </sheetData>
  <autoFilter ref="A2:H42" xr:uid="{88739658-0723-4868-B6FC-C7B85A460984}">
    <sortState xmlns:xlrd2="http://schemas.microsoft.com/office/spreadsheetml/2017/richdata2" ref="A3:H42">
      <sortCondition ref="B2:B42"/>
    </sortState>
  </autoFilter>
  <sortState xmlns:xlrd2="http://schemas.microsoft.com/office/spreadsheetml/2017/richdata2" ref="A3:C42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287E-9BA6-4F4E-87B9-FF26AFA8979D}">
  <dimension ref="A1:AH24"/>
  <sheetViews>
    <sheetView workbookViewId="0">
      <selection activeCell="C28" sqref="C28"/>
    </sheetView>
  </sheetViews>
  <sheetFormatPr defaultRowHeight="15" x14ac:dyDescent="0.25"/>
  <cols>
    <col min="1" max="1" width="4.7109375" bestFit="1" customWidth="1"/>
    <col min="2" max="2" width="10.42578125" bestFit="1" customWidth="1"/>
    <col min="3" max="3" width="255.140625" bestFit="1" customWidth="1"/>
    <col min="4" max="4" width="4.28515625" bestFit="1" customWidth="1"/>
    <col min="5" max="5" width="4.42578125" bestFit="1" customWidth="1"/>
    <col min="6" max="6" width="4.140625" bestFit="1" customWidth="1"/>
    <col min="7" max="7" width="4.42578125" bestFit="1" customWidth="1"/>
    <col min="9" max="19" width="8.42578125" bestFit="1" customWidth="1"/>
    <col min="20" max="20" width="15.42578125" bestFit="1" customWidth="1"/>
    <col min="21" max="21" width="14.42578125" bestFit="1" customWidth="1"/>
    <col min="22" max="22" width="17.42578125" bestFit="1" customWidth="1"/>
    <col min="23" max="24" width="23.7109375" bestFit="1" customWidth="1"/>
    <col min="25" max="25" width="15.7109375" bestFit="1" customWidth="1"/>
    <col min="26" max="26" width="18.28515625" bestFit="1" customWidth="1"/>
    <col min="27" max="27" width="22.28515625" bestFit="1" customWidth="1"/>
    <col min="28" max="28" width="15" bestFit="1" customWidth="1"/>
    <col min="29" max="29" width="21.42578125" bestFit="1" customWidth="1"/>
    <col min="30" max="30" width="18.5703125" bestFit="1" customWidth="1"/>
    <col min="31" max="32" width="22.28515625" bestFit="1" customWidth="1"/>
    <col min="33" max="33" width="23.7109375" bestFit="1" customWidth="1"/>
    <col min="34" max="34" width="16" bestFit="1" customWidth="1"/>
  </cols>
  <sheetData>
    <row r="1" spans="1:34" x14ac:dyDescent="0.25">
      <c r="A1" t="s">
        <v>59</v>
      </c>
      <c r="B1" t="s">
        <v>61</v>
      </c>
      <c r="C1" t="s">
        <v>60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8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21</v>
      </c>
      <c r="AB1" t="s">
        <v>1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</row>
    <row r="2" spans="1:34" x14ac:dyDescent="0.25">
      <c r="A2">
        <v>1</v>
      </c>
      <c r="B2" t="s">
        <v>62</v>
      </c>
      <c r="C2" s="4" t="s">
        <v>64</v>
      </c>
      <c r="D2">
        <v>1</v>
      </c>
      <c r="E2">
        <f t="shared" ref="E2:G24" si="0">FIND(",",$C2,D2+1)</f>
        <v>7</v>
      </c>
      <c r="F2">
        <f t="shared" si="0"/>
        <v>16</v>
      </c>
      <c r="G2">
        <f t="shared" si="0"/>
        <v>22</v>
      </c>
      <c r="H2" s="5">
        <v>49</v>
      </c>
      <c r="I2">
        <f t="shared" ref="I2:P7" si="1">FIND(",",$C2,H2+1)</f>
        <v>58</v>
      </c>
      <c r="J2">
        <f t="shared" si="1"/>
        <v>67</v>
      </c>
      <c r="K2">
        <f t="shared" si="1"/>
        <v>81</v>
      </c>
      <c r="L2">
        <f t="shared" si="1"/>
        <v>93</v>
      </c>
      <c r="M2">
        <f t="shared" si="1"/>
        <v>106</v>
      </c>
      <c r="N2">
        <f t="shared" si="1"/>
        <v>127</v>
      </c>
      <c r="O2">
        <f t="shared" si="1"/>
        <v>145</v>
      </c>
      <c r="P2">
        <f t="shared" si="1"/>
        <v>169</v>
      </c>
      <c r="Q2" s="5">
        <v>173</v>
      </c>
      <c r="R2" t="e">
        <f t="shared" ref="R2:S13" si="2">FIND(",",$C2,Q2+1)</f>
        <v>#VALUE!</v>
      </c>
      <c r="S2" t="e">
        <f t="shared" si="2"/>
        <v>#VALUE!</v>
      </c>
      <c r="T2" t="str">
        <f t="shared" ref="T2:T24" si="3">MID($C2,D2,E2-D2)</f>
        <v>HLBoot</v>
      </c>
      <c r="U2" t="str">
        <f t="shared" ref="U2:U24" si="4">TRIM(MID($C2,E2+1,F2-E2-1))</f>
        <v>formula</v>
      </c>
      <c r="V2" t="str">
        <f t="shared" ref="V2:V24" si="5">TRIM(MID($C2,F2+1,G2-F2-1))</f>
        <v>data</v>
      </c>
      <c r="W2" t="str">
        <f t="shared" ref="W2:W24" si="6">TRIM(MID($C2,G2+1,H2-G2-1))</f>
        <v>compare = c("con", "vac")</v>
      </c>
      <c r="X2" t="str">
        <f t="shared" ref="X2:X24" si="7">TRIM(MID($C2,H2+1,I2-H2-1))</f>
        <v>b = 100</v>
      </c>
      <c r="Y2" t="str">
        <f t="shared" ref="Y2:Y24" si="8">TRIM(MID($C2,I2+1,J2-I2-1))</f>
        <v>B = 100</v>
      </c>
      <c r="Z2" t="str">
        <f t="shared" ref="Z2:Z24" si="9">TRIM(MID($C2,J2+1,K2-J2-1))</f>
        <v>alpha = 0.05</v>
      </c>
      <c r="AA2" t="str">
        <f t="shared" ref="AA2:AA24" si="10">TRIM(MID($C2,K2+1,L2-K2-1))</f>
        <v>hpd = TRUE</v>
      </c>
      <c r="AB2" t="str">
        <f t="shared" ref="AB2:AB24" si="11">TRIM(MID($C2,L2+1,M2-L2-1))</f>
        <v>bca = FALSE</v>
      </c>
      <c r="AC2" t="str">
        <f t="shared" ref="AC2:AC24" si="12">TRIM(MID($C2,M2+1,N2-M2-1))</f>
        <v>return.boot = FALSE</v>
      </c>
      <c r="AD2" t="str">
        <f t="shared" ref="AD2:AD24" si="13">TRIM(MID($C2,N2+1,O2-N2-1))</f>
        <v>trace.it = FALSE</v>
      </c>
      <c r="AE2" t="str">
        <f t="shared" ref="AE2:AE24" si="14">TRIM(MID($C2,O2+1,P2-O2-1))</f>
        <v>seed = sample(1:100000</v>
      </c>
      <c r="AF2" t="str">
        <f t="shared" ref="AF2:AF24" si="15">TRIM(MID($C2,P2+1,Q2-P2-1))</f>
        <v>1)</v>
      </c>
      <c r="AG2" t="e">
        <f t="shared" ref="AG2:AG24" si="16">TRIM(MID($C2,Q2+1,R2-Q2-1))</f>
        <v>#VALUE!</v>
      </c>
      <c r="AH2" t="e">
        <f t="shared" ref="AH2:AH24" si="17">TRIM(MID($C2,R2+1,S2-R2-1))</f>
        <v>#VALUE!</v>
      </c>
    </row>
    <row r="3" spans="1:34" x14ac:dyDescent="0.25">
      <c r="A3">
        <v>3</v>
      </c>
      <c r="B3" t="s">
        <v>62</v>
      </c>
      <c r="C3" s="4" t="s">
        <v>65</v>
      </c>
      <c r="D3">
        <v>1</v>
      </c>
      <c r="E3">
        <f t="shared" si="0"/>
        <v>7</v>
      </c>
      <c r="F3">
        <f t="shared" si="0"/>
        <v>16</v>
      </c>
      <c r="G3">
        <f t="shared" si="0"/>
        <v>22</v>
      </c>
      <c r="H3" s="5">
        <v>49</v>
      </c>
      <c r="I3">
        <f t="shared" si="1"/>
        <v>58</v>
      </c>
      <c r="J3">
        <f t="shared" si="1"/>
        <v>67</v>
      </c>
      <c r="K3">
        <f t="shared" si="1"/>
        <v>81</v>
      </c>
      <c r="L3">
        <f t="shared" si="1"/>
        <v>93</v>
      </c>
      <c r="M3">
        <f t="shared" si="1"/>
        <v>106</v>
      </c>
      <c r="N3">
        <f t="shared" si="1"/>
        <v>127</v>
      </c>
      <c r="O3">
        <f t="shared" si="1"/>
        <v>145</v>
      </c>
      <c r="P3">
        <f t="shared" si="1"/>
        <v>169</v>
      </c>
      <c r="Q3" s="5">
        <v>173</v>
      </c>
      <c r="R3" t="e">
        <f t="shared" si="2"/>
        <v>#VALUE!</v>
      </c>
      <c r="S3" t="e">
        <f t="shared" si="2"/>
        <v>#VALUE!</v>
      </c>
      <c r="T3" t="str">
        <f t="shared" si="3"/>
        <v>MFBoot</v>
      </c>
      <c r="U3" t="str">
        <f t="shared" si="4"/>
        <v>formula</v>
      </c>
      <c r="V3" t="str">
        <f t="shared" si="5"/>
        <v>data</v>
      </c>
      <c r="W3" t="str">
        <f t="shared" si="6"/>
        <v>compare = c("con", "vac")</v>
      </c>
      <c r="X3" t="str">
        <f t="shared" si="7"/>
        <v>b = 100</v>
      </c>
      <c r="Y3" t="str">
        <f t="shared" si="8"/>
        <v>B = 100</v>
      </c>
      <c r="Z3" t="str">
        <f t="shared" si="9"/>
        <v>alpha = 0.05</v>
      </c>
      <c r="AA3" t="str">
        <f t="shared" si="10"/>
        <v>hpd = TRUE</v>
      </c>
      <c r="AB3" t="str">
        <f t="shared" si="11"/>
        <v>bca = FALSE</v>
      </c>
      <c r="AC3" t="str">
        <f t="shared" si="12"/>
        <v>return.boot = FALSE</v>
      </c>
      <c r="AD3" t="str">
        <f t="shared" si="13"/>
        <v>trace.it = FALSE</v>
      </c>
      <c r="AE3" t="str">
        <f t="shared" si="14"/>
        <v>seed = sample(1:100000</v>
      </c>
      <c r="AF3" t="str">
        <f t="shared" si="15"/>
        <v>1)</v>
      </c>
      <c r="AG3" t="e">
        <f t="shared" si="16"/>
        <v>#VALUE!</v>
      </c>
      <c r="AH3" t="e">
        <f t="shared" si="17"/>
        <v>#VALUE!</v>
      </c>
    </row>
    <row r="4" spans="1:34" x14ac:dyDescent="0.25">
      <c r="A4">
        <v>5</v>
      </c>
      <c r="B4" t="s">
        <v>62</v>
      </c>
      <c r="C4" s="4" t="s">
        <v>66</v>
      </c>
      <c r="D4">
        <v>1</v>
      </c>
      <c r="E4">
        <f t="shared" si="0"/>
        <v>7</v>
      </c>
      <c r="F4">
        <f t="shared" si="0"/>
        <v>16</v>
      </c>
      <c r="G4">
        <f t="shared" si="0"/>
        <v>22</v>
      </c>
      <c r="H4" s="5">
        <v>49</v>
      </c>
      <c r="I4">
        <f t="shared" si="1"/>
        <v>67</v>
      </c>
      <c r="J4" t="e">
        <f t="shared" si="1"/>
        <v>#VALUE!</v>
      </c>
      <c r="K4" t="e">
        <f t="shared" si="1"/>
        <v>#VALUE!</v>
      </c>
      <c r="L4" t="e">
        <f t="shared" si="1"/>
        <v>#VALUE!</v>
      </c>
      <c r="M4" t="e">
        <f t="shared" si="1"/>
        <v>#VALUE!</v>
      </c>
      <c r="N4" t="e">
        <f t="shared" si="1"/>
        <v>#VALUE!</v>
      </c>
      <c r="O4" t="e">
        <f t="shared" si="1"/>
        <v>#VALUE!</v>
      </c>
      <c r="P4" t="e">
        <f t="shared" si="1"/>
        <v>#VALUE!</v>
      </c>
      <c r="Q4" t="e">
        <f t="shared" ref="Q4:Q24" si="18">FIND(",",$C4,P4+1)</f>
        <v>#VALUE!</v>
      </c>
      <c r="R4" t="e">
        <f t="shared" si="2"/>
        <v>#VALUE!</v>
      </c>
      <c r="S4" t="e">
        <f t="shared" si="2"/>
        <v>#VALUE!</v>
      </c>
      <c r="T4" t="str">
        <f t="shared" si="3"/>
        <v>MFClus</v>
      </c>
      <c r="U4" t="str">
        <f t="shared" si="4"/>
        <v>formula</v>
      </c>
      <c r="V4" t="str">
        <f t="shared" si="5"/>
        <v>data</v>
      </c>
      <c r="W4" t="str">
        <f t="shared" si="6"/>
        <v>compare = c("con", "vac")</v>
      </c>
      <c r="X4" t="str">
        <f t="shared" si="7"/>
        <v>trace.it = FALSE</v>
      </c>
      <c r="Y4" t="e">
        <f t="shared" si="8"/>
        <v>#VALUE!</v>
      </c>
      <c r="Z4" t="e">
        <f t="shared" si="9"/>
        <v>#VALUE!</v>
      </c>
      <c r="AA4" t="e">
        <f t="shared" si="10"/>
        <v>#VALUE!</v>
      </c>
      <c r="AB4" t="e">
        <f t="shared" si="11"/>
        <v>#VALUE!</v>
      </c>
      <c r="AC4" t="e">
        <f t="shared" si="12"/>
        <v>#VALUE!</v>
      </c>
      <c r="AD4" t="e">
        <f t="shared" si="13"/>
        <v>#VALUE!</v>
      </c>
      <c r="AE4" t="e">
        <f t="shared" si="14"/>
        <v>#VALUE!</v>
      </c>
      <c r="AF4" t="e">
        <f t="shared" si="15"/>
        <v>#VALUE!</v>
      </c>
      <c r="AG4" t="e">
        <f t="shared" si="16"/>
        <v>#VALUE!</v>
      </c>
      <c r="AH4" t="e">
        <f t="shared" si="17"/>
        <v>#VALUE!</v>
      </c>
    </row>
    <row r="5" spans="1:34" x14ac:dyDescent="0.25">
      <c r="A5">
        <v>7</v>
      </c>
      <c r="B5" t="s">
        <v>62</v>
      </c>
      <c r="C5" s="4" t="s">
        <v>67</v>
      </c>
      <c r="D5">
        <v>1</v>
      </c>
      <c r="E5">
        <f t="shared" si="0"/>
        <v>4</v>
      </c>
      <c r="F5">
        <f t="shared" si="0"/>
        <v>13</v>
      </c>
      <c r="G5">
        <f t="shared" si="0"/>
        <v>19</v>
      </c>
      <c r="H5" s="5">
        <v>46</v>
      </c>
      <c r="I5" t="e">
        <f t="shared" si="1"/>
        <v>#VALUE!</v>
      </c>
      <c r="J5" t="e">
        <f t="shared" si="1"/>
        <v>#VALUE!</v>
      </c>
      <c r="K5" t="e">
        <f t="shared" si="1"/>
        <v>#VALUE!</v>
      </c>
      <c r="L5" t="e">
        <f t="shared" si="1"/>
        <v>#VALUE!</v>
      </c>
      <c r="M5" t="e">
        <f t="shared" si="1"/>
        <v>#VALUE!</v>
      </c>
      <c r="N5" t="e">
        <f t="shared" si="1"/>
        <v>#VALUE!</v>
      </c>
      <c r="O5" t="e">
        <f t="shared" si="1"/>
        <v>#VALUE!</v>
      </c>
      <c r="P5" t="e">
        <f t="shared" si="1"/>
        <v>#VALUE!</v>
      </c>
      <c r="Q5" t="e">
        <f t="shared" si="18"/>
        <v>#VALUE!</v>
      </c>
      <c r="R5" t="e">
        <f t="shared" si="2"/>
        <v>#VALUE!</v>
      </c>
      <c r="S5" t="e">
        <f t="shared" si="2"/>
        <v>#VALUE!</v>
      </c>
      <c r="T5" t="str">
        <f t="shared" si="3"/>
        <v>MFh</v>
      </c>
      <c r="U5" t="str">
        <f t="shared" si="4"/>
        <v>formula</v>
      </c>
      <c r="V5" t="str">
        <f t="shared" si="5"/>
        <v>data</v>
      </c>
      <c r="W5" t="str">
        <f t="shared" si="6"/>
        <v>compare = c("con", "vac")</v>
      </c>
      <c r="X5" t="e">
        <f t="shared" si="7"/>
        <v>#VALUE!</v>
      </c>
      <c r="Y5" t="e">
        <f t="shared" si="8"/>
        <v>#VALUE!</v>
      </c>
      <c r="Z5" t="e">
        <f t="shared" si="9"/>
        <v>#VALUE!</v>
      </c>
      <c r="AA5" t="e">
        <f t="shared" si="10"/>
        <v>#VALUE!</v>
      </c>
      <c r="AB5" t="e">
        <f t="shared" si="11"/>
        <v>#VALUE!</v>
      </c>
      <c r="AC5" t="e">
        <f t="shared" si="12"/>
        <v>#VALUE!</v>
      </c>
      <c r="AD5" t="e">
        <f t="shared" si="13"/>
        <v>#VALUE!</v>
      </c>
      <c r="AE5" t="e">
        <f t="shared" si="14"/>
        <v>#VALUE!</v>
      </c>
      <c r="AF5" t="e">
        <f t="shared" si="15"/>
        <v>#VALUE!</v>
      </c>
      <c r="AG5" t="e">
        <f t="shared" si="16"/>
        <v>#VALUE!</v>
      </c>
      <c r="AH5" t="e">
        <f t="shared" si="17"/>
        <v>#VALUE!</v>
      </c>
    </row>
    <row r="6" spans="1:34" x14ac:dyDescent="0.25">
      <c r="A6">
        <v>9</v>
      </c>
      <c r="B6" t="s">
        <v>62</v>
      </c>
      <c r="C6" s="4" t="s">
        <v>68</v>
      </c>
      <c r="D6">
        <v>1</v>
      </c>
      <c r="E6">
        <f t="shared" si="0"/>
        <v>7</v>
      </c>
      <c r="F6">
        <f t="shared" si="0"/>
        <v>10</v>
      </c>
      <c r="G6">
        <f t="shared" si="0"/>
        <v>32</v>
      </c>
      <c r="H6" t="e">
        <f>FIND(",",$C6,G6+1)</f>
        <v>#VALUE!</v>
      </c>
      <c r="I6" t="e">
        <f t="shared" si="1"/>
        <v>#VALUE!</v>
      </c>
      <c r="J6" t="e">
        <f t="shared" si="1"/>
        <v>#VALUE!</v>
      </c>
      <c r="K6" t="e">
        <f t="shared" si="1"/>
        <v>#VALUE!</v>
      </c>
      <c r="L6" t="e">
        <f t="shared" si="1"/>
        <v>#VALUE!</v>
      </c>
      <c r="M6" t="e">
        <f t="shared" si="1"/>
        <v>#VALUE!</v>
      </c>
      <c r="N6" t="e">
        <f t="shared" si="1"/>
        <v>#VALUE!</v>
      </c>
      <c r="O6" t="e">
        <f t="shared" si="1"/>
        <v>#VALUE!</v>
      </c>
      <c r="P6" t="e">
        <f t="shared" si="1"/>
        <v>#VALUE!</v>
      </c>
      <c r="Q6" t="e">
        <f t="shared" si="18"/>
        <v>#VALUE!</v>
      </c>
      <c r="R6" t="e">
        <f t="shared" si="2"/>
        <v>#VALUE!</v>
      </c>
      <c r="S6" t="e">
        <f t="shared" si="2"/>
        <v>#VALUE!</v>
      </c>
      <c r="T6" t="str">
        <f t="shared" si="3"/>
        <v>MFnest</v>
      </c>
      <c r="U6" t="str">
        <f t="shared" si="4"/>
        <v>Y</v>
      </c>
      <c r="V6" t="str">
        <f t="shared" si="5"/>
        <v>which.factor = 'All'</v>
      </c>
      <c r="W6" t="e">
        <f t="shared" si="6"/>
        <v>#VALUE!</v>
      </c>
      <c r="X6" t="e">
        <f t="shared" si="7"/>
        <v>#VALUE!</v>
      </c>
      <c r="Y6" t="e">
        <f t="shared" si="8"/>
        <v>#VALUE!</v>
      </c>
      <c r="Z6" t="e">
        <f t="shared" si="9"/>
        <v>#VALUE!</v>
      </c>
      <c r="AA6" t="e">
        <f t="shared" si="10"/>
        <v>#VALUE!</v>
      </c>
      <c r="AB6" t="e">
        <f t="shared" si="11"/>
        <v>#VALUE!</v>
      </c>
      <c r="AC6" t="e">
        <f t="shared" si="12"/>
        <v>#VALUE!</v>
      </c>
      <c r="AD6" t="e">
        <f t="shared" si="13"/>
        <v>#VALUE!</v>
      </c>
      <c r="AE6" t="e">
        <f t="shared" si="14"/>
        <v>#VALUE!</v>
      </c>
      <c r="AF6" t="e">
        <f t="shared" si="15"/>
        <v>#VALUE!</v>
      </c>
      <c r="AG6" t="e">
        <f t="shared" si="16"/>
        <v>#VALUE!</v>
      </c>
      <c r="AH6" t="e">
        <f t="shared" si="17"/>
        <v>#VALUE!</v>
      </c>
    </row>
    <row r="7" spans="1:34" x14ac:dyDescent="0.25">
      <c r="A7">
        <v>11</v>
      </c>
      <c r="B7" t="s">
        <v>62</v>
      </c>
      <c r="C7" s="4" t="s">
        <v>69</v>
      </c>
      <c r="D7">
        <v>1</v>
      </c>
      <c r="E7">
        <f t="shared" si="0"/>
        <v>11</v>
      </c>
      <c r="F7">
        <f t="shared" si="0"/>
        <v>20</v>
      </c>
      <c r="G7">
        <f t="shared" si="0"/>
        <v>26</v>
      </c>
      <c r="H7" s="5">
        <v>53</v>
      </c>
      <c r="I7">
        <f t="shared" si="1"/>
        <v>75</v>
      </c>
      <c r="J7" t="e">
        <f t="shared" si="1"/>
        <v>#VALUE!</v>
      </c>
      <c r="K7" t="e">
        <f t="shared" si="1"/>
        <v>#VALUE!</v>
      </c>
      <c r="L7" t="e">
        <f t="shared" si="1"/>
        <v>#VALUE!</v>
      </c>
      <c r="M7" t="e">
        <f t="shared" si="1"/>
        <v>#VALUE!</v>
      </c>
      <c r="N7" t="e">
        <f t="shared" si="1"/>
        <v>#VALUE!</v>
      </c>
      <c r="O7" t="e">
        <f t="shared" si="1"/>
        <v>#VALUE!</v>
      </c>
      <c r="P7" t="e">
        <f t="shared" si="1"/>
        <v>#VALUE!</v>
      </c>
      <c r="Q7" t="e">
        <f t="shared" si="18"/>
        <v>#VALUE!</v>
      </c>
      <c r="R7" t="e">
        <f t="shared" si="2"/>
        <v>#VALUE!</v>
      </c>
      <c r="S7" t="e">
        <f t="shared" si="2"/>
        <v>#VALUE!</v>
      </c>
      <c r="T7" t="str">
        <f t="shared" si="3"/>
        <v>MFClusHier</v>
      </c>
      <c r="U7" t="str">
        <f t="shared" si="4"/>
        <v>formula</v>
      </c>
      <c r="V7" t="str">
        <f t="shared" si="5"/>
        <v>data</v>
      </c>
      <c r="W7" t="str">
        <f t="shared" si="6"/>
        <v>compare = c("con", "vac")</v>
      </c>
      <c r="X7" t="str">
        <f t="shared" si="7"/>
        <v>which.factor = 'All'</v>
      </c>
      <c r="Y7" t="e">
        <f t="shared" si="8"/>
        <v>#VALUE!</v>
      </c>
      <c r="Z7" t="e">
        <f t="shared" si="9"/>
        <v>#VALUE!</v>
      </c>
      <c r="AA7" t="e">
        <f t="shared" si="10"/>
        <v>#VALUE!</v>
      </c>
      <c r="AB7" t="e">
        <f t="shared" si="11"/>
        <v>#VALUE!</v>
      </c>
      <c r="AC7" t="e">
        <f t="shared" si="12"/>
        <v>#VALUE!</v>
      </c>
      <c r="AD7" t="e">
        <f t="shared" si="13"/>
        <v>#VALUE!</v>
      </c>
      <c r="AE7" t="e">
        <f t="shared" si="14"/>
        <v>#VALUE!</v>
      </c>
      <c r="AF7" t="e">
        <f t="shared" si="15"/>
        <v>#VALUE!</v>
      </c>
      <c r="AG7" t="e">
        <f t="shared" si="16"/>
        <v>#VALUE!</v>
      </c>
      <c r="AH7" t="e">
        <f t="shared" si="17"/>
        <v>#VALUE!</v>
      </c>
    </row>
    <row r="8" spans="1:34" x14ac:dyDescent="0.25">
      <c r="A8">
        <v>13</v>
      </c>
      <c r="B8" t="s">
        <v>62</v>
      </c>
      <c r="C8" s="4" t="s">
        <v>70</v>
      </c>
      <c r="D8">
        <v>1</v>
      </c>
      <c r="E8">
        <f t="shared" si="0"/>
        <v>15</v>
      </c>
      <c r="F8">
        <f t="shared" si="0"/>
        <v>24</v>
      </c>
      <c r="G8">
        <f t="shared" si="0"/>
        <v>30</v>
      </c>
      <c r="H8" s="5">
        <v>57</v>
      </c>
      <c r="I8">
        <f t="shared" ref="I8:N9" si="19">FIND(",",$C8,H8+1)</f>
        <v>72</v>
      </c>
      <c r="J8">
        <f t="shared" si="19"/>
        <v>90</v>
      </c>
      <c r="K8">
        <f t="shared" si="19"/>
        <v>111</v>
      </c>
      <c r="L8">
        <f t="shared" si="19"/>
        <v>133</v>
      </c>
      <c r="M8">
        <f t="shared" si="19"/>
        <v>147</v>
      </c>
      <c r="N8">
        <f t="shared" si="19"/>
        <v>170</v>
      </c>
      <c r="O8" s="5">
        <v>174</v>
      </c>
      <c r="P8" t="e">
        <f t="shared" ref="P8:P24" si="20">FIND(",",$C8,O8+1)</f>
        <v>#VALUE!</v>
      </c>
      <c r="Q8" t="e">
        <f t="shared" si="18"/>
        <v>#VALUE!</v>
      </c>
      <c r="R8" t="e">
        <f t="shared" si="2"/>
        <v>#VALUE!</v>
      </c>
      <c r="S8" t="e">
        <f t="shared" si="2"/>
        <v>#VALUE!</v>
      </c>
      <c r="T8" t="str">
        <f t="shared" si="3"/>
        <v>MFClusBootHier</v>
      </c>
      <c r="U8" t="str">
        <f t="shared" si="4"/>
        <v>formula</v>
      </c>
      <c r="V8" t="str">
        <f t="shared" si="5"/>
        <v>data</v>
      </c>
      <c r="W8" t="str">
        <f t="shared" si="6"/>
        <v>compare = c('con', 'vac')</v>
      </c>
      <c r="X8" t="str">
        <f t="shared" si="7"/>
        <v>nboot = 10000</v>
      </c>
      <c r="Y8" t="str">
        <f t="shared" si="8"/>
        <v>boot.unit = TRUE</v>
      </c>
      <c r="Z8" t="str">
        <f t="shared" si="9"/>
        <v>boot.cluster = TRUE</v>
      </c>
      <c r="AA8" t="str">
        <f t="shared" si="10"/>
        <v>which.factor = 'All'</v>
      </c>
      <c r="AB8" t="str">
        <f t="shared" si="11"/>
        <v>alpha = 0.05</v>
      </c>
      <c r="AC8" t="str">
        <f t="shared" si="12"/>
        <v>seed = sample(1:1e+05</v>
      </c>
      <c r="AD8" t="str">
        <f t="shared" si="13"/>
        <v>1)</v>
      </c>
      <c r="AE8" t="e">
        <f t="shared" si="14"/>
        <v>#VALUE!</v>
      </c>
      <c r="AF8" t="e">
        <f t="shared" si="15"/>
        <v>#VALUE!</v>
      </c>
      <c r="AG8" t="e">
        <f t="shared" si="16"/>
        <v>#VALUE!</v>
      </c>
      <c r="AH8" t="e">
        <f t="shared" si="17"/>
        <v>#VALUE!</v>
      </c>
    </row>
    <row r="9" spans="1:34" x14ac:dyDescent="0.25">
      <c r="A9">
        <v>15</v>
      </c>
      <c r="B9" t="s">
        <v>62</v>
      </c>
      <c r="C9" s="4" t="s">
        <v>71</v>
      </c>
      <c r="D9">
        <v>1</v>
      </c>
      <c r="E9">
        <f t="shared" si="0"/>
        <v>5</v>
      </c>
      <c r="F9">
        <f t="shared" si="0"/>
        <v>21</v>
      </c>
      <c r="G9">
        <f t="shared" si="0"/>
        <v>34</v>
      </c>
      <c r="H9" s="5">
        <v>61</v>
      </c>
      <c r="I9">
        <f t="shared" si="19"/>
        <v>71</v>
      </c>
      <c r="J9">
        <f t="shared" si="19"/>
        <v>85</v>
      </c>
      <c r="K9">
        <f t="shared" si="19"/>
        <v>94</v>
      </c>
      <c r="L9">
        <f t="shared" si="19"/>
        <v>108</v>
      </c>
      <c r="M9" t="e">
        <f t="shared" si="19"/>
        <v>#VALUE!</v>
      </c>
      <c r="N9" t="e">
        <f t="shared" si="19"/>
        <v>#VALUE!</v>
      </c>
      <c r="O9" t="e">
        <f t="shared" ref="O9:O24" si="21">FIND(",",$C9,N9+1)</f>
        <v>#VALUE!</v>
      </c>
      <c r="P9" t="e">
        <f t="shared" si="20"/>
        <v>#VALUE!</v>
      </c>
      <c r="Q9" t="e">
        <f t="shared" si="18"/>
        <v>#VALUE!</v>
      </c>
      <c r="R9" t="e">
        <f t="shared" si="2"/>
        <v>#VALUE!</v>
      </c>
      <c r="S9" t="e">
        <f t="shared" si="2"/>
        <v>#VALUE!</v>
      </c>
      <c r="T9" t="str">
        <f t="shared" si="3"/>
        <v>MFmp</v>
      </c>
      <c r="U9" t="str">
        <f t="shared" si="4"/>
        <v>formula = NULL</v>
      </c>
      <c r="V9" t="str">
        <f t="shared" si="5"/>
        <v>data = NULL</v>
      </c>
      <c r="W9" t="str">
        <f t="shared" si="6"/>
        <v>compare = c("con", "vac")</v>
      </c>
      <c r="X9" t="str">
        <f t="shared" si="7"/>
        <v>x = NULL</v>
      </c>
      <c r="Y9" t="str">
        <f t="shared" si="8"/>
        <v>alpha = 0.05</v>
      </c>
      <c r="Z9" t="str">
        <f t="shared" si="9"/>
        <v>df = NA</v>
      </c>
      <c r="AA9" t="str">
        <f t="shared" si="10"/>
        <v>tdist = TRUE</v>
      </c>
      <c r="AB9" t="e">
        <f t="shared" si="11"/>
        <v>#VALUE!</v>
      </c>
      <c r="AC9" t="e">
        <f t="shared" si="12"/>
        <v>#VALUE!</v>
      </c>
      <c r="AD9" t="e">
        <f t="shared" si="13"/>
        <v>#VALUE!</v>
      </c>
      <c r="AE9" t="e">
        <f t="shared" si="14"/>
        <v>#VALUE!</v>
      </c>
      <c r="AF9" t="e">
        <f t="shared" si="15"/>
        <v>#VALUE!</v>
      </c>
      <c r="AG9" t="e">
        <f t="shared" si="16"/>
        <v>#VALUE!</v>
      </c>
      <c r="AH9" t="e">
        <f t="shared" si="17"/>
        <v>#VALUE!</v>
      </c>
    </row>
    <row r="10" spans="1:34" x14ac:dyDescent="0.25">
      <c r="A10">
        <v>17</v>
      </c>
      <c r="B10" t="s">
        <v>62</v>
      </c>
      <c r="C10" s="4" t="s">
        <v>72</v>
      </c>
      <c r="D10">
        <v>1</v>
      </c>
      <c r="E10">
        <f t="shared" si="0"/>
        <v>8</v>
      </c>
      <c r="F10">
        <f t="shared" si="0"/>
        <v>17</v>
      </c>
      <c r="G10">
        <f t="shared" si="0"/>
        <v>23</v>
      </c>
      <c r="H10" s="5">
        <v>50</v>
      </c>
      <c r="I10">
        <f t="shared" ref="I10:L15" si="22">FIND(",",$C10,H10+1)</f>
        <v>65</v>
      </c>
      <c r="J10">
        <f t="shared" si="22"/>
        <v>83</v>
      </c>
      <c r="K10">
        <f t="shared" si="22"/>
        <v>104</v>
      </c>
      <c r="L10">
        <f t="shared" si="22"/>
        <v>128</v>
      </c>
      <c r="M10" s="5">
        <v>132</v>
      </c>
      <c r="N10" t="e">
        <f t="shared" ref="N10:N24" si="23">FIND(",",$C10,M10+1)</f>
        <v>#VALUE!</v>
      </c>
      <c r="O10" t="e">
        <f t="shared" si="21"/>
        <v>#VALUE!</v>
      </c>
      <c r="P10" t="e">
        <f t="shared" si="20"/>
        <v>#VALUE!</v>
      </c>
      <c r="Q10" t="e">
        <f t="shared" si="18"/>
        <v>#VALUE!</v>
      </c>
      <c r="R10" t="e">
        <f t="shared" si="2"/>
        <v>#VALUE!</v>
      </c>
      <c r="S10" t="e">
        <f t="shared" si="2"/>
        <v>#VALUE!</v>
      </c>
      <c r="T10" t="str">
        <f t="shared" si="3"/>
        <v>MFhBoot</v>
      </c>
      <c r="U10" t="str">
        <f t="shared" si="4"/>
        <v>formula</v>
      </c>
      <c r="V10" t="str">
        <f t="shared" si="5"/>
        <v>data</v>
      </c>
      <c r="W10" t="str">
        <f t="shared" si="6"/>
        <v>compare = c("con", "vac")</v>
      </c>
      <c r="X10" t="str">
        <f t="shared" si="7"/>
        <v>nboot = 10000</v>
      </c>
      <c r="Y10" t="str">
        <f t="shared" si="8"/>
        <v>boot.unit = TRUE</v>
      </c>
      <c r="Z10" t="str">
        <f t="shared" si="9"/>
        <v>boot.cluster = TRUE</v>
      </c>
      <c r="AA10" t="str">
        <f t="shared" si="10"/>
        <v>seed = sample(1:100000</v>
      </c>
      <c r="AB10" t="str">
        <f t="shared" si="11"/>
        <v>1)</v>
      </c>
      <c r="AC10" t="e">
        <f t="shared" si="12"/>
        <v>#VALUE!</v>
      </c>
      <c r="AD10" t="e">
        <f t="shared" si="13"/>
        <v>#VALUE!</v>
      </c>
      <c r="AE10" t="e">
        <f t="shared" si="14"/>
        <v>#VALUE!</v>
      </c>
      <c r="AF10" t="e">
        <f t="shared" si="15"/>
        <v>#VALUE!</v>
      </c>
      <c r="AG10" t="e">
        <f t="shared" si="16"/>
        <v>#VALUE!</v>
      </c>
      <c r="AH10" t="e">
        <f t="shared" si="17"/>
        <v>#VALUE!</v>
      </c>
    </row>
    <row r="11" spans="1:34" x14ac:dyDescent="0.25">
      <c r="A11">
        <v>19</v>
      </c>
      <c r="B11" t="s">
        <v>62</v>
      </c>
      <c r="C11" s="4" t="s">
        <v>73</v>
      </c>
      <c r="D11">
        <v>1</v>
      </c>
      <c r="E11">
        <f t="shared" si="0"/>
        <v>11</v>
      </c>
      <c r="F11">
        <f t="shared" si="0"/>
        <v>14</v>
      </c>
      <c r="G11">
        <f t="shared" si="0"/>
        <v>36</v>
      </c>
      <c r="H11">
        <f>FIND(",",$C11,G11+1)</f>
        <v>50</v>
      </c>
      <c r="I11" t="e">
        <f t="shared" si="22"/>
        <v>#VALUE!</v>
      </c>
      <c r="J11" t="e">
        <f t="shared" si="22"/>
        <v>#VALUE!</v>
      </c>
      <c r="K11" t="e">
        <f t="shared" si="22"/>
        <v>#VALUE!</v>
      </c>
      <c r="L11" t="e">
        <f t="shared" si="22"/>
        <v>#VALUE!</v>
      </c>
      <c r="M11" t="e">
        <f t="shared" ref="M11:M24" si="24">FIND(",",$C11,L11+1)</f>
        <v>#VALUE!</v>
      </c>
      <c r="N11" t="e">
        <f t="shared" si="23"/>
        <v>#VALUE!</v>
      </c>
      <c r="O11" t="e">
        <f t="shared" si="21"/>
        <v>#VALUE!</v>
      </c>
      <c r="P11" t="e">
        <f t="shared" si="20"/>
        <v>#VALUE!</v>
      </c>
      <c r="Q11" t="e">
        <f t="shared" si="18"/>
        <v>#VALUE!</v>
      </c>
      <c r="R11" t="e">
        <f t="shared" si="2"/>
        <v>#VALUE!</v>
      </c>
      <c r="S11" t="e">
        <f t="shared" si="2"/>
        <v>#VALUE!</v>
      </c>
      <c r="T11" t="str">
        <f t="shared" si="3"/>
        <v>MFnestBoot</v>
      </c>
      <c r="U11" t="str">
        <f t="shared" si="4"/>
        <v>x</v>
      </c>
      <c r="V11" t="str">
        <f t="shared" si="5"/>
        <v>which.factor = 'All'</v>
      </c>
      <c r="W11" t="str">
        <f t="shared" si="6"/>
        <v>alpha = 0.05</v>
      </c>
      <c r="X11" t="e">
        <f t="shared" si="7"/>
        <v>#VALUE!</v>
      </c>
      <c r="Y11" t="e">
        <f t="shared" si="8"/>
        <v>#VALUE!</v>
      </c>
      <c r="Z11" t="e">
        <f t="shared" si="9"/>
        <v>#VALUE!</v>
      </c>
      <c r="AA11" t="e">
        <f t="shared" si="10"/>
        <v>#VALUE!</v>
      </c>
      <c r="AB11" t="e">
        <f t="shared" si="11"/>
        <v>#VALUE!</v>
      </c>
      <c r="AC11" t="e">
        <f t="shared" si="12"/>
        <v>#VALUE!</v>
      </c>
      <c r="AD11" t="e">
        <f t="shared" si="13"/>
        <v>#VALUE!</v>
      </c>
      <c r="AE11" t="e">
        <f t="shared" si="14"/>
        <v>#VALUE!</v>
      </c>
      <c r="AF11" t="e">
        <f t="shared" si="15"/>
        <v>#VALUE!</v>
      </c>
      <c r="AG11" t="e">
        <f t="shared" si="16"/>
        <v>#VALUE!</v>
      </c>
      <c r="AH11" t="e">
        <f t="shared" si="17"/>
        <v>#VALUE!</v>
      </c>
    </row>
    <row r="12" spans="1:34" x14ac:dyDescent="0.25">
      <c r="A12">
        <v>21</v>
      </c>
      <c r="B12" t="s">
        <v>62</v>
      </c>
      <c r="C12" s="4" t="s">
        <v>74</v>
      </c>
      <c r="D12">
        <v>1</v>
      </c>
      <c r="E12">
        <f t="shared" si="0"/>
        <v>4</v>
      </c>
      <c r="F12">
        <f t="shared" si="0"/>
        <v>13</v>
      </c>
      <c r="G12">
        <f t="shared" si="0"/>
        <v>19</v>
      </c>
      <c r="H12" s="5">
        <v>46</v>
      </c>
      <c r="I12" t="e">
        <f t="shared" si="22"/>
        <v>#VALUE!</v>
      </c>
      <c r="J12" t="e">
        <f t="shared" si="22"/>
        <v>#VALUE!</v>
      </c>
      <c r="K12" t="e">
        <f t="shared" si="22"/>
        <v>#VALUE!</v>
      </c>
      <c r="L12" t="e">
        <f t="shared" si="22"/>
        <v>#VALUE!</v>
      </c>
      <c r="M12" t="e">
        <f t="shared" si="24"/>
        <v>#VALUE!</v>
      </c>
      <c r="N12" t="e">
        <f t="shared" si="23"/>
        <v>#VALUE!</v>
      </c>
      <c r="O12" t="e">
        <f t="shared" si="21"/>
        <v>#VALUE!</v>
      </c>
      <c r="P12" t="e">
        <f t="shared" si="20"/>
        <v>#VALUE!</v>
      </c>
      <c r="Q12" t="e">
        <f t="shared" si="18"/>
        <v>#VALUE!</v>
      </c>
      <c r="R12" t="e">
        <f t="shared" si="2"/>
        <v>#VALUE!</v>
      </c>
      <c r="S12" t="e">
        <f t="shared" si="2"/>
        <v>#VALUE!</v>
      </c>
      <c r="T12" t="str">
        <f t="shared" si="3"/>
        <v>MFr</v>
      </c>
      <c r="U12" t="str">
        <f t="shared" si="4"/>
        <v>formula</v>
      </c>
      <c r="V12" t="str">
        <f t="shared" si="5"/>
        <v>data</v>
      </c>
      <c r="W12" t="str">
        <f t="shared" si="6"/>
        <v>compare = c("con", "vac")</v>
      </c>
      <c r="X12" t="e">
        <f t="shared" si="7"/>
        <v>#VALUE!</v>
      </c>
      <c r="Y12" t="e">
        <f t="shared" si="8"/>
        <v>#VALUE!</v>
      </c>
      <c r="Z12" t="e">
        <f t="shared" si="9"/>
        <v>#VALUE!</v>
      </c>
      <c r="AA12" t="e">
        <f t="shared" si="10"/>
        <v>#VALUE!</v>
      </c>
      <c r="AB12" t="e">
        <f t="shared" si="11"/>
        <v>#VALUE!</v>
      </c>
      <c r="AC12" t="e">
        <f t="shared" si="12"/>
        <v>#VALUE!</v>
      </c>
      <c r="AD12" t="e">
        <f t="shared" si="13"/>
        <v>#VALUE!</v>
      </c>
      <c r="AE12" t="e">
        <f t="shared" si="14"/>
        <v>#VALUE!</v>
      </c>
      <c r="AF12" t="e">
        <f t="shared" si="15"/>
        <v>#VALUE!</v>
      </c>
      <c r="AG12" t="e">
        <f t="shared" si="16"/>
        <v>#VALUE!</v>
      </c>
      <c r="AH12" t="e">
        <f t="shared" si="17"/>
        <v>#VALUE!</v>
      </c>
    </row>
    <row r="13" spans="1:34" x14ac:dyDescent="0.25">
      <c r="A13">
        <v>23</v>
      </c>
      <c r="B13" t="s">
        <v>62</v>
      </c>
      <c r="C13" s="4" t="s">
        <v>75</v>
      </c>
      <c r="D13">
        <v>1</v>
      </c>
      <c r="E13">
        <f t="shared" si="0"/>
        <v>7</v>
      </c>
      <c r="F13">
        <f t="shared" si="0"/>
        <v>16</v>
      </c>
      <c r="G13">
        <f t="shared" si="0"/>
        <v>22</v>
      </c>
      <c r="H13" s="5">
        <v>49</v>
      </c>
      <c r="I13" t="e">
        <f t="shared" si="22"/>
        <v>#VALUE!</v>
      </c>
      <c r="J13" t="e">
        <f t="shared" si="22"/>
        <v>#VALUE!</v>
      </c>
      <c r="K13" t="e">
        <f t="shared" si="22"/>
        <v>#VALUE!</v>
      </c>
      <c r="L13" t="e">
        <f t="shared" si="22"/>
        <v>#VALUE!</v>
      </c>
      <c r="M13" t="e">
        <f t="shared" si="24"/>
        <v>#VALUE!</v>
      </c>
      <c r="N13" t="e">
        <f t="shared" si="23"/>
        <v>#VALUE!</v>
      </c>
      <c r="O13" t="e">
        <f t="shared" si="21"/>
        <v>#VALUE!</v>
      </c>
      <c r="P13" t="e">
        <f t="shared" si="20"/>
        <v>#VALUE!</v>
      </c>
      <c r="Q13" t="e">
        <f t="shared" si="18"/>
        <v>#VALUE!</v>
      </c>
      <c r="R13" t="e">
        <f t="shared" si="2"/>
        <v>#VALUE!</v>
      </c>
      <c r="S13" t="e">
        <f t="shared" si="2"/>
        <v>#VALUE!</v>
      </c>
      <c r="T13" t="str">
        <f t="shared" si="3"/>
        <v>MFSubj</v>
      </c>
      <c r="U13" t="str">
        <f t="shared" si="4"/>
        <v>formula</v>
      </c>
      <c r="V13" t="str">
        <f t="shared" si="5"/>
        <v>data</v>
      </c>
      <c r="W13" t="str">
        <f t="shared" si="6"/>
        <v>compare = c("con", "vac")</v>
      </c>
      <c r="X13" t="e">
        <f t="shared" si="7"/>
        <v>#VALUE!</v>
      </c>
      <c r="Y13" t="e">
        <f t="shared" si="8"/>
        <v>#VALUE!</v>
      </c>
      <c r="Z13" t="e">
        <f t="shared" si="9"/>
        <v>#VALUE!</v>
      </c>
      <c r="AA13" t="e">
        <f t="shared" si="10"/>
        <v>#VALUE!</v>
      </c>
      <c r="AB13" t="e">
        <f t="shared" si="11"/>
        <v>#VALUE!</v>
      </c>
      <c r="AC13" t="e">
        <f t="shared" si="12"/>
        <v>#VALUE!</v>
      </c>
      <c r="AD13" t="e">
        <f t="shared" si="13"/>
        <v>#VALUE!</v>
      </c>
      <c r="AE13" t="e">
        <f t="shared" si="14"/>
        <v>#VALUE!</v>
      </c>
      <c r="AF13" t="e">
        <f t="shared" si="15"/>
        <v>#VALUE!</v>
      </c>
      <c r="AG13" t="e">
        <f t="shared" si="16"/>
        <v>#VALUE!</v>
      </c>
      <c r="AH13" t="e">
        <f t="shared" si="17"/>
        <v>#VALUE!</v>
      </c>
    </row>
    <row r="14" spans="1:34" x14ac:dyDescent="0.25">
      <c r="A14">
        <v>25</v>
      </c>
      <c r="B14" t="s">
        <v>62</v>
      </c>
      <c r="C14" s="4" t="s">
        <v>76</v>
      </c>
      <c r="D14">
        <v>1</v>
      </c>
      <c r="E14">
        <f t="shared" si="0"/>
        <v>11</v>
      </c>
      <c r="F14">
        <f t="shared" si="0"/>
        <v>20</v>
      </c>
      <c r="G14">
        <f t="shared" si="0"/>
        <v>26</v>
      </c>
      <c r="H14" s="5">
        <v>53</v>
      </c>
      <c r="I14">
        <f t="shared" si="22"/>
        <v>74</v>
      </c>
      <c r="J14">
        <f t="shared" si="22"/>
        <v>92</v>
      </c>
      <c r="K14">
        <f t="shared" si="22"/>
        <v>101</v>
      </c>
      <c r="L14">
        <f t="shared" si="22"/>
        <v>110</v>
      </c>
      <c r="M14">
        <f t="shared" si="24"/>
        <v>124</v>
      </c>
      <c r="N14">
        <f t="shared" si="23"/>
        <v>136</v>
      </c>
      <c r="O14">
        <f t="shared" si="21"/>
        <v>157</v>
      </c>
      <c r="P14">
        <f t="shared" si="20"/>
        <v>175</v>
      </c>
      <c r="Q14">
        <f t="shared" si="18"/>
        <v>199</v>
      </c>
      <c r="R14" s="5">
        <v>203</v>
      </c>
      <c r="S14" t="e">
        <f t="shared" ref="S14:S24" si="25">FIND(",",$C14,R14+1)</f>
        <v>#VALUE!</v>
      </c>
      <c r="T14" t="str">
        <f t="shared" si="3"/>
        <v>MFClusBoot</v>
      </c>
      <c r="U14" t="str">
        <f t="shared" si="4"/>
        <v>formula</v>
      </c>
      <c r="V14" t="str">
        <f t="shared" si="5"/>
        <v>data</v>
      </c>
      <c r="W14" t="str">
        <f t="shared" si="6"/>
        <v>compare = c("con", "vac")</v>
      </c>
      <c r="X14" t="str">
        <f t="shared" si="7"/>
        <v>boot.cluster = TRUE</v>
      </c>
      <c r="Y14" t="str">
        <f t="shared" si="8"/>
        <v>boot.unit = TRUE</v>
      </c>
      <c r="Z14" t="str">
        <f t="shared" si="9"/>
        <v>b = 100</v>
      </c>
      <c r="AA14" t="str">
        <f t="shared" si="10"/>
        <v>B = 100</v>
      </c>
      <c r="AB14" t="str">
        <f t="shared" si="11"/>
        <v>alpha = 0.05</v>
      </c>
      <c r="AC14" t="str">
        <f t="shared" si="12"/>
        <v>hpd = TRUE</v>
      </c>
      <c r="AD14" t="str">
        <f t="shared" si="13"/>
        <v>return.boot = FALSE</v>
      </c>
      <c r="AE14" t="str">
        <f t="shared" si="14"/>
        <v>trace.it = FALSE</v>
      </c>
      <c r="AF14" t="str">
        <f t="shared" si="15"/>
        <v>seed = sample(1:100000</v>
      </c>
      <c r="AG14" t="str">
        <f t="shared" si="16"/>
        <v>1)</v>
      </c>
      <c r="AH14" t="e">
        <f t="shared" si="17"/>
        <v>#VALUE!</v>
      </c>
    </row>
    <row r="15" spans="1:34" x14ac:dyDescent="0.25">
      <c r="A15">
        <v>27</v>
      </c>
      <c r="B15" t="s">
        <v>63</v>
      </c>
      <c r="C15" s="4" t="s">
        <v>77</v>
      </c>
      <c r="D15">
        <v>1</v>
      </c>
      <c r="E15">
        <f t="shared" si="0"/>
        <v>7</v>
      </c>
      <c r="F15">
        <f t="shared" si="0"/>
        <v>17</v>
      </c>
      <c r="G15">
        <f t="shared" si="0"/>
        <v>33</v>
      </c>
      <c r="H15">
        <f>FIND(",",$C15,G15+1)</f>
        <v>46</v>
      </c>
      <c r="I15">
        <f t="shared" si="22"/>
        <v>60</v>
      </c>
      <c r="J15">
        <f t="shared" si="22"/>
        <v>67</v>
      </c>
      <c r="K15">
        <f t="shared" si="22"/>
        <v>86</v>
      </c>
      <c r="L15">
        <f t="shared" si="22"/>
        <v>97</v>
      </c>
      <c r="M15">
        <f t="shared" si="24"/>
        <v>114</v>
      </c>
      <c r="N15">
        <f t="shared" si="23"/>
        <v>123</v>
      </c>
      <c r="O15">
        <f t="shared" si="21"/>
        <v>137</v>
      </c>
      <c r="P15">
        <f t="shared" si="20"/>
        <v>155</v>
      </c>
      <c r="Q15">
        <f t="shared" si="18"/>
        <v>170</v>
      </c>
      <c r="R15" s="5">
        <v>197</v>
      </c>
      <c r="S15" t="e">
        <f t="shared" si="25"/>
        <v>#VALUE!</v>
      </c>
      <c r="T15" t="str">
        <f t="shared" si="3"/>
        <v>IDRlsi</v>
      </c>
      <c r="U15" t="str">
        <f t="shared" si="4"/>
        <v>y = NULL</v>
      </c>
      <c r="V15" t="str">
        <f t="shared" si="5"/>
        <v>formula = NULL</v>
      </c>
      <c r="W15" t="str">
        <f t="shared" si="6"/>
        <v>data = NULL</v>
      </c>
      <c r="X15" t="str">
        <f t="shared" si="7"/>
        <v>alpha = 0.05</v>
      </c>
      <c r="Y15" t="str">
        <f t="shared" si="8"/>
        <v>k = 8</v>
      </c>
      <c r="Z15" t="str">
        <f t="shared" si="9"/>
        <v>use.alpha = FALSE</v>
      </c>
      <c r="AA15" t="str">
        <f t="shared" si="10"/>
        <v>pf = TRUE</v>
      </c>
      <c r="AB15" t="str">
        <f t="shared" si="11"/>
        <v>converge = 1e-8</v>
      </c>
      <c r="AC15" t="str">
        <f t="shared" si="12"/>
        <v>rnd = 3</v>
      </c>
      <c r="AD15" t="str">
        <f t="shared" si="13"/>
        <v>start = NULL</v>
      </c>
      <c r="AE15" t="str">
        <f t="shared" si="14"/>
        <v>trace.it = FALSE</v>
      </c>
      <c r="AF15" t="str">
        <f t="shared" si="15"/>
        <v>iter.max = 24</v>
      </c>
      <c r="AG15" t="str">
        <f t="shared" si="16"/>
        <v>compare = c("con", "vac")</v>
      </c>
      <c r="AH15" t="e">
        <f t="shared" si="17"/>
        <v>#VALUE!</v>
      </c>
    </row>
    <row r="16" spans="1:34" x14ac:dyDescent="0.25">
      <c r="A16">
        <v>29</v>
      </c>
      <c r="B16" t="s">
        <v>63</v>
      </c>
      <c r="C16" s="4" t="s">
        <v>78</v>
      </c>
      <c r="D16">
        <v>1</v>
      </c>
      <c r="E16">
        <f t="shared" si="0"/>
        <v>6</v>
      </c>
      <c r="F16">
        <f t="shared" si="0"/>
        <v>16</v>
      </c>
      <c r="G16">
        <f t="shared" si="0"/>
        <v>29</v>
      </c>
      <c r="H16">
        <f>FIND(",",$C16,G16+1)</f>
        <v>45</v>
      </c>
      <c r="I16" s="5">
        <v>72</v>
      </c>
      <c r="J16">
        <f t="shared" ref="J16:L20" si="26">FIND(",",$C16,I16+1)</f>
        <v>86</v>
      </c>
      <c r="K16">
        <f t="shared" si="26"/>
        <v>97</v>
      </c>
      <c r="L16">
        <f t="shared" si="26"/>
        <v>106</v>
      </c>
      <c r="M16" t="e">
        <f t="shared" si="24"/>
        <v>#VALUE!</v>
      </c>
      <c r="N16" t="e">
        <f t="shared" si="23"/>
        <v>#VALUE!</v>
      </c>
      <c r="O16" t="e">
        <f t="shared" si="21"/>
        <v>#VALUE!</v>
      </c>
      <c r="P16" t="e">
        <f t="shared" si="20"/>
        <v>#VALUE!</v>
      </c>
      <c r="Q16" t="e">
        <f t="shared" si="18"/>
        <v>#VALUE!</v>
      </c>
      <c r="R16" t="e">
        <f t="shared" ref="R16:R24" si="27">FIND(",",$C16,Q16+1)</f>
        <v>#VALUE!</v>
      </c>
      <c r="S16" t="e">
        <f t="shared" si="25"/>
        <v>#VALUE!</v>
      </c>
      <c r="T16" t="str">
        <f t="shared" si="3"/>
        <v>IDRsc</v>
      </c>
      <c r="U16" t="str">
        <f t="shared" si="4"/>
        <v>y = NULL</v>
      </c>
      <c r="V16" t="str">
        <f t="shared" si="5"/>
        <v>data = NULL</v>
      </c>
      <c r="W16" t="str">
        <f t="shared" si="6"/>
        <v>formula = NULL</v>
      </c>
      <c r="X16" t="str">
        <f t="shared" si="7"/>
        <v>compare = c('con', 'vac')</v>
      </c>
      <c r="Y16" t="str">
        <f t="shared" si="8"/>
        <v>alpha = 0.05</v>
      </c>
      <c r="Z16" t="str">
        <f t="shared" si="9"/>
        <v>pf = TRUE</v>
      </c>
      <c r="AA16" t="str">
        <f t="shared" si="10"/>
        <v>rnd = 3</v>
      </c>
      <c r="AB16" t="e">
        <f t="shared" si="11"/>
        <v>#VALUE!</v>
      </c>
      <c r="AC16" t="e">
        <f t="shared" si="12"/>
        <v>#VALUE!</v>
      </c>
      <c r="AD16" t="e">
        <f t="shared" si="13"/>
        <v>#VALUE!</v>
      </c>
      <c r="AE16" t="e">
        <f t="shared" si="14"/>
        <v>#VALUE!</v>
      </c>
      <c r="AF16" t="e">
        <f t="shared" si="15"/>
        <v>#VALUE!</v>
      </c>
      <c r="AG16" t="e">
        <f t="shared" si="16"/>
        <v>#VALUE!</v>
      </c>
      <c r="AH16" t="e">
        <f t="shared" si="17"/>
        <v>#VALUE!</v>
      </c>
    </row>
    <row r="17" spans="1:34" x14ac:dyDescent="0.25">
      <c r="A17">
        <v>31</v>
      </c>
      <c r="B17" t="s">
        <v>63</v>
      </c>
      <c r="C17" s="4" t="s">
        <v>79</v>
      </c>
      <c r="D17">
        <v>1</v>
      </c>
      <c r="E17">
        <f t="shared" si="0"/>
        <v>5</v>
      </c>
      <c r="F17">
        <f t="shared" si="0"/>
        <v>15</v>
      </c>
      <c r="G17">
        <f t="shared" si="0"/>
        <v>28</v>
      </c>
      <c r="H17">
        <f>FIND(",",$C17,G17+1)</f>
        <v>44</v>
      </c>
      <c r="I17" s="5">
        <v>71</v>
      </c>
      <c r="J17">
        <f t="shared" si="26"/>
        <v>85</v>
      </c>
      <c r="K17">
        <f t="shared" si="26"/>
        <v>96</v>
      </c>
      <c r="L17">
        <f t="shared" si="26"/>
        <v>114</v>
      </c>
      <c r="M17">
        <f t="shared" si="24"/>
        <v>129</v>
      </c>
      <c r="N17">
        <f t="shared" si="23"/>
        <v>146</v>
      </c>
      <c r="O17">
        <f t="shared" si="21"/>
        <v>155</v>
      </c>
      <c r="P17" t="e">
        <f t="shared" si="20"/>
        <v>#VALUE!</v>
      </c>
      <c r="Q17" t="e">
        <f t="shared" si="18"/>
        <v>#VALUE!</v>
      </c>
      <c r="R17" t="e">
        <f t="shared" si="27"/>
        <v>#VALUE!</v>
      </c>
      <c r="S17" t="e">
        <f t="shared" si="25"/>
        <v>#VALUE!</v>
      </c>
      <c r="T17" t="str">
        <f t="shared" si="3"/>
        <v>RRsc</v>
      </c>
      <c r="U17" t="str">
        <f t="shared" si="4"/>
        <v>y = NULL</v>
      </c>
      <c r="V17" t="str">
        <f t="shared" si="5"/>
        <v>data = NULL</v>
      </c>
      <c r="W17" t="str">
        <f t="shared" si="6"/>
        <v>formula = NULL</v>
      </c>
      <c r="X17" t="str">
        <f t="shared" si="7"/>
        <v>compare = c('vac', 'con')</v>
      </c>
      <c r="Y17" t="str">
        <f t="shared" si="8"/>
        <v>alpha = 0.05</v>
      </c>
      <c r="Z17" t="str">
        <f t="shared" si="9"/>
        <v>pf = TRUE</v>
      </c>
      <c r="AA17" t="str">
        <f t="shared" si="10"/>
        <v>trace.it = FALSE</v>
      </c>
      <c r="AB17" t="str">
        <f t="shared" si="11"/>
        <v>iter.max = 18</v>
      </c>
      <c r="AC17" t="str">
        <f t="shared" si="12"/>
        <v>converge = 1e-6</v>
      </c>
      <c r="AD17" t="str">
        <f t="shared" si="13"/>
        <v>rnd = 3</v>
      </c>
      <c r="AE17" t="e">
        <f t="shared" si="14"/>
        <v>#VALUE!</v>
      </c>
      <c r="AF17" t="e">
        <f t="shared" si="15"/>
        <v>#VALUE!</v>
      </c>
      <c r="AG17" t="e">
        <f t="shared" si="16"/>
        <v>#VALUE!</v>
      </c>
      <c r="AH17" t="e">
        <f t="shared" si="17"/>
        <v>#VALUE!</v>
      </c>
    </row>
    <row r="18" spans="1:34" x14ac:dyDescent="0.25">
      <c r="A18">
        <v>33</v>
      </c>
      <c r="B18" t="s">
        <v>63</v>
      </c>
      <c r="C18" s="4" t="s">
        <v>80</v>
      </c>
      <c r="D18">
        <v>1</v>
      </c>
      <c r="E18">
        <f t="shared" si="0"/>
        <v>6</v>
      </c>
      <c r="F18">
        <f t="shared" si="0"/>
        <v>16</v>
      </c>
      <c r="G18">
        <f t="shared" si="0"/>
        <v>32</v>
      </c>
      <c r="H18">
        <f>FIND(",",$C18,G18+1)</f>
        <v>45</v>
      </c>
      <c r="I18" s="5">
        <v>72</v>
      </c>
      <c r="J18">
        <f t="shared" si="26"/>
        <v>86</v>
      </c>
      <c r="K18">
        <f t="shared" si="26"/>
        <v>93</v>
      </c>
      <c r="L18">
        <f t="shared" si="26"/>
        <v>112</v>
      </c>
      <c r="M18">
        <f t="shared" si="24"/>
        <v>123</v>
      </c>
      <c r="N18">
        <f t="shared" si="23"/>
        <v>138</v>
      </c>
      <c r="O18">
        <f t="shared" si="21"/>
        <v>157</v>
      </c>
      <c r="P18">
        <f t="shared" si="20"/>
        <v>166</v>
      </c>
      <c r="Q18">
        <f t="shared" si="18"/>
        <v>180</v>
      </c>
      <c r="R18">
        <f t="shared" si="27"/>
        <v>195</v>
      </c>
      <c r="S18">
        <f t="shared" si="25"/>
        <v>215</v>
      </c>
      <c r="T18" t="str">
        <f t="shared" si="3"/>
        <v>RRlsi</v>
      </c>
      <c r="U18" t="str">
        <f t="shared" si="4"/>
        <v>y = NULL</v>
      </c>
      <c r="V18" t="str">
        <f t="shared" si="5"/>
        <v>formula = NULL</v>
      </c>
      <c r="W18" t="str">
        <f t="shared" si="6"/>
        <v>data = NULL</v>
      </c>
      <c r="X18" t="str">
        <f t="shared" si="7"/>
        <v>compare = c("vac", "con")</v>
      </c>
      <c r="Y18" t="str">
        <f t="shared" si="8"/>
        <v>alpha = 0.05</v>
      </c>
      <c r="Z18" t="str">
        <f t="shared" si="9"/>
        <v>k = 8</v>
      </c>
      <c r="AA18" t="str">
        <f t="shared" si="10"/>
        <v>use.alpha = FALSE</v>
      </c>
      <c r="AB18" t="str">
        <f t="shared" si="11"/>
        <v>pf = TRUE</v>
      </c>
      <c r="AC18" t="str">
        <f t="shared" si="12"/>
        <v>iter.max = 50</v>
      </c>
      <c r="AD18" t="str">
        <f t="shared" si="13"/>
        <v>converge = 1e-006</v>
      </c>
      <c r="AE18" t="str">
        <f t="shared" si="14"/>
        <v>rnd = 3</v>
      </c>
      <c r="AF18" t="str">
        <f t="shared" si="15"/>
        <v>start = NULL</v>
      </c>
      <c r="AG18" t="str">
        <f t="shared" si="16"/>
        <v>track = FALSE</v>
      </c>
      <c r="AH18" t="str">
        <f t="shared" si="17"/>
        <v>full.track = FALSE</v>
      </c>
    </row>
    <row r="19" spans="1:34" x14ac:dyDescent="0.25">
      <c r="A19">
        <v>35</v>
      </c>
      <c r="B19" t="s">
        <v>63</v>
      </c>
      <c r="C19" s="4" t="s">
        <v>81</v>
      </c>
      <c r="D19">
        <v>1</v>
      </c>
      <c r="E19">
        <f t="shared" si="0"/>
        <v>5</v>
      </c>
      <c r="F19">
        <f t="shared" si="0"/>
        <v>21</v>
      </c>
      <c r="G19">
        <f t="shared" si="0"/>
        <v>34</v>
      </c>
      <c r="H19" s="5">
        <v>61</v>
      </c>
      <c r="I19">
        <f>FIND(",",$C19,H19+1)</f>
        <v>64</v>
      </c>
      <c r="J19">
        <f t="shared" si="26"/>
        <v>78</v>
      </c>
      <c r="K19">
        <f t="shared" si="26"/>
        <v>89</v>
      </c>
      <c r="L19">
        <f t="shared" si="26"/>
        <v>98</v>
      </c>
      <c r="M19" t="e">
        <f t="shared" si="24"/>
        <v>#VALUE!</v>
      </c>
      <c r="N19" t="e">
        <f t="shared" si="23"/>
        <v>#VALUE!</v>
      </c>
      <c r="O19" t="e">
        <f t="shared" si="21"/>
        <v>#VALUE!</v>
      </c>
      <c r="P19" t="e">
        <f t="shared" si="20"/>
        <v>#VALUE!</v>
      </c>
      <c r="Q19" t="e">
        <f t="shared" si="18"/>
        <v>#VALUE!</v>
      </c>
      <c r="R19" t="e">
        <f t="shared" si="27"/>
        <v>#VALUE!</v>
      </c>
      <c r="S19" t="e">
        <f t="shared" si="25"/>
        <v>#VALUE!</v>
      </c>
      <c r="T19" t="str">
        <f t="shared" si="3"/>
        <v>RRmh</v>
      </c>
      <c r="U19" t="str">
        <f t="shared" si="4"/>
        <v>formula = NULL</v>
      </c>
      <c r="V19" t="str">
        <f t="shared" si="5"/>
        <v>data = NULL</v>
      </c>
      <c r="W19" t="str">
        <f t="shared" si="6"/>
        <v>compare = c('vac', 'con')</v>
      </c>
      <c r="X19" t="str">
        <f t="shared" si="7"/>
        <v>Y</v>
      </c>
      <c r="Y19" t="str">
        <f t="shared" si="8"/>
        <v>alpha = 0.05</v>
      </c>
      <c r="Z19" t="str">
        <f t="shared" si="9"/>
        <v>pf = TRUE</v>
      </c>
      <c r="AA19" t="str">
        <f t="shared" si="10"/>
        <v>rnd = 3</v>
      </c>
      <c r="AB19" t="e">
        <f t="shared" si="11"/>
        <v>#VALUE!</v>
      </c>
      <c r="AC19" t="e">
        <f t="shared" si="12"/>
        <v>#VALUE!</v>
      </c>
      <c r="AD19" t="e">
        <f t="shared" si="13"/>
        <v>#VALUE!</v>
      </c>
      <c r="AE19" t="e">
        <f t="shared" si="14"/>
        <v>#VALUE!</v>
      </c>
      <c r="AF19" t="e">
        <f t="shared" si="15"/>
        <v>#VALUE!</v>
      </c>
      <c r="AG19" t="e">
        <f t="shared" si="16"/>
        <v>#VALUE!</v>
      </c>
      <c r="AH19" t="e">
        <f t="shared" si="17"/>
        <v>#VALUE!</v>
      </c>
    </row>
    <row r="20" spans="1:34" x14ac:dyDescent="0.25">
      <c r="A20">
        <v>37</v>
      </c>
      <c r="B20" t="s">
        <v>63</v>
      </c>
      <c r="C20" s="4" t="s">
        <v>82</v>
      </c>
      <c r="D20">
        <v>1</v>
      </c>
      <c r="E20">
        <f t="shared" si="0"/>
        <v>9</v>
      </c>
      <c r="F20">
        <f t="shared" si="0"/>
        <v>25</v>
      </c>
      <c r="G20">
        <f t="shared" si="0"/>
        <v>38</v>
      </c>
      <c r="H20" s="5">
        <v>65</v>
      </c>
      <c r="I20">
        <f>FIND(",",$C20,H20+1)</f>
        <v>79</v>
      </c>
      <c r="J20">
        <f t="shared" si="26"/>
        <v>82</v>
      </c>
      <c r="K20">
        <f t="shared" si="26"/>
        <v>96</v>
      </c>
      <c r="L20">
        <f t="shared" si="26"/>
        <v>107</v>
      </c>
      <c r="M20">
        <f t="shared" si="24"/>
        <v>121</v>
      </c>
      <c r="N20">
        <f t="shared" si="23"/>
        <v>132</v>
      </c>
      <c r="O20">
        <f t="shared" si="21"/>
        <v>141</v>
      </c>
      <c r="P20" t="e">
        <f t="shared" si="20"/>
        <v>#VALUE!</v>
      </c>
      <c r="Q20" t="e">
        <f t="shared" si="18"/>
        <v>#VALUE!</v>
      </c>
      <c r="R20" t="e">
        <f t="shared" si="27"/>
        <v>#VALUE!</v>
      </c>
      <c r="S20" t="e">
        <f t="shared" si="25"/>
        <v>#VALUE!</v>
      </c>
      <c r="T20" t="str">
        <f t="shared" si="3"/>
        <v>RRmpWald</v>
      </c>
      <c r="U20" t="str">
        <f t="shared" si="4"/>
        <v>formula = NULL</v>
      </c>
      <c r="V20" t="str">
        <f t="shared" si="5"/>
        <v>data = NULL</v>
      </c>
      <c r="W20" t="str">
        <f t="shared" si="6"/>
        <v>compare = c('vac', 'con')</v>
      </c>
      <c r="X20" t="str">
        <f t="shared" si="7"/>
        <v>affected = 1</v>
      </c>
      <c r="Y20" t="str">
        <f t="shared" si="8"/>
        <v>x</v>
      </c>
      <c r="Z20" t="str">
        <f t="shared" si="9"/>
        <v>alpha = 0.05</v>
      </c>
      <c r="AA20" t="str">
        <f t="shared" si="10"/>
        <v>pf = TRUE</v>
      </c>
      <c r="AB20" t="str">
        <f t="shared" si="11"/>
        <v>tdist = TRUE</v>
      </c>
      <c r="AC20" t="str">
        <f t="shared" si="12"/>
        <v>df = NULL</v>
      </c>
      <c r="AD20" t="str">
        <f t="shared" si="13"/>
        <v>rnd = 3</v>
      </c>
      <c r="AE20" t="e">
        <f t="shared" si="14"/>
        <v>#VALUE!</v>
      </c>
      <c r="AF20" t="e">
        <f t="shared" si="15"/>
        <v>#VALUE!</v>
      </c>
      <c r="AG20" t="e">
        <f t="shared" si="16"/>
        <v>#VALUE!</v>
      </c>
      <c r="AH20" t="e">
        <f t="shared" si="17"/>
        <v>#VALUE!</v>
      </c>
    </row>
    <row r="21" spans="1:34" x14ac:dyDescent="0.25">
      <c r="A21">
        <v>39</v>
      </c>
      <c r="B21" t="s">
        <v>63</v>
      </c>
      <c r="C21" s="4" t="s">
        <v>83</v>
      </c>
      <c r="D21">
        <v>1</v>
      </c>
      <c r="E21">
        <f t="shared" si="0"/>
        <v>5</v>
      </c>
      <c r="F21">
        <f t="shared" si="0"/>
        <v>15</v>
      </c>
      <c r="G21">
        <f t="shared" si="0"/>
        <v>30</v>
      </c>
      <c r="H21">
        <f>FIND(",",$C21,G21+1)</f>
        <v>49</v>
      </c>
      <c r="I21">
        <f>FIND(",",$C21,H21+1)</f>
        <v>60</v>
      </c>
      <c r="J21" s="5">
        <v>77</v>
      </c>
      <c r="K21">
        <f t="shared" ref="K21:L24" si="28">FIND(",",$C21,J21+1)</f>
        <v>83</v>
      </c>
      <c r="L21">
        <f t="shared" si="28"/>
        <v>93</v>
      </c>
      <c r="M21">
        <f t="shared" si="24"/>
        <v>107</v>
      </c>
      <c r="N21">
        <f t="shared" si="23"/>
        <v>114</v>
      </c>
      <c r="O21" t="e">
        <f t="shared" si="21"/>
        <v>#VALUE!</v>
      </c>
      <c r="P21" t="e">
        <f t="shared" si="20"/>
        <v>#VALUE!</v>
      </c>
      <c r="Q21" t="e">
        <f t="shared" si="18"/>
        <v>#VALUE!</v>
      </c>
      <c r="R21" t="e">
        <f t="shared" si="27"/>
        <v>#VALUE!</v>
      </c>
      <c r="S21" t="e">
        <f t="shared" si="25"/>
        <v>#VALUE!</v>
      </c>
      <c r="T21" t="str">
        <f t="shared" si="3"/>
        <v>RRor</v>
      </c>
      <c r="U21" t="str">
        <f t="shared" si="4"/>
        <v>fit=NULL</v>
      </c>
      <c r="V21" t="str">
        <f t="shared" si="5"/>
        <v>beta.hat=NULL</v>
      </c>
      <c r="W21" t="str">
        <f t="shared" si="6"/>
        <v>var.beta.hat=NULL</v>
      </c>
      <c r="X21" t="str">
        <f t="shared" si="7"/>
        <v>degf=NULL</v>
      </c>
      <c r="Y21" t="str">
        <f t="shared" si="8"/>
        <v>which = c(1, 2)</v>
      </c>
      <c r="Z21" t="str">
        <f t="shared" si="9"/>
        <v>pf=T</v>
      </c>
      <c r="AA21" t="str">
        <f t="shared" si="10"/>
        <v>norm = F</v>
      </c>
      <c r="AB21" t="str">
        <f t="shared" si="11"/>
        <v>alpha = 0.05</v>
      </c>
      <c r="AC21" t="str">
        <f t="shared" si="12"/>
        <v>rnd=3</v>
      </c>
      <c r="AD21" t="e">
        <f t="shared" si="13"/>
        <v>#VALUE!</v>
      </c>
      <c r="AE21" t="e">
        <f t="shared" si="14"/>
        <v>#VALUE!</v>
      </c>
      <c r="AF21" t="e">
        <f t="shared" si="15"/>
        <v>#VALUE!</v>
      </c>
      <c r="AG21" t="e">
        <f t="shared" si="16"/>
        <v>#VALUE!</v>
      </c>
      <c r="AH21" t="e">
        <f t="shared" si="17"/>
        <v>#VALUE!</v>
      </c>
    </row>
    <row r="22" spans="1:34" x14ac:dyDescent="0.25">
      <c r="A22">
        <v>41</v>
      </c>
      <c r="B22" t="s">
        <v>63</v>
      </c>
      <c r="C22" s="4" t="s">
        <v>84</v>
      </c>
      <c r="D22">
        <v>1</v>
      </c>
      <c r="E22">
        <f t="shared" si="0"/>
        <v>8</v>
      </c>
      <c r="F22">
        <f t="shared" si="0"/>
        <v>18</v>
      </c>
      <c r="G22">
        <f t="shared" si="0"/>
        <v>31</v>
      </c>
      <c r="H22">
        <f>FIND(",",$C22,G22+1)</f>
        <v>47</v>
      </c>
      <c r="I22" s="5">
        <v>74</v>
      </c>
      <c r="J22">
        <f>FIND(",",$C22,I22+1)</f>
        <v>88</v>
      </c>
      <c r="K22">
        <f t="shared" si="28"/>
        <v>99</v>
      </c>
      <c r="L22">
        <f t="shared" si="28"/>
        <v>115</v>
      </c>
      <c r="M22">
        <f t="shared" si="24"/>
        <v>130</v>
      </c>
      <c r="N22">
        <f t="shared" si="23"/>
        <v>147</v>
      </c>
      <c r="O22">
        <f t="shared" si="21"/>
        <v>156</v>
      </c>
      <c r="P22">
        <f t="shared" si="20"/>
        <v>174</v>
      </c>
      <c r="Q22">
        <f t="shared" si="18"/>
        <v>197</v>
      </c>
      <c r="R22">
        <f t="shared" si="27"/>
        <v>211</v>
      </c>
      <c r="S22" t="e">
        <f t="shared" si="25"/>
        <v>#VALUE!</v>
      </c>
      <c r="T22" t="str">
        <f t="shared" si="3"/>
        <v>RRotsst</v>
      </c>
      <c r="U22" t="str">
        <f t="shared" si="4"/>
        <v>y = NULL</v>
      </c>
      <c r="V22" t="str">
        <f t="shared" si="5"/>
        <v>data = NULL</v>
      </c>
      <c r="W22" t="str">
        <f t="shared" si="6"/>
        <v>formula = NULL</v>
      </c>
      <c r="X22" t="str">
        <f t="shared" si="7"/>
        <v>compare = c("vac", "con")</v>
      </c>
      <c r="Y22" t="str">
        <f t="shared" si="8"/>
        <v>alpha = 0.05</v>
      </c>
      <c r="Z22" t="str">
        <f t="shared" si="9"/>
        <v>pf = TRUE</v>
      </c>
      <c r="AA22" t="str">
        <f t="shared" si="10"/>
        <v>stepstart = .1</v>
      </c>
      <c r="AB22" t="str">
        <f t="shared" si="11"/>
        <v>iter.max = 36</v>
      </c>
      <c r="AC22" t="str">
        <f t="shared" si="12"/>
        <v>converge = 1e-6</v>
      </c>
      <c r="AD22" t="str">
        <f t="shared" si="13"/>
        <v>rnd = 3</v>
      </c>
      <c r="AE22" t="str">
        <f t="shared" si="14"/>
        <v>trace.it = FALSE</v>
      </c>
      <c r="AF22" t="str">
        <f t="shared" si="15"/>
        <v>nuisance.points = 120</v>
      </c>
      <c r="AG22" t="str">
        <f t="shared" si="16"/>
        <v>gamma = 1e-6</v>
      </c>
      <c r="AH22" t="e">
        <f t="shared" si="17"/>
        <v>#VALUE!</v>
      </c>
    </row>
    <row r="23" spans="1:34" x14ac:dyDescent="0.25">
      <c r="A23">
        <v>43</v>
      </c>
      <c r="B23" t="s">
        <v>63</v>
      </c>
      <c r="C23" s="4" t="s">
        <v>85</v>
      </c>
      <c r="D23">
        <v>1</v>
      </c>
      <c r="E23">
        <f t="shared" si="0"/>
        <v>6</v>
      </c>
      <c r="F23">
        <f t="shared" si="0"/>
        <v>22</v>
      </c>
      <c r="G23">
        <f t="shared" si="0"/>
        <v>35</v>
      </c>
      <c r="H23" s="5">
        <v>62</v>
      </c>
      <c r="I23">
        <f>FIND(",",$C23,H23+1)</f>
        <v>65</v>
      </c>
      <c r="J23">
        <f>FIND(",",$C23,I23+1)</f>
        <v>79</v>
      </c>
      <c r="K23">
        <f t="shared" si="28"/>
        <v>91</v>
      </c>
      <c r="L23">
        <f t="shared" si="28"/>
        <v>109</v>
      </c>
      <c r="M23">
        <f t="shared" si="24"/>
        <v>124</v>
      </c>
      <c r="N23">
        <f t="shared" si="23"/>
        <v>141</v>
      </c>
      <c r="O23">
        <f t="shared" si="21"/>
        <v>150</v>
      </c>
      <c r="P23">
        <f t="shared" si="20"/>
        <v>168</v>
      </c>
      <c r="Q23">
        <f t="shared" si="18"/>
        <v>183</v>
      </c>
      <c r="R23" t="e">
        <f t="shared" si="27"/>
        <v>#VALUE!</v>
      </c>
      <c r="S23" t="e">
        <f t="shared" si="25"/>
        <v>#VALUE!</v>
      </c>
      <c r="T23" t="str">
        <f t="shared" si="3"/>
        <v>RRstr</v>
      </c>
      <c r="U23" t="str">
        <f t="shared" si="4"/>
        <v>formula = NULL</v>
      </c>
      <c r="V23" t="str">
        <f t="shared" si="5"/>
        <v>data = NULL</v>
      </c>
      <c r="W23" t="str">
        <f t="shared" si="6"/>
        <v>compare = c('vac', 'con')</v>
      </c>
      <c r="X23" t="str">
        <f t="shared" si="7"/>
        <v>Y</v>
      </c>
      <c r="Y23" t="str">
        <f t="shared" si="8"/>
        <v>alpha = 0.05</v>
      </c>
      <c r="Z23" t="str">
        <f t="shared" si="9"/>
        <v>pf = TRUE</v>
      </c>
      <c r="AA23" t="str">
        <f t="shared" si="10"/>
        <v>trace.it = FALSE</v>
      </c>
      <c r="AB23" t="str">
        <f t="shared" si="11"/>
        <v>iter.max = 24</v>
      </c>
      <c r="AC23" t="str">
        <f t="shared" si="12"/>
        <v>converge = 1e-6</v>
      </c>
      <c r="AD23" t="str">
        <f t="shared" si="13"/>
        <v>rnd = 3</v>
      </c>
      <c r="AE23" t="str">
        <f t="shared" si="14"/>
        <v>multiplier = 0.7</v>
      </c>
      <c r="AF23" t="str">
        <f t="shared" si="15"/>
        <v>divider = 1.1</v>
      </c>
      <c r="AG23" t="e">
        <f t="shared" si="16"/>
        <v>#VALUE!</v>
      </c>
      <c r="AH23" t="e">
        <f t="shared" si="17"/>
        <v>#VALUE!</v>
      </c>
    </row>
    <row r="24" spans="1:34" x14ac:dyDescent="0.25">
      <c r="A24">
        <v>45</v>
      </c>
      <c r="B24" t="s">
        <v>63</v>
      </c>
      <c r="C24" s="4" t="s">
        <v>86</v>
      </c>
      <c r="D24">
        <v>1</v>
      </c>
      <c r="E24">
        <f t="shared" si="0"/>
        <v>8</v>
      </c>
      <c r="F24">
        <f t="shared" si="0"/>
        <v>18</v>
      </c>
      <c r="G24">
        <f t="shared" si="0"/>
        <v>34</v>
      </c>
      <c r="H24">
        <f>FIND(",",$C24,G24+1)</f>
        <v>47</v>
      </c>
      <c r="I24" s="5">
        <v>74</v>
      </c>
      <c r="J24">
        <f>FIND(",",$C24,I24+1)</f>
        <v>88</v>
      </c>
      <c r="K24">
        <f t="shared" si="28"/>
        <v>99</v>
      </c>
      <c r="L24">
        <f t="shared" si="28"/>
        <v>115</v>
      </c>
      <c r="M24">
        <f t="shared" si="24"/>
        <v>130</v>
      </c>
      <c r="N24">
        <f t="shared" si="23"/>
        <v>147</v>
      </c>
      <c r="O24">
        <f t="shared" si="21"/>
        <v>156</v>
      </c>
      <c r="P24">
        <f t="shared" si="20"/>
        <v>174</v>
      </c>
      <c r="Q24">
        <f t="shared" si="18"/>
        <v>197</v>
      </c>
      <c r="R24">
        <f t="shared" si="27"/>
        <v>211</v>
      </c>
      <c r="S24" t="e">
        <f t="shared" si="25"/>
        <v>#VALUE!</v>
      </c>
      <c r="T24" t="str">
        <f t="shared" si="3"/>
        <v>RRtosst</v>
      </c>
      <c r="U24" t="str">
        <f t="shared" si="4"/>
        <v>y = NULL</v>
      </c>
      <c r="V24" t="str">
        <f t="shared" si="5"/>
        <v>formula = NULL</v>
      </c>
      <c r="W24" t="str">
        <f t="shared" si="6"/>
        <v>data = NULL</v>
      </c>
      <c r="X24" t="str">
        <f t="shared" si="7"/>
        <v>compare = c("vac", "con")</v>
      </c>
      <c r="Y24" t="str">
        <f t="shared" si="8"/>
        <v>alpha = 0.05</v>
      </c>
      <c r="Z24" t="str">
        <f t="shared" si="9"/>
        <v>pf = TRUE</v>
      </c>
      <c r="AA24" t="str">
        <f t="shared" si="10"/>
        <v>stepstart = .1</v>
      </c>
      <c r="AB24" t="str">
        <f t="shared" si="11"/>
        <v>iter.max = 36</v>
      </c>
      <c r="AC24" t="str">
        <f t="shared" si="12"/>
        <v>converge = 1e-6</v>
      </c>
      <c r="AD24" t="str">
        <f t="shared" si="13"/>
        <v>rnd = 3</v>
      </c>
      <c r="AE24" t="str">
        <f t="shared" si="14"/>
        <v>trace.it = FALSE</v>
      </c>
      <c r="AF24" t="str">
        <f t="shared" si="15"/>
        <v>nuisance.points = 120</v>
      </c>
      <c r="AG24" t="str">
        <f t="shared" si="16"/>
        <v>gamma = 1e-6</v>
      </c>
      <c r="AH24" t="e">
        <f t="shared" si="17"/>
        <v>#VALUE!</v>
      </c>
    </row>
  </sheetData>
  <autoFilter ref="A1:AH24" xr:uid="{F4B5ADED-A8CA-4712-B19E-0BE63FFDF2F9}">
    <sortState xmlns:xlrd2="http://schemas.microsoft.com/office/spreadsheetml/2017/richdata2" ref="A2:AH24">
      <sortCondition ref="A1:A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orgainized</vt:lpstr>
      <vt:lpstr>All Organized</vt:lpstr>
      <vt:lpstr>Sheet2</vt:lpstr>
      <vt:lpstr>Sheet1</vt:lpstr>
      <vt:lpstr>variables</vt:lpstr>
      <vt:lpstr>ALL MF &amp; 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Kent, Thomas F - APHIS</dc:creator>
  <cp:lastModifiedBy>Kent, Thomas F - APHIS</cp:lastModifiedBy>
  <dcterms:created xsi:type="dcterms:W3CDTF">2020-08-27T15:55:35Z</dcterms:created>
  <dcterms:modified xsi:type="dcterms:W3CDTF">2021-02-04T13:48:25Z</dcterms:modified>
</cp:coreProperties>
</file>