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CCE Final project Show\"/>
    </mc:Choice>
  </mc:AlternateContent>
  <xr:revisionPtr revIDLastSave="0" documentId="8_{33C97187-A11A-4E9C-A013-F4D41C01C69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11" i="2"/>
  <c r="G5" i="2"/>
  <c r="G6" i="2"/>
  <c r="G7" i="2"/>
  <c r="G8" i="2"/>
  <c r="G9" i="2"/>
  <c r="G12" i="2"/>
  <c r="F5" i="2"/>
  <c r="F6" i="2"/>
  <c r="F7" i="2"/>
  <c r="F8" i="2"/>
  <c r="F9" i="2"/>
  <c r="F10" i="2"/>
  <c r="F11" i="2"/>
  <c r="F12" i="2"/>
  <c r="N14" i="2"/>
  <c r="L4" i="2" s="1"/>
  <c r="F4" i="2"/>
  <c r="G4" i="2" s="1"/>
  <c r="G5" i="1"/>
  <c r="G6" i="1"/>
  <c r="G7" i="1"/>
  <c r="G8" i="1"/>
  <c r="G9" i="1"/>
  <c r="G10" i="1"/>
  <c r="G11" i="1"/>
  <c r="G12" i="1"/>
  <c r="G13" i="1"/>
  <c r="N14" i="1"/>
  <c r="L4" i="1" s="1"/>
  <c r="F5" i="1"/>
  <c r="F6" i="1"/>
  <c r="F7" i="1"/>
  <c r="F8" i="1"/>
  <c r="F9" i="1"/>
  <c r="F10" i="1"/>
  <c r="F11" i="1"/>
  <c r="F12" i="1"/>
  <c r="F13" i="1"/>
  <c r="F4" i="1"/>
  <c r="G4" i="1" s="1"/>
  <c r="H4" i="2" l="1"/>
  <c r="K4" i="2" s="1"/>
  <c r="M4" i="2" s="1"/>
  <c r="H4" i="1"/>
  <c r="K4" i="1" s="1"/>
  <c r="M4" i="1" s="1"/>
</calcChain>
</file>

<file path=xl/sharedStrings.xml><?xml version="1.0" encoding="utf-8"?>
<sst xmlns="http://schemas.openxmlformats.org/spreadsheetml/2006/main" count="75" uniqueCount="58">
  <si>
    <t xml:space="preserve"> </t>
  </si>
  <si>
    <t>First Semester</t>
  </si>
  <si>
    <t xml:space="preserve">First </t>
  </si>
  <si>
    <t>Regl:</t>
  </si>
  <si>
    <t>Code</t>
  </si>
  <si>
    <t xml:space="preserve">Subject </t>
  </si>
  <si>
    <t>Credit</t>
  </si>
  <si>
    <t>Total Mark</t>
  </si>
  <si>
    <t>GP</t>
  </si>
  <si>
    <t>GPA</t>
  </si>
  <si>
    <t>LG</t>
  </si>
  <si>
    <t>PCGPA</t>
  </si>
  <si>
    <t>PCCH</t>
  </si>
  <si>
    <t>CGPA</t>
  </si>
  <si>
    <t>REMARKS</t>
  </si>
  <si>
    <t>AC Cr Hr</t>
  </si>
  <si>
    <t>F Grade</t>
  </si>
  <si>
    <t>F in Different Subject</t>
  </si>
  <si>
    <t>PHY-111</t>
  </si>
  <si>
    <t>PHY-112</t>
  </si>
  <si>
    <t>CHE-111</t>
  </si>
  <si>
    <t>MAT-111</t>
  </si>
  <si>
    <t>EEE-111</t>
  </si>
  <si>
    <t>EEE-112</t>
  </si>
  <si>
    <t>CIT-111</t>
  </si>
  <si>
    <t>CIT-112</t>
  </si>
  <si>
    <t>CCE-112</t>
  </si>
  <si>
    <t>CHE-112</t>
  </si>
  <si>
    <t>Physics-1</t>
  </si>
  <si>
    <t>Physics-2</t>
  </si>
  <si>
    <t>Chemistry-1</t>
  </si>
  <si>
    <t>Physics  Sessional</t>
  </si>
  <si>
    <t>Chemistry Sessional</t>
  </si>
  <si>
    <t>Mathmatics-1</t>
  </si>
  <si>
    <t>Basic Electrical Engineering</t>
  </si>
  <si>
    <t>Basic Electrical Engineering Sessional</t>
  </si>
  <si>
    <t>Programing Language</t>
  </si>
  <si>
    <t>Programing Language Sessional</t>
  </si>
  <si>
    <t xml:space="preserve">Engineering Drawing </t>
  </si>
  <si>
    <t>CCG</t>
  </si>
  <si>
    <t xml:space="preserve">Second Semester </t>
  </si>
  <si>
    <t>PHY-121</t>
  </si>
  <si>
    <t>PHY-122</t>
  </si>
  <si>
    <t>CCE-121</t>
  </si>
  <si>
    <t>CCE-122</t>
  </si>
  <si>
    <t>MAT-121</t>
  </si>
  <si>
    <t>EEE-121</t>
  </si>
  <si>
    <t>EEE-122</t>
  </si>
  <si>
    <t>CIT-121</t>
  </si>
  <si>
    <t>LCM-121</t>
  </si>
  <si>
    <t>Physics -2 Sessional</t>
  </si>
  <si>
    <t>Objective oriented Programing</t>
  </si>
  <si>
    <t>Objective oriented Programing Sessional</t>
  </si>
  <si>
    <t>Mathmatics-2</t>
  </si>
  <si>
    <t xml:space="preserve"> Electrical Device and Circuits</t>
  </si>
  <si>
    <t xml:space="preserve"> Electrical Device and Circuits Sessional</t>
  </si>
  <si>
    <t>Discrete Mathemetics</t>
  </si>
  <si>
    <t>Comimunicative 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</si>
</sst>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C5D0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wrapText="1"/>
    </xf>
    <xf numFmtId="0" fontId="3" fillId="5" borderId="0" xfId="0" applyFont="1" applyFill="1" applyAlignment="1"/>
    <xf numFmtId="0" fontId="3" fillId="5" borderId="1" xfId="0" applyFont="1" applyFill="1" applyBorder="1" applyAlignment="1"/>
    <xf numFmtId="0" fontId="0" fillId="0" borderId="1" xfId="0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3" borderId="1" xfId="0" applyFont="1" applyFill="1" applyBorder="1" applyAlignment="1"/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3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2" fontId="1" fillId="0" borderId="1" xfId="0" applyNumberFormat="1" applyFont="1" applyBorder="1"/>
    <xf numFmtId="0" fontId="1" fillId="5" borderId="1" xfId="0" applyFont="1" applyFill="1" applyBorder="1" applyAlignment="1"/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7" borderId="2" xfId="0" applyNumberFormat="1" applyFont="1" applyFill="1" applyBorder="1" applyAlignment="1">
      <alignment horizontal="center" vertical="center"/>
    </xf>
    <xf numFmtId="164" fontId="1" fillId="7" borderId="3" xfId="0" applyNumberFormat="1" applyFont="1" applyFill="1" applyBorder="1" applyAlignment="1">
      <alignment horizontal="center" vertical="center"/>
    </xf>
    <xf numFmtId="164" fontId="1" fillId="7" borderId="4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3" xfId="0" applyNumberFormat="1" applyFont="1" applyFill="1" applyBorder="1" applyAlignment="1">
      <alignment horizontal="center" vertic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9">
    <dxf>
      <font>
        <color rgb="FFFC5D04"/>
      </font>
    </dxf>
    <dxf>
      <font>
        <color rgb="FFFF0000"/>
      </font>
    </dxf>
    <dxf>
      <font>
        <color rgb="FFFC5D04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theme="1"/>
      </font>
    </dxf>
    <dxf>
      <font>
        <color rgb="FFFC5D04"/>
      </font>
    </dxf>
    <dxf>
      <font>
        <color rgb="FFFC5D04"/>
      </font>
    </dxf>
  </dxfs>
  <tableStyles count="0" defaultTableStyle="TableStyleMedium2" defaultPivotStyle="PivotStyleLight16"/>
  <colors>
    <mruColors>
      <color rgb="FFFC5D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opLeftCell="B4" zoomScale="87" workbookViewId="0">
      <selection activeCell="K4" sqref="K4:K13"/>
    </sheetView>
  </sheetViews>
  <sheetFormatPr defaultRowHeight="18.5" x14ac:dyDescent="0.45"/>
  <cols>
    <col min="1" max="1" width="7.36328125" style="6" customWidth="1"/>
    <col min="2" max="2" width="6.453125" customWidth="1"/>
    <col min="3" max="3" width="26" style="2" customWidth="1"/>
    <col min="4" max="4" width="10.36328125" style="3" customWidth="1"/>
    <col min="5" max="5" width="13.1796875" style="1" customWidth="1"/>
    <col min="13" max="13" width="12.54296875" customWidth="1"/>
    <col min="14" max="14" width="7.36328125" customWidth="1"/>
    <col min="15" max="15" width="8.7265625" style="5"/>
    <col min="16" max="16" width="16.6328125" customWidth="1"/>
  </cols>
  <sheetData>
    <row r="1" spans="1:16" ht="15.5" customHeight="1" x14ac:dyDescent="0.45">
      <c r="A1" s="7"/>
      <c r="B1" s="8"/>
      <c r="C1" s="9" t="s">
        <v>1</v>
      </c>
      <c r="D1" s="10" t="s">
        <v>0</v>
      </c>
      <c r="E1" s="11"/>
      <c r="F1" s="8"/>
      <c r="G1" s="8"/>
      <c r="H1" s="8"/>
      <c r="I1" s="8"/>
      <c r="J1" s="8"/>
      <c r="K1" s="8"/>
      <c r="L1" s="8"/>
      <c r="M1" s="8"/>
      <c r="N1" s="8"/>
      <c r="O1" s="12"/>
      <c r="P1" s="8"/>
    </row>
    <row r="2" spans="1:16" s="4" customFormat="1" ht="25.5" customHeight="1" x14ac:dyDescent="0.45">
      <c r="A2" s="13" t="s">
        <v>2</v>
      </c>
      <c r="B2" s="14" t="s">
        <v>3</v>
      </c>
      <c r="C2" s="14"/>
      <c r="D2" s="15"/>
      <c r="E2" s="15"/>
      <c r="F2" s="16"/>
      <c r="G2" s="16"/>
      <c r="H2" s="16"/>
      <c r="I2" s="16"/>
      <c r="J2" s="16"/>
      <c r="K2" s="16"/>
      <c r="L2" s="16"/>
      <c r="M2" s="16"/>
      <c r="N2" s="16"/>
      <c r="O2" s="17"/>
      <c r="P2" s="16"/>
    </row>
    <row r="3" spans="1:16" s="4" customFormat="1" ht="35" customHeight="1" x14ac:dyDescent="0.45">
      <c r="A3" s="7"/>
      <c r="B3" s="16" t="s">
        <v>4</v>
      </c>
      <c r="C3" s="18" t="s">
        <v>5</v>
      </c>
      <c r="D3" s="15" t="s">
        <v>6</v>
      </c>
      <c r="E3" s="15" t="s">
        <v>7</v>
      </c>
      <c r="F3" s="16" t="s">
        <v>10</v>
      </c>
      <c r="G3" s="16" t="s">
        <v>8</v>
      </c>
      <c r="H3" s="16" t="s">
        <v>9</v>
      </c>
      <c r="I3" s="16" t="s">
        <v>11</v>
      </c>
      <c r="J3" s="16" t="s">
        <v>12</v>
      </c>
      <c r="K3" s="16" t="s">
        <v>13</v>
      </c>
      <c r="L3" s="16" t="s">
        <v>39</v>
      </c>
      <c r="M3" s="16" t="s">
        <v>14</v>
      </c>
      <c r="N3" s="17" t="s">
        <v>15</v>
      </c>
      <c r="O3" s="17" t="s">
        <v>16</v>
      </c>
      <c r="P3" s="19" t="s">
        <v>17</v>
      </c>
    </row>
    <row r="4" spans="1:16" ht="31" customHeight="1" x14ac:dyDescent="0.45">
      <c r="A4" s="20">
        <v>1</v>
      </c>
      <c r="B4" s="12" t="s">
        <v>18</v>
      </c>
      <c r="C4" s="24" t="s">
        <v>28</v>
      </c>
      <c r="D4" s="22">
        <v>3</v>
      </c>
      <c r="E4" s="15">
        <v>40</v>
      </c>
      <c r="F4" s="10" t="str">
        <f>IF(E4&gt;=79.5,"A+",IF(E4&gt;=74.5,"A",IF(E4&gt;=69.5,"A-",IF(E4&gt;=64.5,"B+",IF(E4&gt;=59.5,"B",IF(E4&gt;=54.5,"B-",IF(E4&gt;=49.5,"C+",IF(E4&gt;=44.5,"C",IF(E4&gt;=39.5,"D","F")))))))))</f>
        <v>D</v>
      </c>
      <c r="G4" s="28">
        <f>IF(F4="A+",4,IF(F4="A",3.75,IF(F4="A-",3.5,IF(F4="B+",3.25,IF(F4="B",3,IF(F4="B-",2.75,IF(F4="C+",2.5,IF(F4="C",2.25,IF(F4="D",2,0)))))))))</f>
        <v>2</v>
      </c>
      <c r="H4" s="29">
        <f>(D4*G4+D5*G5+D6*G6+D7*G7+D8*G8+D9*G9+D10*G10+D11*G11+D12*G12+D13*G13)/N14</f>
        <v>2.3333333333333335</v>
      </c>
      <c r="I4" s="32">
        <v>0</v>
      </c>
      <c r="J4" s="32">
        <v>0</v>
      </c>
      <c r="K4" s="35">
        <f>(H4*N14+I4*J4)/L4</f>
        <v>2.3333333333333335</v>
      </c>
      <c r="L4" s="38">
        <f>SUM(N14+J4)</f>
        <v>20.25</v>
      </c>
      <c r="M4" s="41" t="str">
        <f>IF(K4&gt;=2,"PASSED","FALID")</f>
        <v>PASSED</v>
      </c>
      <c r="N4" s="22">
        <v>3</v>
      </c>
      <c r="O4" s="12"/>
      <c r="P4" s="8"/>
    </row>
    <row r="5" spans="1:16" ht="30" customHeight="1" x14ac:dyDescent="0.45">
      <c r="A5" s="20">
        <v>2</v>
      </c>
      <c r="B5" s="12" t="s">
        <v>19</v>
      </c>
      <c r="C5" s="44" t="s">
        <v>31</v>
      </c>
      <c r="D5" s="22">
        <v>0.75</v>
      </c>
      <c r="E5" s="15">
        <v>65</v>
      </c>
      <c r="F5" s="10" t="str">
        <f t="shared" ref="F5:F13" si="0">IF(E5&gt;=79.5,"A+",IF(E5&gt;=74.5,"A",IF(E5&gt;=69.5,"A-",IF(E5&gt;=64.5,"B+",IF(E5&gt;=59.5,"B",IF(E5&gt;=54.5,"B-",IF(E5&gt;=49.5,"C+",IF(E5&gt;=44.5,"C",IF(E5&gt;=39.5,"D","F")))))))))</f>
        <v>B+</v>
      </c>
      <c r="G5" s="28">
        <f t="shared" ref="G5:G13" si="1">IF(F5="A+",4,IF(F5="A",3.75,IF(F5="A-",3.5,IF(F5="B+",3.25,IF(F5="B",3,IF(F5="B-",2.75,IF(F5="C+",2.5,IF(F5="C",2.25,IF(F5="D",2,0)))))))))</f>
        <v>3.25</v>
      </c>
      <c r="H5" s="30"/>
      <c r="I5" s="33"/>
      <c r="J5" s="33"/>
      <c r="K5" s="36"/>
      <c r="L5" s="39"/>
      <c r="M5" s="42"/>
      <c r="N5" s="22">
        <v>0.75</v>
      </c>
      <c r="O5" s="12"/>
      <c r="P5" s="8"/>
    </row>
    <row r="6" spans="1:16" ht="37" customHeight="1" x14ac:dyDescent="0.45">
      <c r="A6" s="20">
        <v>3</v>
      </c>
      <c r="B6" s="12" t="s">
        <v>20</v>
      </c>
      <c r="C6" s="25" t="s">
        <v>30</v>
      </c>
      <c r="D6" s="22">
        <v>3</v>
      </c>
      <c r="E6" s="15">
        <v>55</v>
      </c>
      <c r="F6" s="10" t="str">
        <f t="shared" si="0"/>
        <v>B-</v>
      </c>
      <c r="G6" s="28">
        <f t="shared" si="1"/>
        <v>2.75</v>
      </c>
      <c r="H6" s="30"/>
      <c r="I6" s="33"/>
      <c r="J6" s="33"/>
      <c r="K6" s="36"/>
      <c r="L6" s="39"/>
      <c r="M6" s="42"/>
      <c r="N6" s="22">
        <v>3</v>
      </c>
      <c r="O6" s="12"/>
      <c r="P6" s="8"/>
    </row>
    <row r="7" spans="1:16" ht="29.5" customHeight="1" x14ac:dyDescent="0.45">
      <c r="A7" s="20">
        <v>4</v>
      </c>
      <c r="B7" s="12" t="s">
        <v>27</v>
      </c>
      <c r="C7" s="24" t="s">
        <v>32</v>
      </c>
      <c r="D7" s="22">
        <v>0.75</v>
      </c>
      <c r="E7" s="15">
        <v>50</v>
      </c>
      <c r="F7" s="10" t="str">
        <f t="shared" si="0"/>
        <v>C+</v>
      </c>
      <c r="G7" s="28">
        <f t="shared" si="1"/>
        <v>2.5</v>
      </c>
      <c r="H7" s="30"/>
      <c r="I7" s="33"/>
      <c r="J7" s="33"/>
      <c r="K7" s="36"/>
      <c r="L7" s="39"/>
      <c r="M7" s="42"/>
      <c r="N7" s="22">
        <v>0.75</v>
      </c>
      <c r="O7" s="12"/>
      <c r="P7" s="8"/>
    </row>
    <row r="8" spans="1:16" ht="31.5" customHeight="1" x14ac:dyDescent="0.45">
      <c r="A8" s="20">
        <v>5</v>
      </c>
      <c r="B8" s="12" t="s">
        <v>21</v>
      </c>
      <c r="C8" s="24" t="s">
        <v>33</v>
      </c>
      <c r="D8" s="22">
        <v>3</v>
      </c>
      <c r="E8" s="15">
        <v>40</v>
      </c>
      <c r="F8" s="10" t="str">
        <f t="shared" si="0"/>
        <v>D</v>
      </c>
      <c r="G8" s="28">
        <f t="shared" si="1"/>
        <v>2</v>
      </c>
      <c r="H8" s="30"/>
      <c r="I8" s="33"/>
      <c r="J8" s="33"/>
      <c r="K8" s="36"/>
      <c r="L8" s="39"/>
      <c r="M8" s="42"/>
      <c r="N8" s="22">
        <v>3</v>
      </c>
      <c r="O8" s="12"/>
      <c r="P8" s="8"/>
    </row>
    <row r="9" spans="1:16" ht="39.5" customHeight="1" x14ac:dyDescent="0.45">
      <c r="A9" s="20">
        <v>6</v>
      </c>
      <c r="B9" s="12" t="s">
        <v>22</v>
      </c>
      <c r="C9" s="21" t="s">
        <v>34</v>
      </c>
      <c r="D9" s="22">
        <v>3</v>
      </c>
      <c r="E9" s="15">
        <v>55</v>
      </c>
      <c r="F9" s="10" t="str">
        <f t="shared" si="0"/>
        <v>B-</v>
      </c>
      <c r="G9" s="28">
        <f t="shared" si="1"/>
        <v>2.75</v>
      </c>
      <c r="H9" s="30"/>
      <c r="I9" s="33"/>
      <c r="J9" s="33"/>
      <c r="K9" s="36"/>
      <c r="L9" s="39"/>
      <c r="M9" s="42"/>
      <c r="N9" s="22">
        <v>3</v>
      </c>
      <c r="O9" s="12"/>
      <c r="P9" s="8"/>
    </row>
    <row r="10" spans="1:16" ht="35" customHeight="1" x14ac:dyDescent="0.45">
      <c r="A10" s="20">
        <v>7</v>
      </c>
      <c r="B10" s="12" t="s">
        <v>23</v>
      </c>
      <c r="C10" s="21" t="s">
        <v>35</v>
      </c>
      <c r="D10" s="22">
        <v>1.5</v>
      </c>
      <c r="E10" s="15">
        <v>45</v>
      </c>
      <c r="F10" s="10" t="str">
        <f t="shared" si="0"/>
        <v>C</v>
      </c>
      <c r="G10" s="28">
        <f t="shared" si="1"/>
        <v>2.25</v>
      </c>
      <c r="H10" s="30"/>
      <c r="I10" s="33"/>
      <c r="J10" s="33"/>
      <c r="K10" s="36"/>
      <c r="L10" s="39"/>
      <c r="M10" s="42"/>
      <c r="N10" s="22">
        <v>1.5</v>
      </c>
      <c r="O10" s="12"/>
      <c r="P10" s="8"/>
    </row>
    <row r="11" spans="1:16" ht="36.5" customHeight="1" x14ac:dyDescent="0.45">
      <c r="A11" s="20">
        <v>8</v>
      </c>
      <c r="B11" s="12" t="s">
        <v>24</v>
      </c>
      <c r="C11" s="24" t="s">
        <v>36</v>
      </c>
      <c r="D11" s="22">
        <v>3</v>
      </c>
      <c r="E11" s="15">
        <v>40</v>
      </c>
      <c r="F11" s="10" t="str">
        <f t="shared" si="0"/>
        <v>D</v>
      </c>
      <c r="G11" s="28">
        <f t="shared" si="1"/>
        <v>2</v>
      </c>
      <c r="H11" s="30"/>
      <c r="I11" s="33"/>
      <c r="J11" s="33"/>
      <c r="K11" s="36"/>
      <c r="L11" s="39"/>
      <c r="M11" s="42"/>
      <c r="N11" s="22">
        <v>3</v>
      </c>
      <c r="O11" s="12"/>
      <c r="P11" s="8"/>
    </row>
    <row r="12" spans="1:16" ht="37" customHeight="1" x14ac:dyDescent="0.45">
      <c r="A12" s="20">
        <v>9</v>
      </c>
      <c r="B12" s="12" t="s">
        <v>25</v>
      </c>
      <c r="C12" s="21" t="s">
        <v>37</v>
      </c>
      <c r="D12" s="22">
        <v>1.5</v>
      </c>
      <c r="E12" s="15">
        <v>40</v>
      </c>
      <c r="F12" s="10" t="str">
        <f t="shared" si="0"/>
        <v>D</v>
      </c>
      <c r="G12" s="28">
        <f t="shared" si="1"/>
        <v>2</v>
      </c>
      <c r="H12" s="30"/>
      <c r="I12" s="33"/>
      <c r="J12" s="33"/>
      <c r="K12" s="36"/>
      <c r="L12" s="39"/>
      <c r="M12" s="42"/>
      <c r="N12" s="22">
        <v>1.5</v>
      </c>
      <c r="O12" s="12"/>
      <c r="P12" s="8"/>
    </row>
    <row r="13" spans="1:16" ht="38" customHeight="1" x14ac:dyDescent="0.45">
      <c r="A13" s="20">
        <v>10</v>
      </c>
      <c r="B13" s="12" t="s">
        <v>26</v>
      </c>
      <c r="C13" s="24" t="s">
        <v>38</v>
      </c>
      <c r="D13" s="22">
        <v>0.75</v>
      </c>
      <c r="E13" s="15">
        <v>55</v>
      </c>
      <c r="F13" s="10" t="str">
        <f t="shared" si="0"/>
        <v>B-</v>
      </c>
      <c r="G13" s="28">
        <f t="shared" si="1"/>
        <v>2.75</v>
      </c>
      <c r="H13" s="31"/>
      <c r="I13" s="34"/>
      <c r="J13" s="34"/>
      <c r="K13" s="37"/>
      <c r="L13" s="40"/>
      <c r="M13" s="43"/>
      <c r="N13" s="22">
        <v>0.75</v>
      </c>
      <c r="O13" s="12"/>
      <c r="P13" s="8"/>
    </row>
    <row r="14" spans="1:16" ht="14.5" customHeight="1" x14ac:dyDescent="0.45">
      <c r="A14" s="7"/>
      <c r="B14" s="8"/>
      <c r="C14" s="23"/>
      <c r="D14" s="10"/>
      <c r="E14" s="11"/>
      <c r="F14" s="8"/>
      <c r="G14" s="8"/>
      <c r="H14" s="8"/>
      <c r="I14" s="26"/>
      <c r="J14" s="8"/>
      <c r="K14" s="8"/>
      <c r="L14" s="8"/>
      <c r="M14" s="8"/>
      <c r="N14" s="27">
        <f>SUM(N4:N13)</f>
        <v>20.25</v>
      </c>
      <c r="O14" s="12"/>
      <c r="P14" s="8"/>
    </row>
    <row r="15" spans="1:16" ht="14.5" customHeight="1" x14ac:dyDescent="0.45"/>
    <row r="16" spans="1:16" ht="14.5" customHeight="1" x14ac:dyDescent="0.45"/>
    <row r="17" ht="14.5" customHeight="1" x14ac:dyDescent="0.45"/>
    <row r="18" ht="14.5" customHeight="1" x14ac:dyDescent="0.45"/>
  </sheetData>
  <mergeCells count="7">
    <mergeCell ref="L4:L13"/>
    <mergeCell ref="M4:M13"/>
    <mergeCell ref="B2:C2"/>
    <mergeCell ref="K4:K13"/>
    <mergeCell ref="H4:H13"/>
    <mergeCell ref="I4:I13"/>
    <mergeCell ref="J4:J13"/>
  </mergeCells>
  <phoneticPr fontId="5" type="noConversion"/>
  <conditionalFormatting sqref="C4">
    <cfRule type="expression" dxfId="47" priority="17">
      <formula>$G$4</formula>
    </cfRule>
  </conditionalFormatting>
  <conditionalFormatting sqref="C5">
    <cfRule type="expression" dxfId="43" priority="16">
      <formula>$G$5</formula>
    </cfRule>
    <cfRule type="expression" priority="15">
      <formula>$G$5&lt;2.75</formula>
    </cfRule>
    <cfRule type="expression" dxfId="44" priority="14">
      <formula>$G$5&lt;2.75</formula>
    </cfRule>
    <cfRule type="expression" dxfId="45" priority="13">
      <formula>$G$5&lt;2.75</formula>
    </cfRule>
    <cfRule type="expression" dxfId="46" priority="12">
      <formula>$G$5</formula>
    </cfRule>
    <cfRule type="expression" priority="11">
      <formula>$G$5&lt;2.75</formula>
    </cfRule>
    <cfRule type="expression" dxfId="42" priority="10">
      <formula>$G$5&lt;2.75</formula>
    </cfRule>
  </conditionalFormatting>
  <conditionalFormatting sqref="C6">
    <cfRule type="expression" priority="9">
      <formula>$G$6&lt;2.75</formula>
    </cfRule>
    <cfRule type="expression" dxfId="41" priority="8">
      <formula>$G$6&lt;2.75</formula>
    </cfRule>
  </conditionalFormatting>
  <conditionalFormatting sqref="C7">
    <cfRule type="expression" dxfId="40" priority="7">
      <formula>$G$7&lt;2.75</formula>
    </cfRule>
  </conditionalFormatting>
  <conditionalFormatting sqref="C8">
    <cfRule type="expression" dxfId="39" priority="6">
      <formula>$G$8&lt;2.75</formula>
    </cfRule>
  </conditionalFormatting>
  <conditionalFormatting sqref="C9">
    <cfRule type="expression" dxfId="38" priority="5">
      <formula>$G$9&lt;2.75</formula>
    </cfRule>
  </conditionalFormatting>
  <conditionalFormatting sqref="C10">
    <cfRule type="expression" dxfId="37" priority="4">
      <formula>$G$10&lt;2.75</formula>
    </cfRule>
  </conditionalFormatting>
  <conditionalFormatting sqref="C11">
    <cfRule type="expression" dxfId="36" priority="3">
      <formula>$G$11&lt;2.75</formula>
    </cfRule>
  </conditionalFormatting>
  <conditionalFormatting sqref="C12">
    <cfRule type="expression" dxfId="35" priority="2">
      <formula>$G$12&lt;2.75</formula>
    </cfRule>
  </conditionalFormatting>
  <conditionalFormatting sqref="C13">
    <cfRule type="expression" dxfId="34" priority="1">
      <formula>$G$13&lt;2.75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D326B-CD22-43E2-BDE5-78B93A45F7AE}">
  <dimension ref="A1:O14"/>
  <sheetViews>
    <sheetView tabSelected="1" topLeftCell="A4" zoomScale="71" workbookViewId="0">
      <selection activeCell="L4" sqref="L4:L13"/>
    </sheetView>
  </sheetViews>
  <sheetFormatPr defaultRowHeight="14.5" x14ac:dyDescent="0.35"/>
  <cols>
    <col min="3" max="3" width="23.1796875" customWidth="1"/>
    <col min="5" max="5" width="10.90625" customWidth="1"/>
    <col min="6" max="6" width="8.7265625" style="49"/>
    <col min="7" max="7" width="8.7265625" style="52"/>
    <col min="13" max="13" width="10.90625" customWidth="1"/>
  </cols>
  <sheetData>
    <row r="1" spans="1:15" ht="18.5" x14ac:dyDescent="0.45">
      <c r="A1" s="7"/>
      <c r="B1" s="8"/>
      <c r="C1" s="9" t="s">
        <v>40</v>
      </c>
      <c r="D1" s="10" t="s">
        <v>0</v>
      </c>
      <c r="E1" s="11"/>
      <c r="F1" s="26"/>
      <c r="G1" s="50"/>
      <c r="H1" s="8"/>
      <c r="I1" s="8"/>
      <c r="J1" s="8"/>
      <c r="K1" s="8"/>
      <c r="L1" s="8"/>
      <c r="M1" s="8"/>
      <c r="N1" s="8"/>
      <c r="O1" s="12"/>
    </row>
    <row r="2" spans="1:15" ht="18.5" x14ac:dyDescent="0.45">
      <c r="A2" s="13" t="s">
        <v>2</v>
      </c>
      <c r="B2" s="14" t="s">
        <v>3</v>
      </c>
      <c r="C2" s="14"/>
      <c r="D2" s="15"/>
      <c r="E2" s="15"/>
      <c r="F2" s="16"/>
      <c r="G2" s="15"/>
      <c r="H2" s="16"/>
      <c r="I2" s="16"/>
      <c r="J2" s="16"/>
      <c r="K2" s="16"/>
      <c r="L2" s="16"/>
      <c r="M2" s="16"/>
      <c r="N2" s="16"/>
      <c r="O2" s="17"/>
    </row>
    <row r="3" spans="1:15" ht="18.5" x14ac:dyDescent="0.45">
      <c r="A3" s="7"/>
      <c r="B3" s="16" t="s">
        <v>4</v>
      </c>
      <c r="C3" s="18" t="s">
        <v>5</v>
      </c>
      <c r="D3" s="15" t="s">
        <v>6</v>
      </c>
      <c r="E3" s="15" t="s">
        <v>7</v>
      </c>
      <c r="F3" s="16" t="s">
        <v>10</v>
      </c>
      <c r="G3" s="15" t="s">
        <v>8</v>
      </c>
      <c r="H3" s="16" t="s">
        <v>9</v>
      </c>
      <c r="I3" s="16" t="s">
        <v>11</v>
      </c>
      <c r="J3" s="16" t="s">
        <v>12</v>
      </c>
      <c r="K3" s="16" t="s">
        <v>13</v>
      </c>
      <c r="L3" s="16" t="s">
        <v>39</v>
      </c>
      <c r="M3" s="16" t="s">
        <v>14</v>
      </c>
      <c r="N3" s="17" t="s">
        <v>15</v>
      </c>
      <c r="O3" s="17" t="s">
        <v>16</v>
      </c>
    </row>
    <row r="4" spans="1:15" ht="36.5" customHeight="1" x14ac:dyDescent="0.35">
      <c r="A4" s="47">
        <v>1</v>
      </c>
      <c r="B4" s="46" t="s">
        <v>41</v>
      </c>
      <c r="C4" s="24" t="s">
        <v>29</v>
      </c>
      <c r="D4" s="48">
        <v>3</v>
      </c>
      <c r="E4" s="15">
        <v>40</v>
      </c>
      <c r="F4" s="15" t="str">
        <f>IF(E4&gt;=79.5,"A+",IF(E4&gt;=74.5,"A",IF(E4&gt;=69.5,"A-",IF(E4&gt;=64.5,"B+",IF(E4&gt;=59.5,"B",IF(E4&gt;=54.5,"B-",IF(E4&gt;=49.5,"C+",IF(E4&gt;=44.5,"C",IF(E4&gt;=39.5,"D","F")))))))))</f>
        <v>D</v>
      </c>
      <c r="G4" s="51">
        <f>IF(F4="A+",4,IF(F4="A",3.75,IF(F4="A-",3.5,IF(F4="B+",3.25,IF(F4="B",3,IF(F4="B-",2.75,IF(F4="C+",2.5,IF(F4="C",2.25,IF(F4="D",2,0)))))))))</f>
        <v>2</v>
      </c>
      <c r="H4" s="29">
        <f>(D4*G4+D5*G5+D6*G6+D7*G7+D8*G8+D9*G9+D10*G10+D11*G11+D12*G12+D13*G13)/N14</f>
        <v>2.2590361445783134</v>
      </c>
      <c r="I4" s="32">
        <v>2.3330000000000002</v>
      </c>
      <c r="J4" s="32">
        <v>20.25</v>
      </c>
      <c r="K4" s="35">
        <f>(H4*N14+I4*J4)/L4</f>
        <v>2.2955670731707318</v>
      </c>
      <c r="L4" s="38">
        <f>SUM(N14+J4)</f>
        <v>41</v>
      </c>
      <c r="M4" s="41" t="str">
        <f>IF(K4&gt;=2,"PASSED","FALID")</f>
        <v>PASSED</v>
      </c>
      <c r="N4" s="22">
        <v>3</v>
      </c>
      <c r="O4" s="12"/>
    </row>
    <row r="5" spans="1:15" ht="39.5" customHeight="1" x14ac:dyDescent="0.35">
      <c r="A5" s="47">
        <v>2</v>
      </c>
      <c r="B5" s="45" t="s">
        <v>42</v>
      </c>
      <c r="C5" s="44" t="s">
        <v>50</v>
      </c>
      <c r="D5" s="48">
        <v>0.75</v>
      </c>
      <c r="E5" s="15">
        <v>40</v>
      </c>
      <c r="F5" s="15" t="str">
        <f t="shared" ref="F5:F12" si="0">IF(E5&gt;=79.5,"A+",IF(E5&gt;=74.5,"A",IF(E5&gt;=69.5,"A-",IF(E5&gt;=64.5,"B+",IF(E5&gt;=59.5,"B",IF(E5&gt;=54.5,"B-",IF(E5&gt;=49.5,"C+",IF(E5&gt;=44.5,"C",IF(E5&gt;=39.5,"D","F")))))))))</f>
        <v>D</v>
      </c>
      <c r="G5" s="51">
        <f t="shared" ref="G5:G12" si="1">IF(F5="A+",4,IF(F5="A",3.75,IF(F5="A-",3.5,IF(F5="B+",3.25,IF(F5="B",3,IF(F5="B-",2.75,IF(F5="C+",2.5,IF(F5="C",2.25,IF(F5="D",2,0)))))))))</f>
        <v>2</v>
      </c>
      <c r="H5" s="30"/>
      <c r="I5" s="33"/>
      <c r="J5" s="33"/>
      <c r="K5" s="36"/>
      <c r="L5" s="39"/>
      <c r="M5" s="42"/>
      <c r="N5" s="22">
        <v>0.75</v>
      </c>
      <c r="O5" s="12"/>
    </row>
    <row r="6" spans="1:15" ht="51.5" customHeight="1" x14ac:dyDescent="0.35">
      <c r="A6" s="47">
        <v>3</v>
      </c>
      <c r="B6" s="45" t="s">
        <v>43</v>
      </c>
      <c r="C6" s="25" t="s">
        <v>51</v>
      </c>
      <c r="D6" s="48">
        <v>3</v>
      </c>
      <c r="E6" s="15">
        <v>50</v>
      </c>
      <c r="F6" s="15" t="str">
        <f t="shared" si="0"/>
        <v>C+</v>
      </c>
      <c r="G6" s="51">
        <f t="shared" si="1"/>
        <v>2.5</v>
      </c>
      <c r="H6" s="30"/>
      <c r="I6" s="33"/>
      <c r="J6" s="33"/>
      <c r="K6" s="36"/>
      <c r="L6" s="39"/>
      <c r="M6" s="42"/>
      <c r="N6" s="22">
        <v>3</v>
      </c>
      <c r="O6" s="12"/>
    </row>
    <row r="7" spans="1:15" ht="60.5" customHeight="1" x14ac:dyDescent="0.35">
      <c r="A7" s="47">
        <v>4</v>
      </c>
      <c r="B7" s="45" t="s">
        <v>44</v>
      </c>
      <c r="C7" s="24" t="s">
        <v>52</v>
      </c>
      <c r="D7" s="48">
        <v>1.5</v>
      </c>
      <c r="E7" s="15">
        <v>55</v>
      </c>
      <c r="F7" s="15" t="str">
        <f t="shared" si="0"/>
        <v>B-</v>
      </c>
      <c r="G7" s="51">
        <f t="shared" si="1"/>
        <v>2.75</v>
      </c>
      <c r="H7" s="30"/>
      <c r="I7" s="33"/>
      <c r="J7" s="33"/>
      <c r="K7" s="36"/>
      <c r="L7" s="39"/>
      <c r="M7" s="42"/>
      <c r="N7" s="22">
        <v>1.5</v>
      </c>
      <c r="O7" s="12"/>
    </row>
    <row r="8" spans="1:15" ht="34.5" customHeight="1" x14ac:dyDescent="0.35">
      <c r="A8" s="47">
        <v>5</v>
      </c>
      <c r="B8" s="45" t="s">
        <v>45</v>
      </c>
      <c r="C8" s="24" t="s">
        <v>53</v>
      </c>
      <c r="D8" s="48">
        <v>3</v>
      </c>
      <c r="E8" s="15">
        <v>40</v>
      </c>
      <c r="F8" s="15" t="str">
        <f t="shared" si="0"/>
        <v>D</v>
      </c>
      <c r="G8" s="51">
        <f t="shared" si="1"/>
        <v>2</v>
      </c>
      <c r="H8" s="30"/>
      <c r="I8" s="33"/>
      <c r="J8" s="33"/>
      <c r="K8" s="36"/>
      <c r="L8" s="39"/>
      <c r="M8" s="42"/>
      <c r="N8" s="22">
        <v>3</v>
      </c>
      <c r="O8" s="12"/>
    </row>
    <row r="9" spans="1:15" ht="39.5" customHeight="1" x14ac:dyDescent="0.45">
      <c r="A9" s="47">
        <v>6</v>
      </c>
      <c r="B9" s="45" t="s">
        <v>46</v>
      </c>
      <c r="C9" s="21" t="s">
        <v>54</v>
      </c>
      <c r="D9" s="48">
        <v>3</v>
      </c>
      <c r="E9" s="15">
        <v>45</v>
      </c>
      <c r="F9" s="15" t="str">
        <f t="shared" si="0"/>
        <v>C</v>
      </c>
      <c r="G9" s="51">
        <f t="shared" si="1"/>
        <v>2.25</v>
      </c>
      <c r="H9" s="30"/>
      <c r="I9" s="33"/>
      <c r="J9" s="33"/>
      <c r="K9" s="36"/>
      <c r="L9" s="39"/>
      <c r="M9" s="42"/>
      <c r="N9" s="22">
        <v>3</v>
      </c>
      <c r="O9" s="12"/>
    </row>
    <row r="10" spans="1:15" ht="53.5" customHeight="1" x14ac:dyDescent="0.45">
      <c r="A10" s="47">
        <v>7</v>
      </c>
      <c r="B10" s="45" t="s">
        <v>47</v>
      </c>
      <c r="C10" s="21" t="s">
        <v>55</v>
      </c>
      <c r="D10" s="48">
        <v>1.5</v>
      </c>
      <c r="E10" s="15">
        <v>50</v>
      </c>
      <c r="F10" s="15" t="str">
        <f t="shared" si="0"/>
        <v>C+</v>
      </c>
      <c r="G10" s="51">
        <f>IF(F10="A+",4,IF(F10="A",3.75,IF(F10="A-",3.5,IF(F10="B+",3.25,IF(F10="B",3,IF(F10="B-",2.75,IF(F10="C+",2.5,IF(F10="C",2.25,IF(F10="D",2,0)))))))))</f>
        <v>2.5</v>
      </c>
      <c r="H10" s="30"/>
      <c r="I10" s="33"/>
      <c r="J10" s="33"/>
      <c r="K10" s="36"/>
      <c r="L10" s="39"/>
      <c r="M10" s="42"/>
      <c r="N10" s="22">
        <v>1.5</v>
      </c>
      <c r="O10" s="12"/>
    </row>
    <row r="11" spans="1:15" ht="39" customHeight="1" x14ac:dyDescent="0.35">
      <c r="A11" s="47">
        <v>8</v>
      </c>
      <c r="B11" s="45" t="s">
        <v>48</v>
      </c>
      <c r="C11" s="24" t="s">
        <v>56</v>
      </c>
      <c r="D11" s="48">
        <v>3</v>
      </c>
      <c r="E11" s="15">
        <v>45</v>
      </c>
      <c r="F11" s="15" t="str">
        <f t="shared" si="0"/>
        <v>C</v>
      </c>
      <c r="G11" s="51">
        <f>IF(F11="A+",4,IF(F11="A",3.75,IF(F11="A-",3.5,IF(F11="B+",3.25,IF(F11="B",3,IF(F11="B-",2.75,IF(F11="C+",2.5,IF(F11="C",2.25,IF(F11="D",2,0)))))))))</f>
        <v>2.25</v>
      </c>
      <c r="H11" s="30"/>
      <c r="I11" s="33"/>
      <c r="J11" s="33"/>
      <c r="K11" s="36"/>
      <c r="L11" s="39"/>
      <c r="M11" s="42"/>
      <c r="N11" s="22">
        <v>3</v>
      </c>
      <c r="O11" s="12"/>
    </row>
    <row r="12" spans="1:15" ht="50.5" customHeight="1" x14ac:dyDescent="0.35">
      <c r="A12" s="47">
        <v>9</v>
      </c>
      <c r="B12" s="45" t="s">
        <v>49</v>
      </c>
      <c r="C12" s="24" t="s">
        <v>57</v>
      </c>
      <c r="D12" s="48">
        <v>2</v>
      </c>
      <c r="E12" s="15">
        <v>45</v>
      </c>
      <c r="F12" s="15" t="str">
        <f t="shared" si="0"/>
        <v>C</v>
      </c>
      <c r="G12" s="51">
        <f t="shared" si="1"/>
        <v>2.25</v>
      </c>
      <c r="H12" s="30"/>
      <c r="I12" s="33"/>
      <c r="J12" s="33"/>
      <c r="K12" s="36"/>
      <c r="L12" s="39"/>
      <c r="M12" s="42"/>
      <c r="N12" s="22">
        <v>2</v>
      </c>
      <c r="O12" s="12"/>
    </row>
    <row r="13" spans="1:15" ht="36" customHeight="1" x14ac:dyDescent="0.35">
      <c r="A13" s="47"/>
      <c r="B13" s="45"/>
      <c r="C13" s="24"/>
      <c r="D13" s="22"/>
      <c r="E13" s="15"/>
      <c r="F13" s="15"/>
      <c r="G13" s="51"/>
      <c r="H13" s="31"/>
      <c r="I13" s="34"/>
      <c r="J13" s="34"/>
      <c r="K13" s="37"/>
      <c r="L13" s="40"/>
      <c r="M13" s="43"/>
      <c r="N13" s="22"/>
      <c r="O13" s="12"/>
    </row>
    <row r="14" spans="1:15" ht="18.5" x14ac:dyDescent="0.45">
      <c r="A14" s="7"/>
      <c r="B14" s="8"/>
      <c r="C14" s="23"/>
      <c r="D14" s="10"/>
      <c r="E14" s="11"/>
      <c r="F14" s="26"/>
      <c r="G14" s="50"/>
      <c r="H14" s="8"/>
      <c r="I14" s="26"/>
      <c r="J14" s="8"/>
      <c r="K14" s="8"/>
      <c r="L14" s="8"/>
      <c r="M14" s="8"/>
      <c r="N14" s="27">
        <f>SUM(N4:N13)</f>
        <v>20.75</v>
      </c>
      <c r="O14" s="12"/>
    </row>
  </sheetData>
  <mergeCells count="7">
    <mergeCell ref="M4:M13"/>
    <mergeCell ref="B2:C2"/>
    <mergeCell ref="H4:H13"/>
    <mergeCell ref="I4:I13"/>
    <mergeCell ref="J4:J13"/>
    <mergeCell ref="K4:K13"/>
    <mergeCell ref="L4:L13"/>
  </mergeCells>
  <conditionalFormatting sqref="C4">
    <cfRule type="expression" dxfId="2" priority="24">
      <formula>$G$4</formula>
    </cfRule>
    <cfRule type="expression" dxfId="1" priority="1">
      <formula>$G$5&lt;2.5</formula>
    </cfRule>
  </conditionalFormatting>
  <conditionalFormatting sqref="C5">
    <cfRule type="expression" dxfId="29" priority="17">
      <formula>$G$5&lt;2.75</formula>
    </cfRule>
    <cfRule type="expression" priority="18">
      <formula>$G$5&lt;2.75</formula>
    </cfRule>
    <cfRule type="expression" dxfId="30" priority="19">
      <formula>$G$5</formula>
    </cfRule>
    <cfRule type="expression" dxfId="31" priority="20">
      <formula>$G$5&lt;2.75</formula>
    </cfRule>
    <cfRule type="expression" dxfId="32" priority="21">
      <formula>$G$5&lt;2.75</formula>
    </cfRule>
    <cfRule type="expression" priority="22">
      <formula>$G$5&lt;2.75</formula>
    </cfRule>
    <cfRule type="expression" dxfId="33" priority="23">
      <formula>$G$5</formula>
    </cfRule>
  </conditionalFormatting>
  <conditionalFormatting sqref="C6">
    <cfRule type="expression" dxfId="16" priority="15">
      <formula>$G$6&lt;2.75</formula>
    </cfRule>
    <cfRule type="expression" priority="16">
      <formula>$G$6&lt;2.75</formula>
    </cfRule>
    <cfRule type="expression" dxfId="17" priority="6">
      <formula>$G$6&lt;2.5</formula>
    </cfRule>
    <cfRule type="expression" dxfId="18" priority="5">
      <formula>$G$6</formula>
    </cfRule>
    <cfRule type="expression" dxfId="15" priority="4">
      <formula>$G$6&lt;2.5</formula>
    </cfRule>
  </conditionalFormatting>
  <conditionalFormatting sqref="C7">
    <cfRule type="expression" dxfId="28" priority="14">
      <formula>$G$7&lt;2.75</formula>
    </cfRule>
  </conditionalFormatting>
  <conditionalFormatting sqref="C8">
    <cfRule type="expression" dxfId="27" priority="13">
      <formula>$G$8&lt;2.75</formula>
    </cfRule>
  </conditionalFormatting>
  <conditionalFormatting sqref="C9">
    <cfRule type="expression" dxfId="26" priority="12">
      <formula>$G$9&lt;2.75</formula>
    </cfRule>
  </conditionalFormatting>
  <conditionalFormatting sqref="C10">
    <cfRule type="expression" dxfId="7" priority="11">
      <formula>$G$10&lt;2.75</formula>
    </cfRule>
    <cfRule type="expression" dxfId="8" priority="7">
      <formula>$G$10&lt;2.5</formula>
    </cfRule>
    <cfRule type="expression" dxfId="9" priority="3">
      <formula>$G$10</formula>
    </cfRule>
    <cfRule type="expression" dxfId="6" priority="2">
      <formula>$G$10&lt;2.5</formula>
    </cfRule>
  </conditionalFormatting>
  <conditionalFormatting sqref="C11">
    <cfRule type="expression" dxfId="25" priority="10">
      <formula>$G$11&lt;2.75</formula>
    </cfRule>
  </conditionalFormatting>
  <conditionalFormatting sqref="C12">
    <cfRule type="expression" dxfId="24" priority="9">
      <formula>$G$12&lt;2.75</formula>
    </cfRule>
  </conditionalFormatting>
  <conditionalFormatting sqref="C13">
    <cfRule type="expression" dxfId="23" priority="8">
      <formula>$G$13&lt;2.75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ABUL BASAR</dc:creator>
  <cp:lastModifiedBy>Radiant Computer</cp:lastModifiedBy>
  <dcterms:created xsi:type="dcterms:W3CDTF">2015-06-05T18:17:20Z</dcterms:created>
  <dcterms:modified xsi:type="dcterms:W3CDTF">2023-08-09T14:19:10Z</dcterms:modified>
</cp:coreProperties>
</file>