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964F1D72-B193-4F1B-A09D-546AE2A9C3D6}" xr6:coauthVersionLast="43" xr6:coauthVersionMax="43" xr10:uidLastSave="{00000000-0000-0000-0000-000000000000}"/>
  <bookViews>
    <workbookView xWindow="-35595" yWindow="795" windowWidth="25725" windowHeight="1855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12" l="1"/>
  <c r="E12" i="112" l="1"/>
  <c r="E8" i="112"/>
  <c r="J37" i="112"/>
  <c r="G44" i="112"/>
  <c r="K45" i="112"/>
  <c r="H25" i="112"/>
  <c r="K41" i="112"/>
  <c r="I36" i="112"/>
  <c r="G27" i="112"/>
  <c r="K29" i="112"/>
  <c r="F31" i="112"/>
  <c r="I44" i="112"/>
  <c r="H35" i="112"/>
  <c r="J34" i="112"/>
  <c r="I29" i="112"/>
  <c r="E37" i="112"/>
  <c r="I40" i="112"/>
  <c r="H23" i="112"/>
  <c r="I25" i="112"/>
  <c r="F48" i="112"/>
  <c r="D31" i="112"/>
  <c r="K38" i="112"/>
  <c r="K35" i="112"/>
  <c r="K31" i="112"/>
  <c r="F47" i="112"/>
  <c r="F34" i="112"/>
  <c r="H30" i="112"/>
  <c r="H47" i="112"/>
  <c r="H31" i="112"/>
  <c r="G46" i="112"/>
  <c r="F26" i="112"/>
  <c r="D23" i="112"/>
  <c r="F30" i="112"/>
  <c r="D35" i="112"/>
  <c r="I26" i="112"/>
  <c r="K34" i="112"/>
  <c r="D32" i="112"/>
  <c r="F29" i="112"/>
  <c r="D46" i="112"/>
  <c r="I38" i="112"/>
  <c r="K46" i="112"/>
  <c r="H36" i="112"/>
  <c r="I45" i="112"/>
  <c r="H39" i="112"/>
  <c r="I37" i="112"/>
  <c r="G48" i="112"/>
  <c r="K39" i="112"/>
  <c r="J45" i="112"/>
  <c r="I43" i="112"/>
  <c r="E25" i="112"/>
  <c r="D41" i="112"/>
  <c r="K40" i="112"/>
  <c r="H43" i="112"/>
  <c r="D29" i="112"/>
  <c r="G24" i="112"/>
  <c r="G42" i="112"/>
  <c r="D25" i="112"/>
  <c r="H42" i="112"/>
  <c r="D33" i="112"/>
  <c r="E40" i="112"/>
  <c r="F37" i="112"/>
  <c r="I33" i="112"/>
  <c r="K44" i="112"/>
  <c r="K27" i="112"/>
  <c r="I24" i="112"/>
  <c r="K33" i="112"/>
  <c r="J28" i="112"/>
  <c r="I42" i="112"/>
  <c r="E47" i="112"/>
  <c r="E28" i="112"/>
  <c r="J48" i="112"/>
  <c r="D44" i="112"/>
  <c r="G1" i="112"/>
  <c r="E34" i="112"/>
  <c r="J26" i="112"/>
  <c r="K24" i="112"/>
  <c r="H45" i="112"/>
  <c r="K32" i="112"/>
  <c r="G45" i="112"/>
  <c r="F24" i="112"/>
  <c r="H34" i="112"/>
  <c r="K25" i="112"/>
  <c r="F25" i="112"/>
  <c r="D40" i="112"/>
  <c r="E29" i="112"/>
  <c r="E45" i="112"/>
  <c r="E31" i="112"/>
  <c r="F23" i="112"/>
  <c r="K30" i="112"/>
  <c r="D38" i="112"/>
  <c r="K42" i="112"/>
  <c r="E23" i="112"/>
  <c r="G38" i="112"/>
  <c r="E48" i="112"/>
  <c r="J42" i="112"/>
  <c r="J44" i="112"/>
  <c r="J25" i="112"/>
  <c r="F35" i="112"/>
  <c r="G34" i="112"/>
  <c r="H27" i="112"/>
  <c r="H26" i="112"/>
  <c r="F41" i="112"/>
  <c r="J47" i="112"/>
  <c r="E42" i="112"/>
  <c r="J23" i="112"/>
  <c r="D42" i="112"/>
  <c r="E35" i="112"/>
  <c r="F28" i="112"/>
  <c r="E46" i="112"/>
  <c r="I35" i="112"/>
  <c r="E26" i="112"/>
  <c r="K28" i="112"/>
  <c r="D48" i="112"/>
  <c r="J33" i="112"/>
  <c r="D26" i="112"/>
  <c r="D34" i="112"/>
  <c r="H32" i="112"/>
  <c r="G28" i="112"/>
  <c r="H46" i="112"/>
  <c r="E44" i="112"/>
  <c r="K26" i="112"/>
  <c r="I28" i="112"/>
  <c r="F32" i="112"/>
  <c r="F46" i="112"/>
  <c r="I31" i="112"/>
  <c r="I46" i="112"/>
  <c r="D24" i="112"/>
  <c r="G31" i="112"/>
  <c r="J24" i="112"/>
  <c r="F38" i="112"/>
  <c r="J36" i="112"/>
  <c r="E41" i="112"/>
  <c r="K43" i="112"/>
  <c r="H33" i="112"/>
  <c r="H48" i="112"/>
  <c r="I48" i="112"/>
  <c r="H29" i="112"/>
  <c r="J39" i="112"/>
  <c r="G39" i="112"/>
  <c r="J43" i="112"/>
  <c r="I27" i="112"/>
  <c r="D45" i="112"/>
  <c r="F36" i="112"/>
  <c r="H24" i="112"/>
  <c r="E30" i="112"/>
  <c r="E39" i="112"/>
  <c r="F44" i="112"/>
  <c r="D37" i="112"/>
  <c r="G33" i="112"/>
  <c r="D28" i="112"/>
  <c r="I41" i="112"/>
  <c r="E24" i="112"/>
  <c r="F40" i="112"/>
  <c r="I23" i="112"/>
  <c r="F27" i="112"/>
  <c r="J31" i="112"/>
  <c r="E38" i="112"/>
  <c r="D39" i="112"/>
  <c r="J41" i="112"/>
  <c r="H40" i="112"/>
  <c r="H28" i="112"/>
  <c r="I32" i="112"/>
  <c r="E43" i="112"/>
  <c r="H44" i="112"/>
  <c r="D43" i="112"/>
  <c r="K36" i="112"/>
  <c r="I47" i="112"/>
  <c r="F43" i="112"/>
  <c r="E33" i="112"/>
  <c r="K37" i="112"/>
  <c r="F45" i="112"/>
  <c r="J46" i="112"/>
  <c r="J32" i="112"/>
  <c r="D30" i="112"/>
  <c r="E36" i="112"/>
  <c r="G37" i="112"/>
  <c r="J30" i="112"/>
  <c r="J40" i="112"/>
  <c r="G29" i="112"/>
  <c r="G40" i="112"/>
  <c r="I34" i="112"/>
  <c r="K47" i="112"/>
  <c r="D47" i="112"/>
  <c r="G36" i="112"/>
  <c r="G30" i="112"/>
  <c r="D27" i="112"/>
  <c r="F42" i="112"/>
  <c r="H37" i="112"/>
  <c r="G35" i="112"/>
  <c r="E32" i="112"/>
  <c r="I30" i="112"/>
  <c r="J35" i="112"/>
  <c r="D36" i="112"/>
  <c r="K48" i="112"/>
  <c r="J29" i="112"/>
  <c r="G26" i="112"/>
  <c r="I39" i="112"/>
  <c r="G47" i="112"/>
  <c r="F33" i="112"/>
  <c r="G32" i="112"/>
  <c r="G23" i="112"/>
  <c r="G43" i="112"/>
  <c r="J27" i="112"/>
  <c r="G25" i="112"/>
  <c r="H41" i="112"/>
  <c r="E27" i="112"/>
  <c r="F39" i="112"/>
  <c r="G41" i="112"/>
  <c r="J38" i="112"/>
  <c r="H38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<sst xmlns="http://schemas.openxmlformats.org/spreadsheetml/2006/main" count="2594" uniqueCount="162">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</sst>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1.0374688976697879</c:v>
                </c:pt>
                <c:pt idx="1">
                  <c:v>1.0401369210362343</c:v>
                </c:pt>
                <c:pt idx="2">
                  <c:v>1.0442352637125814</c:v>
                </c:pt>
                <c:pt idx="3">
                  <c:v>1.053826346244561</c:v>
                </c:pt>
                <c:pt idx="4">
                  <c:v>1.0766280968933539</c:v>
                </c:pt>
                <c:pt idx="5">
                  <c:v>1.1029740938417225</c:v>
                </c:pt>
                <c:pt idx="6">
                  <c:v>1.1321830324865976</c:v>
                </c:pt>
                <c:pt idx="7">
                  <c:v>1.1638737482417305</c:v>
                </c:pt>
                <c:pt idx="8">
                  <c:v>1.1807475652945436</c:v>
                </c:pt>
                <c:pt idx="9">
                  <c:v>1.1756639894080549</c:v>
                </c:pt>
                <c:pt idx="10">
                  <c:v>1.1718656758425399</c:v>
                </c:pt>
                <c:pt idx="11">
                  <c:v>1.1689199180055034</c:v>
                </c:pt>
                <c:pt idx="12">
                  <c:v>1.1665686441218184</c:v>
                </c:pt>
                <c:pt idx="13">
                  <c:v>1.1646483928719085</c:v>
                </c:pt>
                <c:pt idx="14">
                  <c:v>1.1630505982668056</c:v>
                </c:pt>
                <c:pt idx="15">
                  <c:v>1.1617003304572127</c:v>
                </c:pt>
                <c:pt idx="16">
                  <c:v>1.1605442058167592</c:v>
                </c:pt>
                <c:pt idx="17">
                  <c:v>1.1595431618574523</c:v>
                </c:pt>
                <c:pt idx="18">
                  <c:v>1.1586679567294467</c:v>
                </c:pt>
                <c:pt idx="19">
                  <c:v>1.1578962655147125</c:v>
                </c:pt>
                <c:pt idx="20">
                  <c:v>1.1572107492503227</c:v>
                </c:pt>
                <c:pt idx="21">
                  <c:v>1.1565977366170115</c:v>
                </c:pt>
                <c:pt idx="22">
                  <c:v>1.1560463028986281</c:v>
                </c:pt>
                <c:pt idx="23">
                  <c:v>1.1555476132229627</c:v>
                </c:pt>
                <c:pt idx="24">
                  <c:v>1.1550944456512144</c:v>
                </c:pt>
                <c:pt idx="25">
                  <c:v>1.1546808391657513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3.4463442264242894</c:v>
                </c:pt>
                <c:pt idx="1">
                  <c:v>3.2336351614840253</c:v>
                </c:pt>
                <c:pt idx="2">
                  <c:v>2.9618585411030036</c:v>
                </c:pt>
                <c:pt idx="3">
                  <c:v>2.498636943003921</c:v>
                </c:pt>
                <c:pt idx="4">
                  <c:v>1.8766510716147229</c:v>
                </c:pt>
                <c:pt idx="5">
                  <c:v>1.5004470360892632</c:v>
                </c:pt>
                <c:pt idx="6">
                  <c:v>1.2534003305959938</c:v>
                </c:pt>
                <c:pt idx="7">
                  <c:v>1.0798066537745366</c:v>
                </c:pt>
                <c:pt idx="8">
                  <c:v>1.0142345648019659</c:v>
                </c:pt>
                <c:pt idx="9">
                  <c:v>1.0511429363265428</c:v>
                </c:pt>
                <c:pt idx="10">
                  <c:v>1.0936885546910942</c:v>
                </c:pt>
                <c:pt idx="11">
                  <c:v>1.1413435273675852</c:v>
                </c:pt>
                <c:pt idx="12">
                  <c:v>1.1936888274451496</c:v>
                </c:pt>
                <c:pt idx="13">
                  <c:v>1.2503716967253771</c:v>
                </c:pt>
                <c:pt idx="14">
                  <c:v>1.3110782492038437</c:v>
                </c:pt>
                <c:pt idx="15">
                  <c:v>1.3755153346216826</c:v>
                </c:pt>
                <c:pt idx="16">
                  <c:v>1.4433983578380036</c:v>
                </c:pt>
                <c:pt idx="17">
                  <c:v>1.5144431160318284</c:v>
                </c:pt>
                <c:pt idx="18">
                  <c:v>1.5883604632756589</c:v>
                </c:pt>
                <c:pt idx="19">
                  <c:v>1.664853038848376</c:v>
                </c:pt>
                <c:pt idx="20">
                  <c:v>1.7436135477735999</c:v>
                </c:pt>
                <c:pt idx="21">
                  <c:v>1.8243242351491722</c:v>
                </c:pt>
                <c:pt idx="22">
                  <c:v>1.9066572909964155</c:v>
                </c:pt>
                <c:pt idx="23">
                  <c:v>1.9902759828750574</c:v>
                </c:pt>
                <c:pt idx="24">
                  <c:v>2.0748363530066074</c:v>
                </c:pt>
                <c:pt idx="25">
                  <c:v>2.1599893433307571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829.20137950637934</c:v>
                </c:pt>
                <c:pt idx="1">
                  <c:v>828.62082775768931</c:v>
                </c:pt>
                <c:pt idx="2">
                  <c:v>827.7148762958318</c:v>
                </c:pt>
                <c:pt idx="3">
                  <c:v>825.53751805101138</c:v>
                </c:pt>
                <c:pt idx="4">
                  <c:v>820.13090939877736</c:v>
                </c:pt>
                <c:pt idx="5">
                  <c:v>813.65090481543893</c:v>
                </c:pt>
                <c:pt idx="6">
                  <c:v>806.34620826021182</c:v>
                </c:pt>
                <c:pt idx="7">
                  <c:v>798.40778454676195</c:v>
                </c:pt>
                <c:pt idx="8">
                  <c:v>795.3996159761042</c:v>
                </c:pt>
                <c:pt idx="9">
                  <c:v>798.8389271605306</c:v>
                </c:pt>
                <c:pt idx="10">
                  <c:v>801.42816652152976</c:v>
                </c:pt>
                <c:pt idx="11">
                  <c:v>803.44782010599488</c:v>
                </c:pt>
                <c:pt idx="12">
                  <c:v>805.06720691691078</c:v>
                </c:pt>
                <c:pt idx="13">
                  <c:v>806.39458719735023</c:v>
                </c:pt>
                <c:pt idx="14">
                  <c:v>807.50240909514912</c:v>
                </c:pt>
                <c:pt idx="15">
                  <c:v>808.44098549095747</c:v>
                </c:pt>
                <c:pt idx="16">
                  <c:v>809.24634778477957</c:v>
                </c:pt>
                <c:pt idx="17">
                  <c:v>809.9449773784753</c:v>
                </c:pt>
                <c:pt idx="18">
                  <c:v>810.5567730128389</c:v>
                </c:pt>
                <c:pt idx="19">
                  <c:v>811.09697644850621</c:v>
                </c:pt>
                <c:pt idx="20">
                  <c:v>811.57745951497702</c:v>
                </c:pt>
                <c:pt idx="21">
                  <c:v>812.00760667837062</c:v>
                </c:pt>
                <c:pt idx="22">
                  <c:v>812.39493404820314</c:v>
                </c:pt>
                <c:pt idx="23">
                  <c:v>812.74553229403625</c:v>
                </c:pt>
                <c:pt idx="24">
                  <c:v>813.06438926777173</c:v>
                </c:pt>
                <c:pt idx="25">
                  <c:v>813.35562879742679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48</xdr:row>
      <xdr:rowOff>69883</xdr:rowOff>
    </xdr:from>
    <xdr:to>
      <xdr:col>13</xdr:col>
      <xdr:colOff>161924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10984</xdr:colOff>
      <xdr:row>2</xdr:row>
      <xdr:rowOff>12165</xdr:rowOff>
    </xdr:from>
    <xdr:to>
      <xdr:col>17</xdr:col>
      <xdr:colOff>188948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34875" y="343469"/>
              <a:ext cx="5901247" cy="34416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34875" y="343469"/>
              <a:ext cx="5901247" cy="344168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48</xdr:row>
      <xdr:rowOff>54026</xdr:rowOff>
    </xdr:from>
    <xdr:to>
      <xdr:col>20</xdr:col>
      <xdr:colOff>252654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76</xdr:row>
      <xdr:rowOff>56795</xdr:rowOff>
    </xdr:from>
    <xdr:to>
      <xdr:col>17</xdr:col>
      <xdr:colOff>388102</xdr:colOff>
      <xdr:row>89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48</xdr:row>
      <xdr:rowOff>59757</xdr:rowOff>
    </xdr:from>
    <xdr:to>
      <xdr:col>27</xdr:col>
      <xdr:colOff>334205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48</xdr:row>
      <xdr:rowOff>52402</xdr:rowOff>
    </xdr:from>
    <xdr:to>
      <xdr:col>34</xdr:col>
      <xdr:colOff>445367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20</xdr:row>
      <xdr:rowOff>39047</xdr:rowOff>
    </xdr:from>
    <xdr:to>
      <xdr:col>20</xdr:col>
      <xdr:colOff>426554</xdr:colOff>
      <xdr:row>46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20</xdr:row>
      <xdr:rowOff>45554</xdr:rowOff>
    </xdr:from>
    <xdr:to>
      <xdr:col>27</xdr:col>
      <xdr:colOff>520095</xdr:colOff>
      <xdr:row>47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20</xdr:row>
      <xdr:rowOff>2367</xdr:rowOff>
    </xdr:from>
    <xdr:to>
      <xdr:col>35</xdr:col>
      <xdr:colOff>91174</xdr:colOff>
      <xdr:row>46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70" zoomScaleNormal="70" workbookViewId="0">
      <selection activeCell="W17" sqref="W17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" t="s">
        <v>151</v>
      </c>
      <c r="F1" t="s">
        <v>161</v>
      </c>
      <c r="G1" t="str">
        <f>[1]!getUFVersion()</f>
        <v>7.7</v>
      </c>
    </row>
    <row r="2" spans="1:7" x14ac:dyDescent="0.2">
      <c r="A2" t="s">
        <v>152</v>
      </c>
    </row>
    <row r="6" spans="1:7" x14ac:dyDescent="0.2">
      <c r="A6" s="4" t="s">
        <v>128</v>
      </c>
    </row>
    <row r="7" spans="1:7" ht="18.75" outlineLevel="1" x14ac:dyDescent="0.35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7" ht="18.75" outlineLevel="1" x14ac:dyDescent="0.35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7" ht="18.75" outlineLevel="1" x14ac:dyDescent="0.35">
      <c r="B9" s="10" t="s">
        <v>140</v>
      </c>
      <c r="C9" s="5">
        <v>0.81</v>
      </c>
      <c r="D9" s="14"/>
      <c r="E9" s="9">
        <f>gamma_gas_*1.22</f>
        <v>0.98820000000000008</v>
      </c>
      <c r="F9" s="10" t="s">
        <v>150</v>
      </c>
    </row>
    <row r="10" spans="1:7" ht="18.75" outlineLevel="1" x14ac:dyDescent="0.35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7" ht="18.75" outlineLevel="1" x14ac:dyDescent="0.35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7" ht="18" outlineLevel="1" x14ac:dyDescent="0.35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7" ht="18" outlineLevel="1" x14ac:dyDescent="0.35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7" ht="18" outlineLevel="1" x14ac:dyDescent="0.35">
      <c r="B14" s="15" t="s">
        <v>148</v>
      </c>
      <c r="C14" s="5">
        <v>1.2</v>
      </c>
      <c r="D14" s="10" t="s">
        <v>129</v>
      </c>
      <c r="E14" s="8"/>
      <c r="F14" s="14"/>
    </row>
    <row r="15" spans="1:7" ht="18" outlineLevel="1" x14ac:dyDescent="0.35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7"/>
    </row>
    <row r="22" spans="1:11" ht="15.75" outlineLevel="1" x14ac:dyDescent="0.2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2">
      <c r="B23" s="20">
        <v>1</v>
      </c>
      <c r="C23" s="20">
        <v>80</v>
      </c>
      <c r="D23" s="21">
        <f>[1]!PVT_Rs_m3m3(B23,C23,gamma_gas_,gamma_oil_,gamma_wat_,Rsb_,Rp_,Pb_,Tres_,Bob_,muob_)</f>
        <v>0.27349174723217989</v>
      </c>
      <c r="E23" s="22">
        <f>[1]!PVT_Bo_m3m3(B23,C23,gamma_gas_,gamma_oil_,gamma_wat_,Rsb_,Rp_,Pb_,Tres_,Bob_,muob_)</f>
        <v>1.0374688976697879</v>
      </c>
      <c r="F23" s="21">
        <f>[1]!PVT_Muo_cP(B23,C23,gamma_gas_,gamma_oil_,gamma_wat_,Rsb_,Rp_,Pb_,Tres_,Bob_,muob_)</f>
        <v>3.4463442264242894</v>
      </c>
      <c r="G23" s="23">
        <f>[1]!PVT_Mug_cP(B23,C23,gamma_gas_,gamma_oil_,gamma_wat_,Rsb_,Rp_,Pb_,Pb_,Bob_,muob_)</f>
        <v>1.2059353211390567E-2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0.81937733452615791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829.20137950637934</v>
      </c>
    </row>
    <row r="24" spans="1:11" outlineLevel="1" x14ac:dyDescent="0.2">
      <c r="B24" s="20">
        <v>5</v>
      </c>
      <c r="C24" s="20">
        <f>C23</f>
        <v>80</v>
      </c>
      <c r="D24" s="21">
        <f>[1]!PVT_Rs_m3m3(B24,C24,gamma_gas_,gamma_oil_,gamma_wat_,Rsb_,Rp_,Pb_,Tres_,Bob_,muob_)</f>
        <v>1.8989088169782065</v>
      </c>
      <c r="E24" s="22">
        <f>[1]!PVT_Bo_m3m3(B24,C24,gamma_gas_,gamma_oil_,gamma_wat_,Rsb_,Rp_,Pb_,Tres_,Bob_,muob_)</f>
        <v>1.0401369210362343</v>
      </c>
      <c r="F24" s="21">
        <f>[1]!PVT_Muo_cP(B24,C24,gamma_gas_,gamma_oil_,gamma_wat_,Rsb_,Rp_,Pb_,Tres_,Bob_,muob_)</f>
        <v>3.2336351614840253</v>
      </c>
      <c r="G24" s="23">
        <f>[1]!PVT_Mug_cP(B24,C24,gamma_gas_,gamma_oil_,gamma_wat_,Rsb_,Rp_,Pb_,Pb_,Bob_,muob_)</f>
        <v>1.2107192761995657E-2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4.1237052923205804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828.62082775768931</v>
      </c>
    </row>
    <row r="25" spans="1:11" outlineLevel="1" x14ac:dyDescent="0.2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4.3746592004508686</v>
      </c>
      <c r="E25" s="22">
        <f>[1]!PVT_Bo_m3m3(B25,C25,gamma_gas_,gamma_oil_,gamma_wat_,Rsb_,Rp_,Pb_,Tres_,Bob_,muob_)</f>
        <v>1.0442352637125814</v>
      </c>
      <c r="F25" s="21">
        <f>[1]!PVT_Muo_cP(B25,C25,gamma_gas_,gamma_oil_,gamma_wat_,Rsb_,Rp_,Pb_,Tres_,Bob_,muob_)</f>
        <v>2.9618585411030036</v>
      </c>
      <c r="G25" s="23">
        <f>[1]!PVT_Mug_cP(B25,C25,gamma_gas_,gamma_oil_,gamma_wat_,Rsb_,Rp_,Pb_,Pb_,Bob_,muob_)</f>
        <v>1.2187318955247543E-2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8.3110289855037642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827.7148762958318</v>
      </c>
    </row>
    <row r="26" spans="1:11" outlineLevel="1" x14ac:dyDescent="0.2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10.078231744978554</v>
      </c>
      <c r="E26" s="22">
        <f>[1]!PVT_Bo_m3m3(B26,C26,gamma_gas_,gamma_oil_,gamma_wat_,Rsb_,Rp_,Pb_,Tres_,Bob_,muob_)</f>
        <v>1.053826346244561</v>
      </c>
      <c r="F26" s="21">
        <f>[1]!PVT_Muo_cP(B26,C26,gamma_gas_,gamma_oil_,gamma_wat_,Rsb_,Rp_,Pb_,Tres_,Bob_,muob_)</f>
        <v>2.498636943003921</v>
      </c>
      <c r="G26" s="23">
        <f>[1]!PVT_Mug_cP(B26,C26,gamma_gas_,gamma_oil_,gamma_wat_,Rsb_,Rp_,Pb_,Pb_,Bob_,muob_)</f>
        <v>1.238888590743391E-2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16.846534268689066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825.53751805101138</v>
      </c>
    </row>
    <row r="27" spans="1:11" outlineLevel="1" x14ac:dyDescent="0.2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23.217981207547599</v>
      </c>
      <c r="E27" s="22">
        <f>[1]!PVT_Bo_m3m3(B27,C27,gamma_gas_,gamma_oil_,gamma_wat_,Rsb_,Rp_,Pb_,Tres_,Bob_,muob_)</f>
        <v>1.0766280968933539</v>
      </c>
      <c r="F27" s="21">
        <f>[1]!PVT_Muo_cP(B27,C27,gamma_gas_,gamma_oil_,gamma_wat_,Rsb_,Rp_,Pb_,Tres_,Bob_,muob_)</f>
        <v>1.8766510716147229</v>
      </c>
      <c r="G27" s="23">
        <f>[1]!PVT_Mug_cP(B27,C27,gamma_gas_,gamma_oil_,gamma_wat_,Rsb_,Rp_,Pb_,Pb_,Bob_,muob_)</f>
        <v>1.2908515352492692E-2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34.342622955856108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820.13090939877736</v>
      </c>
    </row>
    <row r="28" spans="1:11" outlineLevel="1" x14ac:dyDescent="0.2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37.83017333901892</v>
      </c>
      <c r="E28" s="22">
        <f>[1]!PVT_Bo_m3m3(B28,C28,gamma_gas_,gamma_oil_,gamma_wat_,Rsb_,Rp_,Pb_,Tres_,Bob_,muob_)</f>
        <v>1.1029740938417225</v>
      </c>
      <c r="F28" s="21">
        <f>[1]!PVT_Muo_cP(B28,C28,gamma_gas_,gamma_oil_,gamma_wat_,Rsb_,Rp_,Pb_,Tres_,Bob_,muob_)</f>
        <v>1.5004470360892632</v>
      </c>
      <c r="G28" s="23">
        <f>[1]!PVT_Mug_cP(B28,C28,gamma_gas_,gamma_oil_,gamma_wat_,Rsb_,Rp_,Pb_,Pb_,Bob_,muob_)</f>
        <v>1.3546588499853221E-2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52.021157916412513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813.65090481543893</v>
      </c>
    </row>
    <row r="29" spans="1:11" outlineLevel="1" x14ac:dyDescent="0.2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53.489011266547386</v>
      </c>
      <c r="E29" s="22">
        <f>[1]!PVT_Bo_m3m3(B29,C29,gamma_gas_,gamma_oil_,gamma_wat_,Rsb_,Rp_,Pb_,Tres_,Bob_,muob_)</f>
        <v>1.1321830324865976</v>
      </c>
      <c r="F29" s="21">
        <f>[1]!PVT_Muo_cP(B29,C29,gamma_gas_,gamma_oil_,gamma_wat_,Rsb_,Rp_,Pb_,Tres_,Bob_,muob_)</f>
        <v>1.2534003305959938</v>
      </c>
      <c r="G29" s="23">
        <f>[1]!PVT_Mug_cP(B29,C29,gamma_gas_,gamma_oil_,gamma_wat_,Rsb_,Rp_,Pb_,Pb_,Bob_,muob_)</f>
        <v>1.4277475447539722E-2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69.493695380599092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806.34620826021182</v>
      </c>
    </row>
    <row r="30" spans="1:11" outlineLevel="1" x14ac:dyDescent="0.2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69.975212465342153</v>
      </c>
      <c r="E30" s="22">
        <f>[1]!PVT_Bo_m3m3(B30,C30,gamma_gas_,gamma_oil_,gamma_wat_,Rsb_,Rp_,Pb_,Tres_,Bob_,muob_)</f>
        <v>1.1638737482417305</v>
      </c>
      <c r="F30" s="21">
        <f>[1]!PVT_Muo_cP(B30,C30,gamma_gas_,gamma_oil_,gamma_wat_,Rsb_,Rp_,Pb_,Tres_,Bob_,muob_)</f>
        <v>1.0798066537745366</v>
      </c>
      <c r="G30" s="23">
        <f>[1]!PVT_Mug_cP(B30,C30,gamma_gas_,gamma_oil_,gamma_wat_,Rsb_,Rp_,Pb_,Pb_,Bob_,muob_)</f>
        <v>1.5081559965179573E-2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86.467193698138104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798.40778454676195</v>
      </c>
    </row>
    <row r="31" spans="1:11" outlineLevel="1" x14ac:dyDescent="0.2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1.1807475652945436</v>
      </c>
      <c r="F31" s="21">
        <f>[1]!PVT_Muo_cP(B31,C31,gamma_gas_,gamma_oil_,gamma_wat_,Rsb_,Rp_,Pb_,Tres_,Bob_,muob_)</f>
        <v>1.0142345648019659</v>
      </c>
      <c r="G31" s="23">
        <f>[1]!PVT_Mug_cP(B31,C31,gamma_gas_,gamma_oil_,gamma_wat_,Rsb_,Rp_,Pb_,Pb_,Bob_,muob_)</f>
        <v>1.5942331647534887E-2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102.74696504047166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795.3996159761042</v>
      </c>
    </row>
    <row r="32" spans="1:11" outlineLevel="1" x14ac:dyDescent="0.2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1.1756639894080549</v>
      </c>
      <c r="F32" s="21">
        <f>[1]!PVT_Muo_cP(B32,C32,gamma_gas_,gamma_oil_,gamma_wat_,Rsb_,Rp_,Pb_,Tres_,Bob_,muob_)</f>
        <v>1.0511429363265428</v>
      </c>
      <c r="G32" s="23">
        <f>[1]!PVT_Mug_cP(B32,C32,gamma_gas_,gamma_oil_,gamma_wat_,Rsb_,Rp_,Pb_,Pb_,Bob_,muob_)</f>
        <v>1.6846675130245223E-2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118.23508091041251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798.8389271605306</v>
      </c>
    </row>
    <row r="33" spans="2:11" outlineLevel="1" x14ac:dyDescent="0.2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1.1718656758425399</v>
      </c>
      <c r="F33" s="21">
        <f>[1]!PVT_Muo_cP(B33,C33,gamma_gas_,gamma_oil_,gamma_wat_,Rsb_,Rp_,Pb_,Tres_,Bob_,muob_)</f>
        <v>1.0936885546910942</v>
      </c>
      <c r="G33" s="23">
        <f>[1]!PVT_Mug_cP(B33,C33,gamma_gas_,gamma_oil_,gamma_wat_,Rsb_,Rp_,Pb_,Pb_,Bob_,muob_)</f>
        <v>1.778627391722987E-2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132.92865197241386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801.42816652152976</v>
      </c>
    </row>
    <row r="34" spans="2:11" outlineLevel="1" x14ac:dyDescent="0.2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1.1689199180055034</v>
      </c>
      <c r="F34" s="21">
        <f>[1]!PVT_Muo_cP(B34,C34,gamma_gas_,gamma_oil_,gamma_wat_,Rsb_,Rp_,Pb_,Tres_,Bob_,muob_)</f>
        <v>1.1413435273675852</v>
      </c>
      <c r="G34" s="23">
        <f>[1]!PVT_Mug_cP(B34,C34,gamma_gas_,gamma_oil_,gamma_wat_,Rsb_,Rp_,Pb_,Pb_,Bob_,muob_)</f>
        <v>1.8759718979044708E-2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146.92039526661807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803.44782010599488</v>
      </c>
    </row>
    <row r="35" spans="2:11" outlineLevel="1" x14ac:dyDescent="0.2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1.1665686441218184</v>
      </c>
      <c r="F35" s="21">
        <f>[1]!PVT_Muo_cP(B35,C35,gamma_gas_,gamma_oil_,gamma_wat_,Rsb_,Rp_,Pb_,Tres_,Bob_,muob_)</f>
        <v>1.1936888274451496</v>
      </c>
      <c r="G35" s="23">
        <f>[1]!PVT_Mug_cP(B35,C35,gamma_gas_,gamma_oil_,gamma_wat_,Rsb_,Rp_,Pb_,Pb_,Bob_,muob_)</f>
        <v>1.9775208533050367E-2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160.40167071311862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805.06720691691078</v>
      </c>
    </row>
    <row r="36" spans="2:11" outlineLevel="1" x14ac:dyDescent="0.2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1.1646483928719085</v>
      </c>
      <c r="F36" s="21">
        <f>[1]!PVT_Muo_cP(B36,C36,gamma_gas_,gamma_oil_,gamma_wat_,Rsb_,Rp_,Pb_,Tres_,Bob_,muob_)</f>
        <v>1.2503716967253771</v>
      </c>
      <c r="G36" s="23">
        <f>[1]!PVT_Mug_cP(B36,C36,gamma_gas_,gamma_oil_,gamma_wat_,Rsb_,Rp_,Pb_,Pb_,Bob_,muob_)</f>
        <v>2.0853680368474431E-2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173.66496493074359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806.39458719735023</v>
      </c>
    </row>
    <row r="37" spans="2:11" outlineLevel="1" x14ac:dyDescent="0.2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1.1630505982668056</v>
      </c>
      <c r="F37" s="21">
        <f>[1]!PVT_Muo_cP(B37,C37,gamma_gas_,gamma_oil_,gamma_wat_,Rsb_,Rp_,Pb_,Tres_,Bob_,muob_)</f>
        <v>1.3110782492038437</v>
      </c>
      <c r="G37" s="23">
        <f>[1]!PVT_Mug_cP(B37,C37,gamma_gas_,gamma_oil_,gamma_wat_,Rsb_,Rp_,Pb_,Pb_,Bob_,muob_)</f>
        <v>2.2031880691004677E-2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187.09774311486498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807.50240909514912</v>
      </c>
    </row>
    <row r="38" spans="2:11" outlineLevel="1" x14ac:dyDescent="0.2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1.1617003304572127</v>
      </c>
      <c r="F38" s="21">
        <f>[1]!PVT_Muo_cP(B38,C38,gamma_gas_,gamma_oil_,gamma_wat_,Rsb_,Rp_,Pb_,Tres_,Bob_,muob_)</f>
        <v>1.3755153346216826</v>
      </c>
      <c r="G38" s="23">
        <f>[1]!PVT_Mug_cP(B38,C38,gamma_gas_,gamma_oil_,gamma_wat_,Rsb_,Rp_,Pb_,Pb_,Bob_,muob_)</f>
        <v>2.3364019617955738E-2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201.15187114049081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808.44098549095747</v>
      </c>
    </row>
    <row r="39" spans="2:11" outlineLevel="1" x14ac:dyDescent="0.2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1.1605442058167592</v>
      </c>
      <c r="F39" s="21">
        <f>[1]!PVT_Muo_cP(B39,C39,gamma_gas_,gamma_oil_,gamma_wat_,Rsb_,Rp_,Pb_,Tres_,Bob_,muob_)</f>
        <v>1.4433983578380036</v>
      </c>
      <c r="G39" s="23">
        <f>[1]!PVT_Mug_cP(B39,C39,gamma_gas_,gamma_oil_,gamma_wat_,Rsb_,Rp_,Pb_,Pb_,Bob_,muob_)</f>
        <v>2.4918840475639321E-2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216.26327456433262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809.24634778477957</v>
      </c>
    </row>
    <row r="40" spans="2:11" outlineLevel="1" x14ac:dyDescent="0.2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1.1595431618574523</v>
      </c>
      <c r="F40" s="21">
        <f>[1]!PVT_Muo_cP(B40,C40,gamma_gas_,gamma_oil_,gamma_wat_,Rsb_,Rp_,Pb_,Tres_,Bob_,muob_)</f>
        <v>1.5144431160318284</v>
      </c>
      <c r="G40" s="23">
        <f>[1]!PVT_Mug_cP(B40,C40,gamma_gas_,gamma_oil_,gamma_wat_,Rsb_,Rp_,Pb_,Pb_,Bob_,muob_)</f>
        <v>2.67658219074919E-2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232.69276290680091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809.9449773784753</v>
      </c>
    </row>
    <row r="41" spans="2:11" outlineLevel="1" x14ac:dyDescent="0.2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1.1586679567294467</v>
      </c>
      <c r="F41" s="21">
        <f>[1]!PVT_Muo_cP(B41,C41,gamma_gas_,gamma_oil_,gamma_wat_,Rsb_,Rp_,Pb_,Tres_,Bob_,muob_)</f>
        <v>1.5883604632756589</v>
      </c>
      <c r="G41" s="23">
        <f>[1]!PVT_Mug_cP(B41,C41,gamma_gas_,gamma_oil_,gamma_wat_,Rsb_,Rp_,Pb_,Pb_,Bob_,muob_)</f>
        <v>2.8941730482993252E-2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250.2854148078772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810.5567730128389</v>
      </c>
    </row>
    <row r="42" spans="2:11" outlineLevel="1" x14ac:dyDescent="0.2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1.1578962655147125</v>
      </c>
      <c r="F42" s="21">
        <f>[1]!PVT_Muo_cP(B42,C42,gamma_gas_,gamma_oil_,gamma_wat_,Rsb_,Rp_,Pb_,Tres_,Bob_,muob_)</f>
        <v>1.664853038848376</v>
      </c>
      <c r="G42" s="23">
        <f>[1]!PVT_Mug_cP(B42,C42,gamma_gas_,gamma_oil_,gamma_wat_,Rsb_,Rp_,Pb_,Pb_,Bob_,muob_)</f>
        <v>3.1396089352881809E-2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268.24364650507692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811.09697644850621</v>
      </c>
    </row>
    <row r="43" spans="2:11" outlineLevel="1" x14ac:dyDescent="0.2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1.1572107492503227</v>
      </c>
      <c r="F43" s="21">
        <f>[1]!PVT_Muo_cP(B43,C43,gamma_gas_,gamma_oil_,gamma_wat_,Rsb_,Rp_,Pb_,Tres_,Bob_,muob_)</f>
        <v>1.7436135477735999</v>
      </c>
      <c r="G43" s="23">
        <f>[1]!PVT_Mug_cP(B43,C43,gamma_gas_,gamma_oil_,gamma_wat_,Rsb_,Rp_,Pb_,Pb_,Bob_,muob_)</f>
        <v>3.3947356962223979E-2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285.16619689670932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811.57745951497702</v>
      </c>
    </row>
    <row r="44" spans="2:11" outlineLevel="1" x14ac:dyDescent="0.2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1.1565977366170115</v>
      </c>
      <c r="F44" s="21">
        <f>[1]!PVT_Muo_cP(B44,C44,gamma_gas_,gamma_oil_,gamma_wat_,Rsb_,Rp_,Pb_,Tres_,Bob_,muob_)</f>
        <v>1.8243242351491722</v>
      </c>
      <c r="G44" s="23">
        <f>[1]!PVT_Mug_cP(B44,C44,gamma_gas_,gamma_oil_,gamma_wat_,Rsb_,Rp_,Pb_,Pb_,Bob_,muob_)</f>
        <v>3.6324404400056597E-2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299.59908268895049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812.00760667837062</v>
      </c>
    </row>
    <row r="45" spans="2:11" outlineLevel="1" x14ac:dyDescent="0.2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1.1560463028986281</v>
      </c>
      <c r="F45" s="21">
        <f>[1]!PVT_Muo_cP(B45,C45,gamma_gas_,gamma_oil_,gamma_wat_,Rsb_,Rp_,Pb_,Tres_,Bob_,muob_)</f>
        <v>1.9066572909964155</v>
      </c>
      <c r="G45" s="23">
        <f>[1]!PVT_Mug_cP(B45,C45,gamma_gas_,gamma_oil_,gamma_wat_,Rsb_,Rp_,Pb_,Pb_,Bob_,muob_)</f>
        <v>3.8320119695326442E-2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310.86737184585337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812.39493404820314</v>
      </c>
    </row>
    <row r="46" spans="2:11" outlineLevel="1" x14ac:dyDescent="0.2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1.1555476132229627</v>
      </c>
      <c r="F46" s="21">
        <f>[1]!PVT_Muo_cP(B46,C46,gamma_gas_,gamma_oil_,gamma_wat_,Rsb_,Rp_,Pb_,Tres_,Bob_,muob_)</f>
        <v>1.9902759828750574</v>
      </c>
      <c r="G46" s="23">
        <f>[1]!PVT_Mug_cP(B46,C46,gamma_gas_,gamma_oil_,gamma_wat_,Rsb_,Rp_,Pb_,Pb_,Bob_,muob_)</f>
        <v>3.9920346276124327E-2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319.40913278396914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812.74553229403625</v>
      </c>
    </row>
    <row r="47" spans="2:11" outlineLevel="1" x14ac:dyDescent="0.2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1.1550944456512144</v>
      </c>
      <c r="F47" s="21">
        <f>[1]!PVT_Muo_cP(B47,C47,gamma_gas_,gamma_oil_,gamma_wat_,Rsb_,Rp_,Pb_,Tres_,Bob_,muob_)</f>
        <v>2.0748363530066074</v>
      </c>
      <c r="G47" s="23">
        <f>[1]!PVT_Mug_cP(B47,C47,gamma_gas_,gamma_oil_,gamma_wat_,Rsb_,Rp_,Pb_,Pb_,Bob_,muob_)</f>
        <v>4.1258506084948812E-2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326.24643799736418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813.06438926777173</v>
      </c>
    </row>
    <row r="48" spans="2:11" outlineLevel="1" x14ac:dyDescent="0.2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1.1546808391657513</v>
      </c>
      <c r="F48" s="21">
        <f>[1]!PVT_Muo_cP(B48,C48,gamma_gas_,gamma_oil_,gamma_wat_,Rsb_,Rp_,Pb_,Tres_,Bob_,muob_)</f>
        <v>2.1599893433307571</v>
      </c>
      <c r="G48" s="23">
        <f>[1]!PVT_Mug_cP(B48,C48,gamma_gas_,gamma_oil_,gamma_wat_,Rsb_,Rp_,Pb_,Pb_,Bob_,muob_)</f>
        <v>4.2474321382086427E-2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332.23566990834644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813.35562879742679</v>
      </c>
    </row>
    <row r="49" outlineLevel="1" x14ac:dyDescent="0.2"/>
    <row r="107" spans="11:11" x14ac:dyDescent="0.2">
      <c r="K107" t="s">
        <v>134</v>
      </c>
    </row>
    <row r="118" spans="11:11" x14ac:dyDescent="0.2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2019-06-09T23:09:49Z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