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Тесты\"/>
    </mc:Choice>
  </mc:AlternateContent>
  <xr:revisionPtr revIDLastSave="0" documentId="13_ncr:1_{50D1C959-D061-435B-AFB1-9192181A8204}" xr6:coauthVersionLast="41" xr6:coauthVersionMax="41" xr10:uidLastSave="{00000000-0000-0000-0000-000000000000}"/>
  <bookViews>
    <workbookView xWindow="-103" yWindow="-103" windowWidth="22149" windowHeight="12103" tabRatio="483" xr2:uid="{5BC418B1-29F1-4465-BC94-E59D8AF992B4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 a="1"/>
  <c r="H11" i="1" a="1"/>
  <c r="H15" i="1" a="1"/>
  <c r="H19" i="1" a="1"/>
  <c r="H10" i="1" a="1"/>
  <c r="H14" i="1" a="1"/>
  <c r="H18" i="1" a="1"/>
  <c r="H8" i="1" a="1"/>
  <c r="H16" i="1" a="1"/>
  <c r="H9" i="1" a="1"/>
  <c r="H13" i="1" a="1"/>
  <c r="H17" i="1" a="1"/>
  <c r="H21" i="1" a="1"/>
  <c r="H12" i="1" a="1"/>
  <c r="H20" i="1" a="1"/>
  <c r="H6" i="1" a="1"/>
  <c r="E7" i="1" a="1"/>
  <c r="E11" i="1" a="1"/>
  <c r="E15" i="1" a="1"/>
  <c r="E19" i="1" a="1"/>
  <c r="E10" i="1" a="1"/>
  <c r="E14" i="1" a="1"/>
  <c r="E18" i="1" a="1"/>
  <c r="E9" i="1" a="1"/>
  <c r="E13" i="1" a="1"/>
  <c r="E17" i="1" a="1"/>
  <c r="E21" i="1" a="1"/>
  <c r="E8" i="1" a="1"/>
  <c r="E12" i="1" a="1"/>
  <c r="E16" i="1" a="1"/>
  <c r="E20" i="1" a="1"/>
  <c r="E6" i="1" a="1"/>
  <c r="H49" i="1"/>
  <c r="I45" i="1"/>
  <c r="E45" i="1"/>
  <c r="K3" i="1"/>
  <c r="F60" i="1"/>
  <c r="F58" i="1"/>
  <c r="F52" i="1"/>
  <c r="J45" i="1"/>
  <c r="F63" i="1"/>
  <c r="G63" i="1" s="1"/>
  <c r="F61" i="1"/>
  <c r="G61" i="1" s="1"/>
  <c r="F59" i="1"/>
  <c r="G59" i="1" s="1"/>
  <c r="F57" i="1"/>
  <c r="G57" i="1" s="1"/>
  <c r="F55" i="1"/>
  <c r="G55" i="1" s="1"/>
  <c r="F53" i="1"/>
  <c r="G53" i="1" s="1"/>
  <c r="F51" i="1"/>
  <c r="G51" i="1" s="1"/>
  <c r="G49" i="1"/>
  <c r="H45" i="1"/>
  <c r="H28" i="1"/>
  <c r="F54" i="1"/>
  <c r="K4" i="1"/>
  <c r="G60" i="1"/>
  <c r="G58" i="1"/>
  <c r="G54" i="1"/>
  <c r="G52" i="1"/>
  <c r="J49" i="1"/>
  <c r="F49" i="1"/>
  <c r="G45" i="1"/>
  <c r="C4" i="1"/>
  <c r="F62" i="1"/>
  <c r="G62" i="1" s="1"/>
  <c r="F56" i="1"/>
  <c r="G56" i="1" s="1"/>
  <c r="I49" i="1"/>
  <c r="F45" i="1"/>
  <c r="H20" i="1" l="1"/>
  <c r="I20" i="1"/>
  <c r="H12" i="1"/>
  <c r="I12" i="1"/>
  <c r="H21" i="1"/>
  <c r="I21" i="1"/>
  <c r="I17" i="1"/>
  <c r="H17" i="1"/>
  <c r="I13" i="1"/>
  <c r="H13" i="1"/>
  <c r="I9" i="1"/>
  <c r="H9" i="1"/>
  <c r="H16" i="1"/>
  <c r="I16" i="1"/>
  <c r="H8" i="1"/>
  <c r="I8" i="1"/>
  <c r="H18" i="1"/>
  <c r="I18" i="1"/>
  <c r="I14" i="1"/>
  <c r="H14" i="1"/>
  <c r="H10" i="1"/>
  <c r="I10" i="1"/>
  <c r="H19" i="1"/>
  <c r="I19" i="1"/>
  <c r="H15" i="1"/>
  <c r="I15" i="1"/>
  <c r="H11" i="1"/>
  <c r="I11" i="1"/>
  <c r="H7" i="1"/>
  <c r="I7" i="1"/>
  <c r="H6" i="1"/>
  <c r="I6" i="1"/>
  <c r="E20" i="1"/>
  <c r="F20" i="1"/>
  <c r="E16" i="1"/>
  <c r="F16" i="1"/>
  <c r="E12" i="1"/>
  <c r="F12" i="1"/>
  <c r="E8" i="1"/>
  <c r="F8" i="1"/>
  <c r="F21" i="1"/>
  <c r="E21" i="1"/>
  <c r="F17" i="1"/>
  <c r="E17" i="1"/>
  <c r="F13" i="1"/>
  <c r="E13" i="1"/>
  <c r="F9" i="1"/>
  <c r="E9" i="1"/>
  <c r="E18" i="1"/>
  <c r="F18" i="1"/>
  <c r="E14" i="1"/>
  <c r="F14" i="1"/>
  <c r="E10" i="1"/>
  <c r="F10" i="1"/>
  <c r="E19" i="1"/>
  <c r="F19" i="1"/>
  <c r="E15" i="1"/>
  <c r="F15" i="1"/>
  <c r="E11" i="1"/>
  <c r="F11" i="1"/>
  <c r="E7" i="1"/>
  <c r="F7" i="1"/>
  <c r="E6" i="1"/>
  <c r="F6" i="1"/>
  <c r="E52" i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D7" i="1" l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L6" i="1" l="1"/>
  <c r="L11" i="1"/>
  <c r="K14" i="1"/>
  <c r="L7" i="1"/>
  <c r="L20" i="1"/>
  <c r="K10" i="1"/>
  <c r="K7" i="1"/>
  <c r="L10" i="1"/>
  <c r="L16" i="1"/>
  <c r="K20" i="1"/>
  <c r="L21" i="1"/>
  <c r="K21" i="1"/>
  <c r="L19" i="1"/>
  <c r="K11" i="1"/>
  <c r="L15" i="1"/>
  <c r="L12" i="1"/>
  <c r="K12" i="1"/>
  <c r="K6" i="1"/>
  <c r="K13" i="1"/>
  <c r="K15" i="1"/>
  <c r="L13" i="1"/>
  <c r="L17" i="1"/>
  <c r="K8" i="1"/>
  <c r="K17" i="1"/>
  <c r="L9" i="1"/>
  <c r="K19" i="1"/>
  <c r="K9" i="1"/>
  <c r="L18" i="1"/>
  <c r="L14" i="1"/>
  <c r="K16" i="1"/>
  <c r="K18" i="1"/>
  <c r="L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Лист1!$E$6:$E$21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13-483C-9E1C-480ABCA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Лист1!$F$6:$F$21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13-483C-9E1C-480ABCA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22703"/>
        <c:axId val="352268543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valAx>
        <c:axId val="352268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022703"/>
        <c:crosses val="max"/>
        <c:crossBetween val="midCat"/>
      </c:valAx>
      <c:valAx>
        <c:axId val="106022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268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Лист1!$K$6:$K$21</c:f>
              <c:numCache>
                <c:formatCode>General</c:formatCode>
                <c:ptCount val="16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B-4528-BE57-78A2FBBD94C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Лист1!$L$6:$L$21</c:f>
              <c:numCache>
                <c:formatCode>General</c:formatCode>
                <c:ptCount val="1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B-4528-BE57-78A2FBBD9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Лист1!$E$6:$E$21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A-4604-800E-FEEC08F59DE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Лист1!$H$6:$H$21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FA-4604-800E-FEEC08F59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Лист1!$E$51:$E$63</c:f>
              <c:numCache>
                <c:formatCode>General</c:formatCode>
                <c:ptCount val="13"/>
                <c:pt idx="0">
                  <c:v>10000</c:v>
                </c:pt>
                <c:pt idx="1">
                  <c:v>13000</c:v>
                </c:pt>
                <c:pt idx="2">
                  <c:v>16900</c:v>
                </c:pt>
                <c:pt idx="3">
                  <c:v>21970</c:v>
                </c:pt>
                <c:pt idx="4">
                  <c:v>28561</c:v>
                </c:pt>
                <c:pt idx="5">
                  <c:v>37129.300000000003</c:v>
                </c:pt>
                <c:pt idx="6">
                  <c:v>48268.090000000004</c:v>
                </c:pt>
                <c:pt idx="7">
                  <c:v>62748.517000000007</c:v>
                </c:pt>
                <c:pt idx="8">
                  <c:v>81573.072100000005</c:v>
                </c:pt>
                <c:pt idx="9">
                  <c:v>106044.99373000002</c:v>
                </c:pt>
                <c:pt idx="10">
                  <c:v>137858.49184900001</c:v>
                </c:pt>
                <c:pt idx="11">
                  <c:v>179216.03940370004</c:v>
                </c:pt>
                <c:pt idx="12">
                  <c:v>232980.85122481006</c:v>
                </c:pt>
              </c:numCache>
            </c:numRef>
          </c:xVal>
          <c:yVal>
            <c:numRef>
              <c:f>Лист1!$F$51:$F$63</c:f>
              <c:numCache>
                <c:formatCode>General</c:formatCode>
                <c:ptCount val="13"/>
                <c:pt idx="0">
                  <c:v>1.0060932116091901</c:v>
                </c:pt>
                <c:pt idx="1">
                  <c:v>1.0082186328588862</c:v>
                </c:pt>
                <c:pt idx="2">
                  <c:v>1.0109885805986791</c:v>
                </c:pt>
                <c:pt idx="3">
                  <c:v>1.0146011738550775</c:v>
                </c:pt>
                <c:pt idx="4">
                  <c:v>1.0193172525073839</c:v>
                </c:pt>
                <c:pt idx="5">
                  <c:v>1.0254814602934728</c:v>
                </c:pt>
                <c:pt idx="6">
                  <c:v>1.0335512167747607</c:v>
                </c:pt>
                <c:pt idx="7">
                  <c:v>1.044137024147775</c:v>
                </c:pt>
                <c:pt idx="8">
                  <c:v>1.0580593332036983</c:v>
                </c:pt>
                <c:pt idx="9">
                  <c:v>1.0764300184823958</c:v>
                </c:pt>
                <c:pt idx="10">
                  <c:v>1.1007710544698384</c:v>
                </c:pt>
                <c:pt idx="11">
                  <c:v>1.1331903565149934</c:v>
                </c:pt>
                <c:pt idx="12">
                  <c:v>1.1766468135655956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D-4B1B-A7D5-F17801E71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353360"/>
        <c:axId val="938963792"/>
      </c:scatterChart>
      <c:valAx>
        <c:axId val="113935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8963792"/>
        <c:crosses val="autoZero"/>
        <c:crossBetween val="midCat"/>
      </c:valAx>
      <c:valAx>
        <c:axId val="9389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35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80962</xdr:colOff>
      <xdr:row>4</xdr:row>
      <xdr:rowOff>57149</xdr:rowOff>
    </xdr:from>
    <xdr:to>
      <xdr:col>20</xdr:col>
      <xdr:colOff>361950</xdr:colOff>
      <xdr:row>21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19D8D29-9EE5-4B40-88B6-71C15AC31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276225</xdr:colOff>
      <xdr:row>21</xdr:row>
      <xdr:rowOff>85725</xdr:rowOff>
    </xdr:from>
    <xdr:to>
      <xdr:col>20</xdr:col>
      <xdr:colOff>557213</xdr:colOff>
      <xdr:row>38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FB97D1F-144D-4E02-A0AB-F13BC692A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66675</xdr:colOff>
      <xdr:row>7</xdr:row>
      <xdr:rowOff>161925</xdr:rowOff>
    </xdr:from>
    <xdr:to>
      <xdr:col>9</xdr:col>
      <xdr:colOff>347663</xdr:colOff>
      <xdr:row>24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D55AFEF-DE24-4026-8795-11C71D54B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247650</xdr:colOff>
      <xdr:row>49</xdr:row>
      <xdr:rowOff>185737</xdr:rowOff>
    </xdr:from>
    <xdr:to>
      <xdr:col>16</xdr:col>
      <xdr:colOff>338137</xdr:colOff>
      <xdr:row>66</xdr:row>
      <xdr:rowOff>85725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9A30BC8-34F4-4D23-A08E-81306541C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IDbyRate"/>
      <definedName name="PVT_Bg_m3m3"/>
      <definedName name="PVT_Decode_string"/>
      <definedName name="PVT_Encode_string"/>
      <definedName name="unf_Calc_Bw_m3m3"/>
      <definedName name="unf_Calc_BwSC_d"/>
      <definedName name="unf_Calc_Sal_BwSC_ppm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5CD3-F4A6-494B-BC80-F57B633F2037}">
  <sheetPr codeName="Лист1"/>
  <dimension ref="B2:L63"/>
  <sheetViews>
    <sheetView tabSelected="1" zoomScale="55" zoomScaleNormal="55" workbookViewId="0">
      <selection activeCell="J30" sqref="J30"/>
    </sheetView>
  </sheetViews>
  <sheetFormatPr defaultRowHeight="14.6" x14ac:dyDescent="0.4"/>
  <sheetData>
    <row r="2" spans="2:12" x14ac:dyDescent="0.4">
      <c r="E2">
        <v>25</v>
      </c>
      <c r="H2">
        <v>50</v>
      </c>
    </row>
    <row r="3" spans="2:12" x14ac:dyDescent="0.4">
      <c r="K3" t="str">
        <f>[1]!PVT_Encode_string()</f>
        <v>gamma_gas:0,600;gamma_oil:0,860;gamma_wat:1,000;rsb_m3m3:100,000;Rp_m3m3:-1,000;Pb_atma:-1,000;Tres_C:90,000;Bob_m3m3:-1,000;Muob_cP:-1,000;PVTcorr:0;Ksep_fr:0,000;PKsep_atma:-1,000;TKsep_C:-1,000;</v>
      </c>
    </row>
    <row r="4" spans="2:12" x14ac:dyDescent="0.4">
      <c r="B4">
        <v>80</v>
      </c>
      <c r="C4">
        <f>[1]!ESP_IDbyRate(B4)</f>
        <v>1006</v>
      </c>
      <c r="K4" t="str">
        <f>[1]!PVT_Decode_string(K3,E2)</f>
        <v>gamma_gas:0,600;gamma_oil:0,860;gamma_wat:1,000;rsb_m3m3:100,000;Rp_m3m3:-1,000;Pb_atma:-1,000;Tres_C:90,000;Bob_m3m3:-1,000;Muob_cP:-1,000;PVTcorr:0;Ksep_fr:0,000;PKsep_atma:-1,000;TKsep_C:-1,000;</v>
      </c>
    </row>
    <row r="6" spans="2:12" x14ac:dyDescent="0.4">
      <c r="D6">
        <v>1</v>
      </c>
      <c r="E6">
        <f t="array" ref="E6:F6">[1]!ESP_dP_atm($E$2,D6,0,200,,$C$4,,,,,,,,,,,,,,45,50)</f>
        <v>0</v>
      </c>
      <c r="F6">
        <v>5</v>
      </c>
      <c r="H6">
        <f t="array" ref="H6:I6">[1]!ESP_dP_atm($H$2,D6,0,200,,$C$4,,,,,,,,,,,,,,45,50,0)</f>
        <v>0</v>
      </c>
      <c r="I6">
        <v>5</v>
      </c>
      <c r="K6">
        <f>$E$2+E6</f>
        <v>25</v>
      </c>
      <c r="L6">
        <f>$H$2-H6</f>
        <v>50</v>
      </c>
    </row>
    <row r="7" spans="2:12" x14ac:dyDescent="0.4">
      <c r="D7">
        <f>$B$4*0.1</f>
        <v>8</v>
      </c>
      <c r="E7">
        <f t="array" ref="E7:F7">[1]!ESP_dP_atm($E$2,D7,0,200,,$C$4,,,,,,,,,,,,,,45,50)</f>
        <v>0</v>
      </c>
      <c r="F7">
        <v>5</v>
      </c>
      <c r="H7">
        <f t="array" ref="H7:I7">[1]!ESP_dP_atm($H$2,D7,0,200,,$C$4,,,,,,,,,,,,,,45,50,0)</f>
        <v>0</v>
      </c>
      <c r="I7">
        <v>5</v>
      </c>
      <c r="K7">
        <f t="shared" ref="K7:K21" si="0">$E$2+E7</f>
        <v>25</v>
      </c>
      <c r="L7">
        <f t="shared" ref="L7:L21" si="1">$H$2-H7</f>
        <v>50</v>
      </c>
    </row>
    <row r="8" spans="2:12" x14ac:dyDescent="0.4">
      <c r="D8">
        <f>D7+$D$7</f>
        <v>16</v>
      </c>
      <c r="E8">
        <f t="array" ref="E8:F8">[1]!ESP_dP_atm($E$2,D8,0,200,,$C$4,,,,,,,,,,,,,,45,50)</f>
        <v>0</v>
      </c>
      <c r="F8">
        <v>5</v>
      </c>
      <c r="H8">
        <f t="array" ref="H8:I8">[1]!ESP_dP_atm($H$2,D8,0,200,,$C$4,,,,,,,,,,,,,,45,50,0)</f>
        <v>0</v>
      </c>
      <c r="I8">
        <v>5</v>
      </c>
      <c r="K8">
        <f t="shared" si="0"/>
        <v>25</v>
      </c>
      <c r="L8">
        <f t="shared" si="1"/>
        <v>50</v>
      </c>
    </row>
    <row r="9" spans="2:12" x14ac:dyDescent="0.4">
      <c r="D9">
        <f t="shared" ref="D9:D17" si="2">D8+$D$7</f>
        <v>24</v>
      </c>
      <c r="E9">
        <f t="array" ref="E9:F9">[1]!ESP_dP_atm($E$2,D9,0,200,,$C$4,,,,,,,,,,,,,,45,50)</f>
        <v>0</v>
      </c>
      <c r="F9">
        <v>5</v>
      </c>
      <c r="H9">
        <f t="array" ref="H9:I9">[1]!ESP_dP_atm($H$2,D9,0,200,,$C$4,,,,,,,,,,,,,,45,50,0)</f>
        <v>0</v>
      </c>
      <c r="I9">
        <v>5</v>
      </c>
      <c r="K9">
        <f t="shared" si="0"/>
        <v>25</v>
      </c>
      <c r="L9">
        <f t="shared" si="1"/>
        <v>50</v>
      </c>
    </row>
    <row r="10" spans="2:12" x14ac:dyDescent="0.4">
      <c r="D10">
        <f t="shared" si="2"/>
        <v>32</v>
      </c>
      <c r="E10">
        <f t="array" ref="E10:F10">[1]!ESP_dP_atm($E$2,D10,0,200,,$C$4,,,,,,,,,,,,,,45,50)</f>
        <v>0</v>
      </c>
      <c r="F10">
        <v>5</v>
      </c>
      <c r="H10">
        <f t="array" ref="H10:I10">[1]!ESP_dP_atm($H$2,D10,0,200,,$C$4,,,,,,,,,,,,,,45,50,0)</f>
        <v>0</v>
      </c>
      <c r="I10">
        <v>5</v>
      </c>
      <c r="K10">
        <f t="shared" si="0"/>
        <v>25</v>
      </c>
      <c r="L10">
        <f t="shared" si="1"/>
        <v>50</v>
      </c>
    </row>
    <row r="11" spans="2:12" x14ac:dyDescent="0.4">
      <c r="D11">
        <f t="shared" si="2"/>
        <v>40</v>
      </c>
      <c r="E11">
        <f t="array" ref="E11:F11">[1]!ESP_dP_atm($E$2,D11,0,200,,$C$4,,,,,,,,,,,,,,45,50)</f>
        <v>0</v>
      </c>
      <c r="F11">
        <v>5</v>
      </c>
      <c r="H11">
        <f t="array" ref="H11:I11">[1]!ESP_dP_atm($H$2,D11,0,200,,$C$4,,,,,,,,,,,,,,45,50,0)</f>
        <v>0</v>
      </c>
      <c r="I11">
        <v>5</v>
      </c>
      <c r="K11">
        <f t="shared" si="0"/>
        <v>25</v>
      </c>
      <c r="L11">
        <f t="shared" si="1"/>
        <v>50</v>
      </c>
    </row>
    <row r="12" spans="2:12" x14ac:dyDescent="0.4">
      <c r="D12">
        <f t="shared" si="2"/>
        <v>48</v>
      </c>
      <c r="E12">
        <f t="array" ref="E12:F12">[1]!ESP_dP_atm($E$2,D12,0,200,,$C$4,,,,,,,,,,,,,,45,50)</f>
        <v>0</v>
      </c>
      <c r="F12">
        <v>5</v>
      </c>
      <c r="H12">
        <f t="array" ref="H12:I12">[1]!ESP_dP_atm($H$2,D12,0,200,,$C$4,,,,,,,,,,,,,,45,50,0)</f>
        <v>0</v>
      </c>
      <c r="I12">
        <v>5</v>
      </c>
      <c r="K12">
        <f t="shared" si="0"/>
        <v>25</v>
      </c>
      <c r="L12">
        <f t="shared" si="1"/>
        <v>50</v>
      </c>
    </row>
    <row r="13" spans="2:12" x14ac:dyDescent="0.4">
      <c r="D13">
        <f t="shared" si="2"/>
        <v>56</v>
      </c>
      <c r="E13">
        <f t="array" ref="E13:F13">[1]!ESP_dP_atm($E$2,D13,0,200,,$C$4,,,,,,,,,,,,,,45,50)</f>
        <v>0</v>
      </c>
      <c r="F13">
        <v>5</v>
      </c>
      <c r="H13">
        <f t="array" ref="H13:I13">[1]!ESP_dP_atm($H$2,D13,0,200,,$C$4,,,,,,,,,,,,,,45,50,0)</f>
        <v>0</v>
      </c>
      <c r="I13">
        <v>5</v>
      </c>
      <c r="K13">
        <f t="shared" si="0"/>
        <v>25</v>
      </c>
      <c r="L13">
        <f t="shared" si="1"/>
        <v>50</v>
      </c>
    </row>
    <row r="14" spans="2:12" x14ac:dyDescent="0.4">
      <c r="D14">
        <f t="shared" si="2"/>
        <v>64</v>
      </c>
      <c r="E14">
        <f t="array" ref="E14:F14">[1]!ESP_dP_atm($E$2,D14,0,200,,$C$4,,,,,,,,,,,,,,45,50)</f>
        <v>0</v>
      </c>
      <c r="F14">
        <v>5</v>
      </c>
      <c r="H14">
        <f t="array" ref="H14:I14">[1]!ESP_dP_atm($H$2,D14,0,200,,$C$4,,,,,,,,,,,,,,45,50,0)</f>
        <v>0</v>
      </c>
      <c r="I14">
        <v>5</v>
      </c>
      <c r="K14">
        <f t="shared" si="0"/>
        <v>25</v>
      </c>
      <c r="L14">
        <f t="shared" si="1"/>
        <v>50</v>
      </c>
    </row>
    <row r="15" spans="2:12" x14ac:dyDescent="0.4">
      <c r="D15">
        <f t="shared" si="2"/>
        <v>72</v>
      </c>
      <c r="E15">
        <f t="array" ref="E15:F15">[1]!ESP_dP_atm($E$2,D15,0,200,,$C$4,,,,,,,,,,,,,,45,50)</f>
        <v>0</v>
      </c>
      <c r="F15">
        <v>5</v>
      </c>
      <c r="H15">
        <f t="array" ref="H15:I15">[1]!ESP_dP_atm($H$2,D15,0,200,,$C$4,,,,,,,,,,,,,,45,50,0)</f>
        <v>0</v>
      </c>
      <c r="I15">
        <v>5</v>
      </c>
      <c r="K15">
        <f t="shared" si="0"/>
        <v>25</v>
      </c>
      <c r="L15">
        <f t="shared" si="1"/>
        <v>50</v>
      </c>
    </row>
    <row r="16" spans="2:12" x14ac:dyDescent="0.4">
      <c r="D16">
        <f>D15+$D$7</f>
        <v>80</v>
      </c>
      <c r="E16">
        <f t="array" ref="E16:F16">[1]!ESP_dP_atm($E$2,D16,0,200,,$C$4,,,,,,,,,,,,,,45,50)</f>
        <v>0</v>
      </c>
      <c r="F16">
        <v>5</v>
      </c>
      <c r="H16">
        <f t="array" ref="H16:I16">[1]!ESP_dP_atm($H$2,D16,0,200,,$C$4,,,,,,,,,,,,,,45,50,0)</f>
        <v>0</v>
      </c>
      <c r="I16">
        <v>5</v>
      </c>
      <c r="K16">
        <f t="shared" si="0"/>
        <v>25</v>
      </c>
      <c r="L16">
        <f t="shared" si="1"/>
        <v>50</v>
      </c>
    </row>
    <row r="17" spans="4:12" x14ac:dyDescent="0.4">
      <c r="D17">
        <f t="shared" si="2"/>
        <v>88</v>
      </c>
      <c r="E17">
        <f t="array" ref="E17:F17">[1]!ESP_dP_atm($E$2,D17,0,200,,$C$4,,,,,,,,,,,,,,45,50)</f>
        <v>0</v>
      </c>
      <c r="F17">
        <v>5</v>
      </c>
      <c r="H17">
        <f t="array" ref="H17:I17">[1]!ESP_dP_atm($H$2,D17,0,200,,$C$4,,,,,,,,,,,,,,45,50,0)</f>
        <v>0</v>
      </c>
      <c r="I17">
        <v>5</v>
      </c>
      <c r="K17">
        <f t="shared" si="0"/>
        <v>25</v>
      </c>
      <c r="L17">
        <f t="shared" si="1"/>
        <v>50</v>
      </c>
    </row>
    <row r="18" spans="4:12" x14ac:dyDescent="0.4">
      <c r="D18">
        <f t="shared" ref="D18:D21" si="3">D17+$D$7</f>
        <v>96</v>
      </c>
      <c r="E18">
        <f t="array" ref="E18:F18">[1]!ESP_dP_atm($E$2,D18,0,200,,$C$4,,,,,,,,,,,,,,45,50)</f>
        <v>0</v>
      </c>
      <c r="F18">
        <v>5</v>
      </c>
      <c r="H18">
        <f t="array" ref="H18:I18">[1]!ESP_dP_atm($H$2,D18,0,200,,$C$4,,,,,,,,,,,,,,45,50,0)</f>
        <v>0</v>
      </c>
      <c r="I18">
        <v>5</v>
      </c>
      <c r="K18">
        <f t="shared" si="0"/>
        <v>25</v>
      </c>
      <c r="L18">
        <f t="shared" si="1"/>
        <v>50</v>
      </c>
    </row>
    <row r="19" spans="4:12" x14ac:dyDescent="0.4">
      <c r="D19">
        <f t="shared" si="3"/>
        <v>104</v>
      </c>
      <c r="E19">
        <f t="array" ref="E19:F19">[1]!ESP_dP_atm($E$2,D19,0,200,,$C$4,,,,,,,,,,,,,,45,50)</f>
        <v>0</v>
      </c>
      <c r="F19">
        <v>5</v>
      </c>
      <c r="H19">
        <f t="array" ref="H19:I19">[1]!ESP_dP_atm($H$2,D19,0,200,,$C$4,,,,,,,,,,,,,,45,50,0)</f>
        <v>0</v>
      </c>
      <c r="I19">
        <v>5</v>
      </c>
      <c r="K19">
        <f t="shared" si="0"/>
        <v>25</v>
      </c>
      <c r="L19">
        <f t="shared" si="1"/>
        <v>50</v>
      </c>
    </row>
    <row r="20" spans="4:12" x14ac:dyDescent="0.4">
      <c r="D20">
        <f t="shared" si="3"/>
        <v>112</v>
      </c>
      <c r="E20">
        <f t="array" ref="E20:F20">[1]!ESP_dP_atm($E$2,D20,0,200,,$C$4,,,,,,,,,,,,,,45,50)</f>
        <v>0</v>
      </c>
      <c r="F20">
        <v>5</v>
      </c>
      <c r="H20">
        <f t="array" ref="H20:I20">[1]!ESP_dP_atm($H$2,D20,0,200,,$C$4,,,,,,,,,,,,,,45,50,0)</f>
        <v>0</v>
      </c>
      <c r="I20">
        <v>5</v>
      </c>
      <c r="K20">
        <f t="shared" si="0"/>
        <v>25</v>
      </c>
      <c r="L20">
        <f t="shared" si="1"/>
        <v>50</v>
      </c>
    </row>
    <row r="21" spans="4:12" x14ac:dyDescent="0.4">
      <c r="D21">
        <f t="shared" si="3"/>
        <v>120</v>
      </c>
      <c r="E21">
        <f t="array" ref="E21:F21">[1]!ESP_dP_atm($E$2,D21,0,200,,$C$4,,,,,,,,,,,,,,45,50)</f>
        <v>0</v>
      </c>
      <c r="F21">
        <v>5</v>
      </c>
      <c r="H21">
        <f t="array" ref="H21:I21">[1]!ESP_dP_atm($H$2,D21,0,200,,$C$4,,,,,,,,,,,,,,45,50,0)</f>
        <v>0</v>
      </c>
      <c r="I21">
        <v>5</v>
      </c>
      <c r="K21">
        <f t="shared" si="0"/>
        <v>25</v>
      </c>
      <c r="L21">
        <f t="shared" si="1"/>
        <v>50</v>
      </c>
    </row>
    <row r="28" spans="4:12" x14ac:dyDescent="0.4">
      <c r="H28">
        <f>[1]!PVT_Bg_m3m3(23,32,1,,,,,,,,,,,,,K3)</f>
        <v>4.4104151243123474E-2</v>
      </c>
    </row>
    <row r="43" spans="5:10" x14ac:dyDescent="0.4"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</row>
    <row r="44" spans="5:10" x14ac:dyDescent="0.4">
      <c r="E44">
        <v>300</v>
      </c>
      <c r="F44">
        <v>300</v>
      </c>
      <c r="G44">
        <v>300</v>
      </c>
      <c r="H44">
        <v>300</v>
      </c>
      <c r="I44">
        <v>300</v>
      </c>
      <c r="J44">
        <v>300</v>
      </c>
    </row>
    <row r="45" spans="5:10" x14ac:dyDescent="0.4">
      <c r="E45">
        <f>[1]!unf_Calc_Bw_m3m3(E43,E44)</f>
        <v>1.004114380600766</v>
      </c>
      <c r="F45">
        <f>[1]!unf_Calc_Bw_m3m3(F43,F44)</f>
        <v>1.004024190842421</v>
      </c>
      <c r="G45">
        <f>[1]!unf_Calc_Bw_m3m3(G43,G44)</f>
        <v>1.0039238963249648</v>
      </c>
      <c r="H45">
        <f>[1]!unf_Calc_Bw_m3m3(H43,H44)</f>
        <v>1.0038134970483978</v>
      </c>
      <c r="I45">
        <f>[1]!unf_Calc_Bw_m3m3(I43,I44)</f>
        <v>1.0036929930127199</v>
      </c>
      <c r="J45">
        <f>[1]!unf_Calc_Bw_m3m3(J43,J44)</f>
        <v>1.0035623842179309</v>
      </c>
    </row>
    <row r="48" spans="5:10" x14ac:dyDescent="0.4">
      <c r="F48">
        <v>20000</v>
      </c>
      <c r="G48">
        <v>30000</v>
      </c>
      <c r="H48">
        <v>40000</v>
      </c>
      <c r="I48">
        <v>50000</v>
      </c>
      <c r="J48">
        <v>60000</v>
      </c>
    </row>
    <row r="49" spans="5:10" x14ac:dyDescent="0.4">
      <c r="F49">
        <f>[1]!unf_Calc_BwSC_d(F48)</f>
        <v>1.0131958981257601</v>
      </c>
      <c r="G49">
        <f>[1]!unf_Calc_BwSC_d(G48)</f>
        <v>1.02034986754971</v>
      </c>
      <c r="H49">
        <f>[1]!unf_Calc_BwSC_d(H48)</f>
        <v>1.0275551198810402</v>
      </c>
      <c r="I49">
        <f>[1]!unf_Calc_BwSC_d(I48)</f>
        <v>1.0348116551197502</v>
      </c>
      <c r="J49">
        <f>[1]!unf_Calc_BwSC_d(J48)</f>
        <v>1.0421194732658401</v>
      </c>
    </row>
    <row r="51" spans="5:10" x14ac:dyDescent="0.4">
      <c r="E51">
        <v>10000</v>
      </c>
      <c r="F51">
        <f>[1]!unf_Calc_BwSC_d(E51)</f>
        <v>1.0060932116091901</v>
      </c>
      <c r="G51">
        <f>[1]!unf_Calc_Sal_BwSC_ppm(F51)</f>
        <v>9999.9999999971587</v>
      </c>
    </row>
    <row r="52" spans="5:10" x14ac:dyDescent="0.4">
      <c r="E52">
        <f>E51*1.3</f>
        <v>13000</v>
      </c>
      <c r="F52">
        <f>[1]!unf_Calc_BwSC_d(E52)</f>
        <v>1.0082186328588862</v>
      </c>
      <c r="G52">
        <f>[1]!unf_Calc_Sal_BwSC_ppm(F52)</f>
        <v>12999.999999996988</v>
      </c>
    </row>
    <row r="53" spans="5:10" x14ac:dyDescent="0.4">
      <c r="E53">
        <f t="shared" ref="E53:E63" si="4">E52*1.3</f>
        <v>16900</v>
      </c>
      <c r="F53">
        <f>[1]!unf_Calc_BwSC_d(E53)</f>
        <v>1.0109885805986791</v>
      </c>
      <c r="G53">
        <f>[1]!unf_Calc_Sal_BwSC_ppm(F53)</f>
        <v>16899.999999997133</v>
      </c>
    </row>
    <row r="54" spans="5:10" x14ac:dyDescent="0.4">
      <c r="E54">
        <f t="shared" si="4"/>
        <v>21970</v>
      </c>
      <c r="F54">
        <f>[1]!unf_Calc_BwSC_d(E54)</f>
        <v>1.0146011738550775</v>
      </c>
      <c r="G54">
        <f>[1]!unf_Calc_Sal_BwSC_ppm(F54)</f>
        <v>21969.9999999969</v>
      </c>
    </row>
    <row r="55" spans="5:10" x14ac:dyDescent="0.4">
      <c r="E55">
        <f t="shared" si="4"/>
        <v>28561</v>
      </c>
      <c r="F55">
        <f>[1]!unf_Calc_BwSC_d(E55)</f>
        <v>1.0193172525073839</v>
      </c>
      <c r="G55">
        <f>[1]!unf_Calc_Sal_BwSC_ppm(F55)</f>
        <v>28560.999999996853</v>
      </c>
    </row>
    <row r="56" spans="5:10" x14ac:dyDescent="0.4">
      <c r="E56">
        <f t="shared" si="4"/>
        <v>37129.300000000003</v>
      </c>
      <c r="F56">
        <f>[1]!unf_Calc_BwSC_d(E56)</f>
        <v>1.0254814602934728</v>
      </c>
      <c r="G56">
        <f>[1]!unf_Calc_Sal_BwSC_ppm(F56)</f>
        <v>37129.299999997158</v>
      </c>
    </row>
    <row r="57" spans="5:10" x14ac:dyDescent="0.4">
      <c r="E57">
        <f t="shared" si="4"/>
        <v>48268.090000000004</v>
      </c>
      <c r="F57">
        <f>[1]!unf_Calc_BwSC_d(E57)</f>
        <v>1.0335512167747607</v>
      </c>
      <c r="G57">
        <f>[1]!unf_Calc_Sal_BwSC_ppm(F57)</f>
        <v>48268.089999996846</v>
      </c>
    </row>
    <row r="58" spans="5:10" x14ac:dyDescent="0.4">
      <c r="E58">
        <f t="shared" si="4"/>
        <v>62748.517000000007</v>
      </c>
      <c r="F58">
        <f>[1]!unf_Calc_BwSC_d(E58)</f>
        <v>1.044137024147775</v>
      </c>
      <c r="G58">
        <f>[1]!unf_Calc_Sal_BwSC_ppm(F58)</f>
        <v>62748.516999996864</v>
      </c>
    </row>
    <row r="59" spans="5:10" x14ac:dyDescent="0.4">
      <c r="E59">
        <f t="shared" si="4"/>
        <v>81573.072100000005</v>
      </c>
      <c r="F59">
        <f>[1]!unf_Calc_BwSC_d(E59)</f>
        <v>1.0580593332036983</v>
      </c>
      <c r="G59">
        <f>[1]!unf_Calc_Sal_BwSC_ppm(F59)</f>
        <v>81573.072099997153</v>
      </c>
    </row>
    <row r="60" spans="5:10" x14ac:dyDescent="0.4">
      <c r="E60">
        <f t="shared" si="4"/>
        <v>106044.99373000002</v>
      </c>
      <c r="F60">
        <f>[1]!unf_Calc_BwSC_d(E60)</f>
        <v>1.0764300184823958</v>
      </c>
      <c r="G60">
        <f>[1]!unf_Calc_Sal_BwSC_ppm(F60)</f>
        <v>106044.99372999725</v>
      </c>
    </row>
    <row r="61" spans="5:10" x14ac:dyDescent="0.4">
      <c r="E61">
        <f t="shared" si="4"/>
        <v>137858.49184900001</v>
      </c>
      <c r="F61">
        <f>[1]!unf_Calc_BwSC_d(E61)</f>
        <v>1.1007710544698384</v>
      </c>
      <c r="G61">
        <f>[1]!unf_Calc_Sal_BwSC_ppm(F61)</f>
        <v>137858.4918489969</v>
      </c>
    </row>
    <row r="62" spans="5:10" x14ac:dyDescent="0.4">
      <c r="E62">
        <f t="shared" si="4"/>
        <v>179216.03940370004</v>
      </c>
      <c r="F62">
        <f>[1]!unf_Calc_BwSC_d(E62)</f>
        <v>1.1331903565149934</v>
      </c>
      <c r="G62">
        <f>[1]!unf_Calc_Sal_BwSC_ppm(F62)</f>
        <v>179216.03940369692</v>
      </c>
    </row>
    <row r="63" spans="5:10" x14ac:dyDescent="0.4">
      <c r="E63">
        <f t="shared" si="4"/>
        <v>232980.85122481006</v>
      </c>
      <c r="F63">
        <f>[1]!unf_Calc_BwSC_d(E63)</f>
        <v>1.1766468135655956</v>
      </c>
      <c r="G63">
        <f>[1]!unf_Calc_Sal_BwSC_ppm(F63)</f>
        <v>232980.85122480729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2018-06-24T17:46:02Z</dcterms:created>
  <dcterms:modified xsi:type="dcterms:W3CDTF">2019-03-17T13:06:31Z</dcterms:modified>
</cp:coreProperties>
</file>