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rnt\unifloc_vba\tests\"/>
    </mc:Choice>
  </mc:AlternateContent>
  <xr:revisionPtr revIDLastSave="0" documentId="8_{4568B51E-F880-44B9-9F2A-788E8780C4D6}" xr6:coauthVersionLast="43" xr6:coauthVersionMax="43" xr10:uidLastSave="{00000000-0000-0000-0000-000000000000}"/>
  <bookViews>
    <workbookView xWindow="-120" yWindow="-120" windowWidth="38640" windowHeight="21240" xr2:uid="{6F63BC33-EE58-497B-93EF-00420B5E90AD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P7" i="1"/>
  <c r="AE8" i="1" l="1"/>
  <c r="AQ8" i="1"/>
  <c r="AN9" i="1"/>
  <c r="AK10" i="1"/>
  <c r="AH11" i="1"/>
  <c r="AE12" i="1"/>
  <c r="AQ12" i="1"/>
  <c r="AN13" i="1"/>
  <c r="AK14" i="1"/>
  <c r="AH15" i="1"/>
  <c r="AE16" i="1"/>
  <c r="AQ16" i="1"/>
  <c r="AN17" i="1"/>
  <c r="AK18" i="1"/>
  <c r="AH19" i="1"/>
  <c r="AE20" i="1"/>
  <c r="AQ20" i="1"/>
  <c r="AN21" i="1"/>
  <c r="AK22" i="1"/>
  <c r="AH23" i="1"/>
  <c r="AE24" i="1"/>
  <c r="AQ24" i="1"/>
  <c r="AN25" i="1"/>
  <c r="AK26" i="1"/>
  <c r="AH27" i="1"/>
  <c r="AE28" i="1"/>
  <c r="AQ28" i="1"/>
  <c r="AN29" i="1"/>
  <c r="AK30" i="1"/>
  <c r="AO29" i="1"/>
  <c r="AI21" i="1"/>
  <c r="AR30" i="1"/>
  <c r="AF8" i="1"/>
  <c r="AR8" i="1"/>
  <c r="AO9" i="1"/>
  <c r="AL10" i="1"/>
  <c r="AI11" i="1"/>
  <c r="AF12" i="1"/>
  <c r="AR12" i="1"/>
  <c r="AO13" i="1"/>
  <c r="AL14" i="1"/>
  <c r="AI15" i="1"/>
  <c r="AF16" i="1"/>
  <c r="AR16" i="1"/>
  <c r="AO17" i="1"/>
  <c r="AL18" i="1"/>
  <c r="AI19" i="1"/>
  <c r="AF20" i="1"/>
  <c r="AR20" i="1"/>
  <c r="AO21" i="1"/>
  <c r="AL22" i="1"/>
  <c r="AI23" i="1"/>
  <c r="AF24" i="1"/>
  <c r="AR24" i="1"/>
  <c r="AO25" i="1"/>
  <c r="AL26" i="1"/>
  <c r="AI27" i="1"/>
  <c r="AF28" i="1"/>
  <c r="AR28" i="1"/>
  <c r="AL30" i="1"/>
  <c r="AR26" i="1"/>
  <c r="AG8" i="1"/>
  <c r="AS8" i="1"/>
  <c r="AP9" i="1"/>
  <c r="AM10" i="1"/>
  <c r="AJ11" i="1"/>
  <c r="AG12" i="1"/>
  <c r="AS12" i="1"/>
  <c r="AP13" i="1"/>
  <c r="AM14" i="1"/>
  <c r="AJ15" i="1"/>
  <c r="AG16" i="1"/>
  <c r="AS16" i="1"/>
  <c r="AP17" i="1"/>
  <c r="AM18" i="1"/>
  <c r="AJ19" i="1"/>
  <c r="AG20" i="1"/>
  <c r="AS20" i="1"/>
  <c r="AP21" i="1"/>
  <c r="AM22" i="1"/>
  <c r="AJ23" i="1"/>
  <c r="AG24" i="1"/>
  <c r="AS24" i="1"/>
  <c r="AP25" i="1"/>
  <c r="AM26" i="1"/>
  <c r="AJ27" i="1"/>
  <c r="AG28" i="1"/>
  <c r="AS28" i="1"/>
  <c r="AP29" i="1"/>
  <c r="AM30" i="1"/>
  <c r="AL12" i="1"/>
  <c r="AO19" i="1"/>
  <c r="AL24" i="1"/>
  <c r="AF30" i="1"/>
  <c r="AH8" i="1"/>
  <c r="AE9" i="1"/>
  <c r="AQ9" i="1"/>
  <c r="AN10" i="1"/>
  <c r="AK11" i="1"/>
  <c r="AH12" i="1"/>
  <c r="AE13" i="1"/>
  <c r="AQ13" i="1"/>
  <c r="AN14" i="1"/>
  <c r="AK15" i="1"/>
  <c r="AH16" i="1"/>
  <c r="AE17" i="1"/>
  <c r="AQ17" i="1"/>
  <c r="AN18" i="1"/>
  <c r="AK19" i="1"/>
  <c r="AH20" i="1"/>
  <c r="AE21" i="1"/>
  <c r="AQ21" i="1"/>
  <c r="AN22" i="1"/>
  <c r="AK23" i="1"/>
  <c r="AH24" i="1"/>
  <c r="AE25" i="1"/>
  <c r="AQ25" i="1"/>
  <c r="AN26" i="1"/>
  <c r="AK27" i="1"/>
  <c r="AH28" i="1"/>
  <c r="AE29" i="1"/>
  <c r="AQ29" i="1"/>
  <c r="AN30" i="1"/>
  <c r="AR25" i="1"/>
  <c r="AL27" i="1"/>
  <c r="AF29" i="1"/>
  <c r="AO30" i="1"/>
  <c r="AI9" i="1"/>
  <c r="AF14" i="1"/>
  <c r="AL16" i="1"/>
  <c r="AR18" i="1"/>
  <c r="AF22" i="1"/>
  <c r="AF26" i="1"/>
  <c r="AI8" i="1"/>
  <c r="AF9" i="1"/>
  <c r="AR9" i="1"/>
  <c r="AO10" i="1"/>
  <c r="AL11" i="1"/>
  <c r="AI12" i="1"/>
  <c r="AF13" i="1"/>
  <c r="AR13" i="1"/>
  <c r="AO14" i="1"/>
  <c r="AL15" i="1"/>
  <c r="AI16" i="1"/>
  <c r="AF17" i="1"/>
  <c r="AR17" i="1"/>
  <c r="AO18" i="1"/>
  <c r="AL19" i="1"/>
  <c r="AI20" i="1"/>
  <c r="AF21" i="1"/>
  <c r="AR21" i="1"/>
  <c r="AO22" i="1"/>
  <c r="AL23" i="1"/>
  <c r="AI24" i="1"/>
  <c r="AF25" i="1"/>
  <c r="AO26" i="1"/>
  <c r="AI28" i="1"/>
  <c r="AR29" i="1"/>
  <c r="AE30" i="1"/>
  <c r="AF10" i="1"/>
  <c r="AO15" i="1"/>
  <c r="AL20" i="1"/>
  <c r="AI25" i="1"/>
  <c r="AI29" i="1"/>
  <c r="AJ8" i="1"/>
  <c r="AG9" i="1"/>
  <c r="AS9" i="1"/>
  <c r="AP10" i="1"/>
  <c r="AM11" i="1"/>
  <c r="AJ12" i="1"/>
  <c r="AG13" i="1"/>
  <c r="AS13" i="1"/>
  <c r="AP14" i="1"/>
  <c r="AM15" i="1"/>
  <c r="AJ16" i="1"/>
  <c r="AG17" i="1"/>
  <c r="AS17" i="1"/>
  <c r="AP18" i="1"/>
  <c r="AM19" i="1"/>
  <c r="AJ20" i="1"/>
  <c r="AG21" i="1"/>
  <c r="AS21" i="1"/>
  <c r="AP22" i="1"/>
  <c r="AM23" i="1"/>
  <c r="AJ24" i="1"/>
  <c r="AG25" i="1"/>
  <c r="AS25" i="1"/>
  <c r="AP26" i="1"/>
  <c r="AM27" i="1"/>
  <c r="AJ28" i="1"/>
  <c r="AG29" i="1"/>
  <c r="AS29" i="1"/>
  <c r="AP30" i="1"/>
  <c r="AQ26" i="1"/>
  <c r="AH29" i="1"/>
  <c r="AR10" i="1"/>
  <c r="AI13" i="1"/>
  <c r="AR14" i="1"/>
  <c r="AF18" i="1"/>
  <c r="AR22" i="1"/>
  <c r="AO27" i="1"/>
  <c r="AK8" i="1"/>
  <c r="AH9" i="1"/>
  <c r="AE10" i="1"/>
  <c r="AQ10" i="1"/>
  <c r="AN11" i="1"/>
  <c r="AK12" i="1"/>
  <c r="AH13" i="1"/>
  <c r="AE14" i="1"/>
  <c r="AQ14" i="1"/>
  <c r="AN15" i="1"/>
  <c r="AK16" i="1"/>
  <c r="AH17" i="1"/>
  <c r="AE18" i="1"/>
  <c r="AQ18" i="1"/>
  <c r="AN19" i="1"/>
  <c r="AK20" i="1"/>
  <c r="AH21" i="1"/>
  <c r="AE22" i="1"/>
  <c r="AQ22" i="1"/>
  <c r="AN23" i="1"/>
  <c r="AK24" i="1"/>
  <c r="AH25" i="1"/>
  <c r="AE26" i="1"/>
  <c r="AN27" i="1"/>
  <c r="AK28" i="1"/>
  <c r="AQ30" i="1"/>
  <c r="AO11" i="1"/>
  <c r="AI17" i="1"/>
  <c r="AO23" i="1"/>
  <c r="AL28" i="1"/>
  <c r="AL8" i="1"/>
  <c r="AM8" i="1"/>
  <c r="AJ9" i="1"/>
  <c r="AG10" i="1"/>
  <c r="AS10" i="1"/>
  <c r="AP11" i="1"/>
  <c r="AM12" i="1"/>
  <c r="AJ13" i="1"/>
  <c r="AG14" i="1"/>
  <c r="AS14" i="1"/>
  <c r="AP15" i="1"/>
  <c r="AM16" i="1"/>
  <c r="AJ17" i="1"/>
  <c r="AG18" i="1"/>
  <c r="AS18" i="1"/>
  <c r="AP19" i="1"/>
  <c r="AM20" i="1"/>
  <c r="AJ21" i="1"/>
  <c r="AG22" i="1"/>
  <c r="AS22" i="1"/>
  <c r="AP23" i="1"/>
  <c r="AM24" i="1"/>
  <c r="AJ25" i="1"/>
  <c r="AG26" i="1"/>
  <c r="AS26" i="1"/>
  <c r="AP27" i="1"/>
  <c r="AM28" i="1"/>
  <c r="AJ29" i="1"/>
  <c r="AG30" i="1"/>
  <c r="AS30" i="1"/>
  <c r="AK29" i="1"/>
  <c r="AM9" i="1"/>
  <c r="AG11" i="1"/>
  <c r="AM13" i="1"/>
  <c r="AS15" i="1"/>
  <c r="AJ18" i="1"/>
  <c r="AP20" i="1"/>
  <c r="AJ22" i="1"/>
  <c r="AP24" i="1"/>
  <c r="AG27" i="1"/>
  <c r="AM29" i="1"/>
  <c r="AN8" i="1"/>
  <c r="AK9" i="1"/>
  <c r="AH10" i="1"/>
  <c r="AE11" i="1"/>
  <c r="AQ11" i="1"/>
  <c r="AN12" i="1"/>
  <c r="AK13" i="1"/>
  <c r="AH14" i="1"/>
  <c r="AE15" i="1"/>
  <c r="AQ15" i="1"/>
  <c r="AN16" i="1"/>
  <c r="AK17" i="1"/>
  <c r="AH18" i="1"/>
  <c r="AE19" i="1"/>
  <c r="AQ19" i="1"/>
  <c r="AN20" i="1"/>
  <c r="AK21" i="1"/>
  <c r="AH22" i="1"/>
  <c r="AE23" i="1"/>
  <c r="AQ23" i="1"/>
  <c r="AN24" i="1"/>
  <c r="AK25" i="1"/>
  <c r="AH26" i="1"/>
  <c r="AE27" i="1"/>
  <c r="AQ27" i="1"/>
  <c r="AN28" i="1"/>
  <c r="AH30" i="1"/>
  <c r="AJ10" i="1"/>
  <c r="AP12" i="1"/>
  <c r="AG15" i="1"/>
  <c r="AG19" i="1"/>
  <c r="AM21" i="1"/>
  <c r="AS23" i="1"/>
  <c r="AJ26" i="1"/>
  <c r="AP28" i="1"/>
  <c r="AO8" i="1"/>
  <c r="AL9" i="1"/>
  <c r="AI10" i="1"/>
  <c r="AF11" i="1"/>
  <c r="AR11" i="1"/>
  <c r="AO12" i="1"/>
  <c r="AL13" i="1"/>
  <c r="AI14" i="1"/>
  <c r="AF15" i="1"/>
  <c r="AR15" i="1"/>
  <c r="AO16" i="1"/>
  <c r="AL17" i="1"/>
  <c r="AI18" i="1"/>
  <c r="AF19" i="1"/>
  <c r="AR19" i="1"/>
  <c r="AO20" i="1"/>
  <c r="AL21" i="1"/>
  <c r="AI22" i="1"/>
  <c r="AF23" i="1"/>
  <c r="AR23" i="1"/>
  <c r="AO24" i="1"/>
  <c r="AL25" i="1"/>
  <c r="AI26" i="1"/>
  <c r="AF27" i="1"/>
  <c r="AR27" i="1"/>
  <c r="AO28" i="1"/>
  <c r="AL29" i="1"/>
  <c r="AI30" i="1"/>
  <c r="AP8" i="1"/>
  <c r="AS11" i="1"/>
  <c r="AJ14" i="1"/>
  <c r="AP16" i="1"/>
  <c r="AM17" i="1"/>
  <c r="AS19" i="1"/>
  <c r="AG23" i="1"/>
  <c r="AM25" i="1"/>
  <c r="AS27" i="1"/>
  <c r="AJ30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</calcChain>
</file>

<file path=xl/sharedStrings.xml><?xml version="1.0" encoding="utf-8"?>
<sst xmlns="http://schemas.openxmlformats.org/spreadsheetml/2006/main" count="64" uniqueCount="33">
  <si>
    <t>Тестирование пользовательских функций унифлок</t>
  </si>
  <si>
    <t>Исходные данные</t>
  </si>
  <si>
    <t>gg</t>
  </si>
  <si>
    <t>go</t>
  </si>
  <si>
    <t>gw</t>
  </si>
  <si>
    <t>rsb</t>
  </si>
  <si>
    <t>pb</t>
  </si>
  <si>
    <t>bob</t>
  </si>
  <si>
    <t>muob</t>
  </si>
  <si>
    <t>P</t>
  </si>
  <si>
    <t>T</t>
  </si>
  <si>
    <t>tres</t>
  </si>
  <si>
    <t>PVT cor</t>
  </si>
  <si>
    <t>ksep</t>
  </si>
  <si>
    <t>psep</t>
  </si>
  <si>
    <t>tsep</t>
  </si>
  <si>
    <t>bg</t>
  </si>
  <si>
    <t>bo</t>
  </si>
  <si>
    <t>bw</t>
  </si>
  <si>
    <t>mug</t>
  </si>
  <si>
    <t>muo</t>
  </si>
  <si>
    <t>muw</t>
  </si>
  <si>
    <t>rs</t>
  </si>
  <si>
    <t>rhog</t>
  </si>
  <si>
    <t>rhoo</t>
  </si>
  <si>
    <t>rhow</t>
  </si>
  <si>
    <t>sal</t>
  </si>
  <si>
    <t>stlg</t>
  </si>
  <si>
    <t>stog</t>
  </si>
  <si>
    <t>stwg</t>
  </si>
  <si>
    <t xml:space="preserve">Расхождения между эталонными расчетами и фактическими </t>
  </si>
  <si>
    <t>Фактические расчеты</t>
  </si>
  <si>
    <t>Эталонные расчеты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</si>
</sst>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7" fontId="0" fillId="2" borderId="0" xfId="0" applyNumberFormat="1" applyFill="1" applyAlignment="1">
      <alignment horizontal="center"/>
    </xf>
    <xf numFmtId="0" fontId="0" fillId="5" borderId="0" xfId="0" applyFill="1"/>
    <xf numFmtId="167" fontId="0" fillId="5" borderId="0" xfId="0" applyNumberFormat="1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PVT_bg_m3m3"/>
      <definedName name="PVT_bo_m3m3"/>
      <definedName name="PVT_bw_m3m3"/>
      <definedName name="PVT_mu_gas_cP"/>
      <definedName name="PVT_mu_oil_cP"/>
      <definedName name="PVT_mu_wat_cP"/>
      <definedName name="PVT_pb_atma"/>
      <definedName name="PVT_rho_gas_kgm3"/>
      <definedName name="PVT_rho_oil_kgm3"/>
      <definedName name="PVT_rho_wat_kgm3"/>
      <definedName name="PVT_rs_m3m3"/>
      <definedName name="PVT_salinity_ppm"/>
      <definedName name="PVT_ST_liqgas_Nm"/>
      <definedName name="PVT_ST_oilgas_Nm"/>
      <definedName name="PVT_ST_watgas_Nm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4F375-5458-4105-AD50-6B5E10DCD6E5}">
  <sheetPr codeName="Лист1"/>
  <dimension ref="B2:BH30"/>
  <sheetViews>
    <sheetView tabSelected="1" workbookViewId="0">
      <selection activeCell="F37" sqref="F37"/>
    </sheetView>
  </sheetViews>
  <sheetFormatPr defaultRowHeight="15" x14ac:dyDescent="0.25"/>
  <cols>
    <col min="16" max="21" width="9.28515625" bestFit="1" customWidth="1"/>
    <col min="22" max="22" width="9.5703125" bestFit="1" customWidth="1"/>
    <col min="23" max="23" width="9.28515625" bestFit="1" customWidth="1"/>
    <col min="24" max="24" width="9.5703125" bestFit="1" customWidth="1"/>
    <col min="25" max="25" width="10.5703125" bestFit="1" customWidth="1"/>
    <col min="26" max="26" width="11.5703125" bestFit="1" customWidth="1"/>
    <col min="27" max="30" width="9.28515625" bestFit="1" customWidth="1"/>
    <col min="31" max="45" width="8.28515625" customWidth="1"/>
    <col min="46" max="51" width="9.28515625" bestFit="1" customWidth="1"/>
    <col min="52" max="52" width="9.5703125" bestFit="1" customWidth="1"/>
    <col min="53" max="53" width="9.28515625" bestFit="1" customWidth="1"/>
    <col min="54" max="54" width="9.5703125" bestFit="1" customWidth="1"/>
    <col min="55" max="55" width="10.5703125" bestFit="1" customWidth="1"/>
    <col min="56" max="56" width="11.5703125" bestFit="1" customWidth="1"/>
    <col min="57" max="60" width="9.28515625" bestFit="1" customWidth="1"/>
  </cols>
  <sheetData>
    <row r="2" spans="2:60" x14ac:dyDescent="0.25">
      <c r="B2" t="s">
        <v>0</v>
      </c>
    </row>
    <row r="4" spans="2:60" x14ac:dyDescent="0.25">
      <c r="C4" t="s">
        <v>1</v>
      </c>
    </row>
    <row r="5" spans="2:60" x14ac:dyDescent="0.25">
      <c r="P5" t="s">
        <v>30</v>
      </c>
      <c r="AE5" t="s">
        <v>31</v>
      </c>
      <c r="AT5" t="s">
        <v>32</v>
      </c>
    </row>
    <row r="6" spans="2:60" x14ac:dyDescent="0.25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11</v>
      </c>
      <c r="H6" t="s">
        <v>7</v>
      </c>
      <c r="I6" t="s">
        <v>8</v>
      </c>
      <c r="J6" t="s">
        <v>12</v>
      </c>
      <c r="K6" t="s">
        <v>13</v>
      </c>
      <c r="L6" t="s">
        <v>14</v>
      </c>
      <c r="M6" t="s">
        <v>15</v>
      </c>
      <c r="N6" t="s">
        <v>9</v>
      </c>
      <c r="O6" t="s">
        <v>10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5" t="s">
        <v>22</v>
      </c>
      <c r="W6" s="5" t="s">
        <v>23</v>
      </c>
      <c r="X6" s="5" t="s">
        <v>24</v>
      </c>
      <c r="Y6" s="5" t="s">
        <v>25</v>
      </c>
      <c r="Z6" s="5" t="s">
        <v>26</v>
      </c>
      <c r="AA6" s="5" t="s">
        <v>27</v>
      </c>
      <c r="AB6" s="5" t="s">
        <v>28</v>
      </c>
      <c r="AC6" s="5" t="s">
        <v>29</v>
      </c>
      <c r="AD6" s="5" t="s">
        <v>6</v>
      </c>
      <c r="AE6" s="1" t="s">
        <v>16</v>
      </c>
      <c r="AF6" s="1" t="s">
        <v>17</v>
      </c>
      <c r="AG6" s="1" t="s">
        <v>18</v>
      </c>
      <c r="AH6" s="1" t="s">
        <v>19</v>
      </c>
      <c r="AI6" s="1" t="s">
        <v>20</v>
      </c>
      <c r="AJ6" s="1" t="s">
        <v>21</v>
      </c>
      <c r="AK6" s="1" t="s">
        <v>22</v>
      </c>
      <c r="AL6" s="1" t="s">
        <v>23</v>
      </c>
      <c r="AM6" s="1" t="s">
        <v>24</v>
      </c>
      <c r="AN6" s="1" t="s">
        <v>25</v>
      </c>
      <c r="AO6" s="1" t="s">
        <v>26</v>
      </c>
      <c r="AP6" s="1" t="s">
        <v>27</v>
      </c>
      <c r="AQ6" s="1" t="s">
        <v>28</v>
      </c>
      <c r="AR6" s="1" t="s">
        <v>29</v>
      </c>
      <c r="AS6" s="1" t="s">
        <v>6</v>
      </c>
      <c r="AT6" s="5" t="s">
        <v>16</v>
      </c>
      <c r="AU6" s="5" t="s">
        <v>17</v>
      </c>
      <c r="AV6" s="5" t="s">
        <v>18</v>
      </c>
      <c r="AW6" s="5" t="s">
        <v>19</v>
      </c>
      <c r="AX6" s="5" t="s">
        <v>20</v>
      </c>
      <c r="AY6" s="5" t="s">
        <v>21</v>
      </c>
      <c r="AZ6" s="5" t="s">
        <v>22</v>
      </c>
      <c r="BA6" s="5" t="s">
        <v>23</v>
      </c>
      <c r="BB6" s="5" t="s">
        <v>24</v>
      </c>
      <c r="BC6" s="5" t="s">
        <v>25</v>
      </c>
      <c r="BD6" s="5" t="s">
        <v>26</v>
      </c>
      <c r="BE6" s="5" t="s">
        <v>27</v>
      </c>
      <c r="BF6" s="5" t="s">
        <v>28</v>
      </c>
      <c r="BG6" s="5" t="s">
        <v>29</v>
      </c>
      <c r="BH6" s="5" t="s">
        <v>6</v>
      </c>
    </row>
    <row r="7" spans="2:60" x14ac:dyDescent="0.25">
      <c r="B7">
        <v>0.8</v>
      </c>
      <c r="C7">
        <v>0.82</v>
      </c>
      <c r="D7">
        <v>1.05</v>
      </c>
      <c r="E7">
        <v>120</v>
      </c>
      <c r="F7">
        <v>100</v>
      </c>
      <c r="G7">
        <v>100</v>
      </c>
      <c r="H7">
        <v>1.2</v>
      </c>
      <c r="I7">
        <v>0.8</v>
      </c>
      <c r="J7">
        <v>0</v>
      </c>
      <c r="K7">
        <v>0</v>
      </c>
      <c r="L7">
        <v>20</v>
      </c>
      <c r="M7">
        <v>30</v>
      </c>
      <c r="N7">
        <v>1</v>
      </c>
      <c r="O7">
        <v>20</v>
      </c>
      <c r="P7" s="6">
        <f>AE7-AT7</f>
        <v>0</v>
      </c>
      <c r="Q7" s="6">
        <f t="shared" ref="Q7:AD7" si="0">AF7-AU7</f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6">
        <f t="shared" si="0"/>
        <v>0</v>
      </c>
      <c r="AA7" s="6">
        <f t="shared" si="0"/>
        <v>0</v>
      </c>
      <c r="AB7" s="6">
        <f t="shared" si="0"/>
        <v>0</v>
      </c>
      <c r="AC7" s="6">
        <f t="shared" si="0"/>
        <v>0</v>
      </c>
      <c r="AD7" s="6">
        <f t="shared" si="0"/>
        <v>0</v>
      </c>
      <c r="AE7" s="4">
        <f>[1]!PVT_bg_m3m3(N7,O7,B7,C7,D7,E7,F7,F7,G7,H7,I7,J7,K7,L7,M7)</f>
        <v>1.001223113966796</v>
      </c>
      <c r="AF7" s="4">
        <f>[1]!PVT_bo_m3m3(N7,O7,B7,C7,D7,E7,F7,F7,G7,H7,I7,J7,K7,L7,M7)</f>
        <v>1.0000420383213859</v>
      </c>
      <c r="AG7" s="4">
        <f>[1]!PVT_bw_m3m3(N7,O7,B7,C7,D7,E7,F7,F7,G7,H7,I7,J7,K7,L7,M7)</f>
        <v>1.0014837710730848</v>
      </c>
      <c r="AH7" s="4">
        <f>[1]!PVT_mu_gas_cP(N7,O7,B7,C7,D7,E7,F7,F7,G7,H7,I7,J7,K7,L7,M7)</f>
        <v>9.9967792601176816E-3</v>
      </c>
      <c r="AI7" s="4">
        <f>[1]!PVT_mu_oil_cP(N7,O7,B7,C7,D7,E7,F7,F7,G7,H7,I7,J7,K7,L7,M7)</f>
        <v>6.1003256021097787</v>
      </c>
      <c r="AJ7" s="4">
        <f>[1]!PVT_mu_wat_cP(N7,O7,B7,C7,D7,E7,F7,F7,G7,H7,I7,J7,K7,L7,M7)</f>
        <v>1.0912249824028517</v>
      </c>
      <c r="AK7" s="4">
        <f>[1]!PVT_rs_m3m3(N7,O7,B7,C7,D7,E7,F7,F7,G7,H7,I7,J7,K7,L7,M7)</f>
        <v>0.55997728632286614</v>
      </c>
      <c r="AL7" s="4">
        <f>[1]!PVT_rho_gas_kgm3(N7,O7,B7,C7,D7,E7,F7,F7,G7,H7,I7,J7,K7,L7,M7)</f>
        <v>0.97616603768539512</v>
      </c>
      <c r="AM7" s="4">
        <f>[1]!PVT_rho_oil_kgm3(N7,O7,B7,C7,D7,E7,F7,F7,G7,H7,I7,J7,K7,L7,M7)</f>
        <v>820.51280641950291</v>
      </c>
      <c r="AN7" s="4">
        <f>[1]!PVT_rho_wat_kgm3(N7,O7,B7,C7,D7,E7,F7,F7,G7,H7,I7,J7,K7,L7,M7)</f>
        <v>1048.4443486038024</v>
      </c>
      <c r="AO7" s="4">
        <f>[1]!PVT_salinity_ppm(N7,O7,B7,C7,D7,E7,F7,F7,G7,H7,I7,J7,K7,L7,M7)</f>
        <v>70705.91209615003</v>
      </c>
      <c r="AP7" s="4">
        <f>[1]!PVT_ST_liqgas_Nm(N7,O7,B7,C7,D7,E7,F7,F7,G7,H7,I7,J7,K7,L7,M7)</f>
        <v>6.2530356963437894E-2</v>
      </c>
      <c r="AQ7" s="4">
        <f>[1]!PVT_ST_oilgas_Nm(N7,O7,B7,C7,D7,E7,F7,F7,G7,H7,I7,J7,K7,L7,M7)</f>
        <v>6.2530356963437894E-2</v>
      </c>
      <c r="AR7" s="4">
        <f>[1]!PVT_ST_watgas_Nm(N7,O7,B7,C7,D7,E7,F7,F7,G7,H7,I7,J7,K7,L7,M7)</f>
        <v>6.4416926551517747E-2</v>
      </c>
      <c r="AS7" s="4">
        <f>[1]!PVT_pb_atma(O7,B7,C7,D7,E7,F7,F7,G7,H7,I7,J7,K7,L7,M7)</f>
        <v>73.817613417745847</v>
      </c>
      <c r="AT7" s="6">
        <v>1.001223113966796</v>
      </c>
      <c r="AU7" s="6">
        <v>1.0000420383213859</v>
      </c>
      <c r="AV7" s="6">
        <v>1.0014837710730848</v>
      </c>
      <c r="AW7" s="6">
        <v>9.9967792601176816E-3</v>
      </c>
      <c r="AX7" s="6">
        <v>6.1003256021097787</v>
      </c>
      <c r="AY7" s="6">
        <v>1.0912249824028517</v>
      </c>
      <c r="AZ7" s="6">
        <v>0.55997728632286614</v>
      </c>
      <c r="BA7" s="6">
        <v>0.97616603768539512</v>
      </c>
      <c r="BB7" s="6">
        <v>820.51280641950291</v>
      </c>
      <c r="BC7" s="6">
        <v>1048.4443486038024</v>
      </c>
      <c r="BD7" s="6">
        <v>70705.91209615003</v>
      </c>
      <c r="BE7" s="6">
        <v>6.2530356963437894E-2</v>
      </c>
      <c r="BF7" s="6">
        <v>6.2530356963437894E-2</v>
      </c>
      <c r="BG7" s="6">
        <v>6.4416926551517747E-2</v>
      </c>
      <c r="BH7" s="6">
        <v>73.817613417745847</v>
      </c>
    </row>
    <row r="8" spans="2:60" x14ac:dyDescent="0.25">
      <c r="B8">
        <v>0.8</v>
      </c>
      <c r="C8">
        <v>0.82</v>
      </c>
      <c r="D8">
        <v>1.05</v>
      </c>
      <c r="E8">
        <v>120</v>
      </c>
      <c r="F8">
        <v>100</v>
      </c>
      <c r="G8">
        <v>100</v>
      </c>
      <c r="H8">
        <v>1.2</v>
      </c>
      <c r="I8">
        <v>0.8</v>
      </c>
      <c r="J8">
        <v>0</v>
      </c>
      <c r="K8">
        <v>0</v>
      </c>
      <c r="L8">
        <v>20</v>
      </c>
      <c r="M8">
        <v>30</v>
      </c>
      <c r="N8">
        <v>10</v>
      </c>
      <c r="O8">
        <v>30</v>
      </c>
      <c r="P8" s="6">
        <f t="shared" ref="P8:P30" si="1">AE8-AT8</f>
        <v>0</v>
      </c>
      <c r="Q8" s="6">
        <f t="shared" ref="Q8:Q30" si="2">AF8-AU8</f>
        <v>0</v>
      </c>
      <c r="R8" s="6">
        <f t="shared" ref="R8:R30" si="3">AG8-AV8</f>
        <v>0</v>
      </c>
      <c r="S8" s="6">
        <f t="shared" ref="S8:S30" si="4">AH8-AW8</f>
        <v>0</v>
      </c>
      <c r="T8" s="6">
        <f t="shared" ref="T8:T30" si="5">AI8-AX8</f>
        <v>0</v>
      </c>
      <c r="U8" s="6">
        <f t="shared" ref="U8:U30" si="6">AJ8-AY8</f>
        <v>0</v>
      </c>
      <c r="V8" s="6">
        <f t="shared" ref="V8:V30" si="7">AK8-AZ8</f>
        <v>0</v>
      </c>
      <c r="W8" s="6">
        <f t="shared" ref="W8:W30" si="8">AL8-BA8</f>
        <v>0</v>
      </c>
      <c r="X8" s="6">
        <f t="shared" ref="X8:X30" si="9">AM8-BB8</f>
        <v>0</v>
      </c>
      <c r="Y8" s="6">
        <f t="shared" ref="Y8:Y30" si="10">AN8-BC8</f>
        <v>0</v>
      </c>
      <c r="Z8" s="6">
        <f t="shared" ref="Z8:Z30" si="11">AO8-BD8</f>
        <v>0</v>
      </c>
      <c r="AA8" s="6">
        <f t="shared" ref="AA8:AA30" si="12">AP8-BE8</f>
        <v>0</v>
      </c>
      <c r="AB8" s="6">
        <f t="shared" ref="AB8:AB30" si="13">AQ8-BF8</f>
        <v>0</v>
      </c>
      <c r="AC8" s="6">
        <f t="shared" ref="AC8:AC30" si="14">AR8-BG8</f>
        <v>0</v>
      </c>
      <c r="AD8" s="6">
        <f t="shared" ref="AD8:AD30" si="15">AS8-BH8</f>
        <v>0</v>
      </c>
      <c r="AE8" s="4">
        <f>[1]!PVT_bg_m3m3(N8,O8,B8,C8,D8,E8,F8,F8,G8,H8,I8,J8,K8,L8,M8)</f>
        <v>0.10122144335603231</v>
      </c>
      <c r="AF8" s="4">
        <f>[1]!PVT_bo_m3m3(N8,O8,B8,C8,D8,E8,F8,F8,G8,H8,I8,J8,K8,L8,M8)</f>
        <v>1.0148029421262346</v>
      </c>
      <c r="AG8" s="4">
        <f>[1]!PVT_bw_m3m3(N8,O8,B8,C8,D8,E8,F8,F8,G8,H8,I8,J8,K8,L8,M8)</f>
        <v>1.0053237085969748</v>
      </c>
      <c r="AH8" s="4">
        <f>[1]!PVT_mu_gas_cP(N8,O8,B8,C8,D8,E8,F8,F8,G8,H8,I8,J8,K8,L8,M8)</f>
        <v>1.0534327118580013E-2</v>
      </c>
      <c r="AI8" s="4">
        <f>[1]!PVT_mu_oil_cP(N8,O8,B8,C8,D8,E8,F8,F8,G8,H8,I8,J8,K8,L8,M8)</f>
        <v>3.2204365338645338</v>
      </c>
      <c r="AJ8" s="4">
        <f>[1]!PVT_mu_wat_cP(N8,O8,B8,C8,D8,E8,F8,F8,G8,H8,I8,J8,K8,L8,M8)</f>
        <v>0.86906442092974234</v>
      </c>
      <c r="AK8" s="4">
        <f>[1]!PVT_rs_m3m3(N8,O8,B8,C8,D8,E8,F8,F8,G8,H8,I8,J8,K8,L8,M8)</f>
        <v>8.5571371279416244</v>
      </c>
      <c r="AL8" s="4">
        <f>[1]!PVT_rho_gas_kgm3(N8,O8,B8,C8,D8,E8,F8,F8,G8,H8,I8,J8,K8,L8,M8)</f>
        <v>9.6556615633534548</v>
      </c>
      <c r="AM8" s="4">
        <f>[1]!PVT_rho_oil_kgm3(N8,O8,B8,C8,D8,E8,F8,F8,G8,H8,I8,J8,K8,L8,M8)</f>
        <v>816.28005709932427</v>
      </c>
      <c r="AN8" s="4">
        <f>[1]!PVT_rho_wat_kgm3(N8,O8,B8,C8,D8,E8,F8,F8,G8,H8,I8,J8,K8,L8,M8)</f>
        <v>1044.439707350954</v>
      </c>
      <c r="AO8" s="4">
        <f>[1]!PVT_salinity_ppm(N8,O8,B8,C8,D8,E8,F8,F8,G8,H8,I8,J8,K8,L8,M8)</f>
        <v>70705.91209615003</v>
      </c>
      <c r="AP8" s="4">
        <f>[1]!PVT_ST_liqgas_Nm(N8,O8,B8,C8,D8,E8,F8,F8,G8,H8,I8,J8,K8,L8,M8)</f>
        <v>5.1931978912549956E-2</v>
      </c>
      <c r="AQ8" s="4">
        <f>[1]!PVT_ST_oilgas_Nm(N8,O8,B8,C8,D8,E8,F8,F8,G8,H8,I8,J8,K8,L8,M8)</f>
        <v>5.1931978912549956E-2</v>
      </c>
      <c r="AR8" s="4">
        <f>[1]!PVT_ST_watgas_Nm(N8,O8,B8,C8,D8,E8,F8,F8,G8,H8,I8,J8,K8,L8,M8)</f>
        <v>6.3095734448019331E-2</v>
      </c>
      <c r="AS8" s="4">
        <f>[1]!PVT_pb_atma(O8,B8,C8,D8,E8,F8,F8,G8,H8,I8,J8,K8,L8,M8)</f>
        <v>76.672566348051859</v>
      </c>
      <c r="AT8" s="6">
        <v>0.10122144335603231</v>
      </c>
      <c r="AU8" s="6">
        <v>1.0148029421262346</v>
      </c>
      <c r="AV8" s="6">
        <v>1.0053237085969748</v>
      </c>
      <c r="AW8" s="6">
        <v>1.0534327118580013E-2</v>
      </c>
      <c r="AX8" s="6">
        <v>3.2204365338645338</v>
      </c>
      <c r="AY8" s="6">
        <v>0.86906442092974234</v>
      </c>
      <c r="AZ8" s="6">
        <v>8.5571371279416244</v>
      </c>
      <c r="BA8" s="6">
        <v>9.6556615633534548</v>
      </c>
      <c r="BB8" s="6">
        <v>816.28005709932427</v>
      </c>
      <c r="BC8" s="6">
        <v>1044.439707350954</v>
      </c>
      <c r="BD8" s="6">
        <v>70705.91209615003</v>
      </c>
      <c r="BE8" s="6">
        <v>5.1931978912549956E-2</v>
      </c>
      <c r="BF8" s="6">
        <v>5.1931978912549956E-2</v>
      </c>
      <c r="BG8" s="6">
        <v>6.3095734448019331E-2</v>
      </c>
      <c r="BH8" s="6">
        <v>76.672566348051859</v>
      </c>
    </row>
    <row r="9" spans="2:60" x14ac:dyDescent="0.25">
      <c r="B9">
        <v>0.8</v>
      </c>
      <c r="C9">
        <v>0.82</v>
      </c>
      <c r="D9">
        <v>1.05</v>
      </c>
      <c r="E9">
        <v>120</v>
      </c>
      <c r="F9">
        <v>100</v>
      </c>
      <c r="G9">
        <v>100</v>
      </c>
      <c r="H9">
        <v>1.2</v>
      </c>
      <c r="I9">
        <v>0.8</v>
      </c>
      <c r="J9">
        <v>0</v>
      </c>
      <c r="K9">
        <v>0</v>
      </c>
      <c r="L9">
        <v>20</v>
      </c>
      <c r="M9">
        <v>30</v>
      </c>
      <c r="N9">
        <v>50</v>
      </c>
      <c r="O9">
        <v>40</v>
      </c>
      <c r="P9" s="6">
        <f t="shared" si="1"/>
        <v>0</v>
      </c>
      <c r="Q9" s="6">
        <f t="shared" si="2"/>
        <v>0</v>
      </c>
      <c r="R9" s="6">
        <f t="shared" si="3"/>
        <v>0</v>
      </c>
      <c r="S9" s="6">
        <f t="shared" si="4"/>
        <v>0</v>
      </c>
      <c r="T9" s="6">
        <f t="shared" si="5"/>
        <v>0</v>
      </c>
      <c r="U9" s="6">
        <f t="shared" si="6"/>
        <v>0</v>
      </c>
      <c r="V9" s="6">
        <f t="shared" si="7"/>
        <v>0</v>
      </c>
      <c r="W9" s="6">
        <f t="shared" si="8"/>
        <v>0</v>
      </c>
      <c r="X9" s="6">
        <f t="shared" si="9"/>
        <v>0</v>
      </c>
      <c r="Y9" s="6">
        <f t="shared" si="10"/>
        <v>0</v>
      </c>
      <c r="Z9" s="6">
        <f t="shared" si="11"/>
        <v>0</v>
      </c>
      <c r="AA9" s="6">
        <f t="shared" si="12"/>
        <v>0</v>
      </c>
      <c r="AB9" s="6">
        <f t="shared" si="13"/>
        <v>0</v>
      </c>
      <c r="AC9" s="6">
        <f t="shared" si="14"/>
        <v>0</v>
      </c>
      <c r="AD9" s="6">
        <f t="shared" si="15"/>
        <v>0</v>
      </c>
      <c r="AE9" s="4">
        <f>[1]!PVT_bg_m3m3(N9,O9,B9,C9,D9,E9,F9,F9,G9,H9,I9,J9,K9,L9,M9)</f>
        <v>1.9697818728501307E-2</v>
      </c>
      <c r="AF9" s="4">
        <f>[1]!PVT_bo_m3m3(N9,O9,B9,C9,D9,E9,F9,F9,G9,H9,I9,J9,K9,L9,M9)</f>
        <v>1.0894936963343245</v>
      </c>
      <c r="AG9" s="4">
        <f>[1]!PVT_bw_m3m3(N9,O9,B9,C9,D9,E9,F9,F9,G9,H9,I9,J9,K9,L9,M9)</f>
        <v>1.0091302714516674</v>
      </c>
      <c r="AH9" s="4">
        <f>[1]!PVT_mu_gas_cP(N9,O9,B9,C9,D9,E9,F9,F9,G9,H9,I9,J9,K9,L9,M9)</f>
        <v>1.2184393499333184E-2</v>
      </c>
      <c r="AI9" s="4">
        <f>[1]!PVT_mu_oil_cP(N9,O9,B9,C9,D9,E9,F9,F9,G9,H9,I9,J9,K9,L9,M9)</f>
        <v>1.1533066140853332</v>
      </c>
      <c r="AJ9" s="4">
        <f>[1]!PVT_mu_wat_cP(N9,O9,B9,C9,D9,E9,F9,F9,G9,H9,I9,J9,K9,L9,M9)</f>
        <v>0.73802876847353083</v>
      </c>
      <c r="AK9" s="4">
        <f>[1]!PVT_rs_m3m3(N9,O9,B9,C9,D9,E9,F9,F9,G9,H9,I9,J9,K9,L9,M9)</f>
        <v>56.760531935281598</v>
      </c>
      <c r="AL9" s="4">
        <f>[1]!PVT_rho_gas_kgm3(N9,O9,B9,C9,D9,E9,F9,F9,G9,H9,I9,J9,K9,L9,M9)</f>
        <v>49.617676630653094</v>
      </c>
      <c r="AM9" s="4">
        <f>[1]!PVT_rho_oil_kgm3(N9,O9,B9,C9,D9,E9,F9,F9,G9,H9,I9,J9,K9,L9,M9)</f>
        <v>803.56176124548813</v>
      </c>
      <c r="AN9" s="4">
        <f>[1]!PVT_rho_wat_kgm3(N9,O9,B9,C9,D9,E9,F9,F9,G9,H9,I9,J9,K9,L9,M9)</f>
        <v>1040.4999529838105</v>
      </c>
      <c r="AO9" s="4">
        <f>[1]!PVT_salinity_ppm(N9,O9,B9,C9,D9,E9,F9,F9,G9,H9,I9,J9,K9,L9,M9)</f>
        <v>70705.91209615003</v>
      </c>
      <c r="AP9" s="4">
        <f>[1]!PVT_ST_liqgas_Nm(N9,O9,B9,C9,D9,E9,F9,F9,G9,H9,I9,J9,K9,L9,M9)</f>
        <v>3.5396574717088167E-2</v>
      </c>
      <c r="AQ9" s="4">
        <f>[1]!PVT_ST_oilgas_Nm(N9,O9,B9,C9,D9,E9,F9,F9,G9,H9,I9,J9,K9,L9,M9)</f>
        <v>3.5396574717088167E-2</v>
      </c>
      <c r="AR9" s="4">
        <f>[1]!PVT_ST_watgas_Nm(N9,O9,B9,C9,D9,E9,F9,F9,G9,H9,I9,J9,K9,L9,M9)</f>
        <v>5.7543993733715694E-2</v>
      </c>
      <c r="AS9" s="4">
        <f>[1]!PVT_pb_atma(O9,B9,C9,D9,E9,F9,F9,G9,H9,I9,J9,K9,L9,M9)</f>
        <v>79.63793677706694</v>
      </c>
      <c r="AT9" s="6">
        <v>1.9697818728501307E-2</v>
      </c>
      <c r="AU9" s="6">
        <v>1.0894936963343245</v>
      </c>
      <c r="AV9" s="6">
        <v>1.0091302714516674</v>
      </c>
      <c r="AW9" s="6">
        <v>1.2184393499333184E-2</v>
      </c>
      <c r="AX9" s="6">
        <v>1.1533066140853332</v>
      </c>
      <c r="AY9" s="6">
        <v>0.73802876847353083</v>
      </c>
      <c r="AZ9" s="6">
        <v>56.760531935281598</v>
      </c>
      <c r="BA9" s="6">
        <v>49.617676630653094</v>
      </c>
      <c r="BB9" s="6">
        <v>803.56176124548813</v>
      </c>
      <c r="BC9" s="6">
        <v>1040.4999529838105</v>
      </c>
      <c r="BD9" s="6">
        <v>70705.91209615003</v>
      </c>
      <c r="BE9" s="6">
        <v>3.5396574717088167E-2</v>
      </c>
      <c r="BF9" s="6">
        <v>3.5396574717088167E-2</v>
      </c>
      <c r="BG9" s="6">
        <v>5.7543993733715694E-2</v>
      </c>
      <c r="BH9" s="6">
        <v>79.63793677706694</v>
      </c>
    </row>
    <row r="10" spans="2:60" x14ac:dyDescent="0.25">
      <c r="B10">
        <v>0.8</v>
      </c>
      <c r="C10">
        <v>0.82</v>
      </c>
      <c r="D10">
        <v>1.05</v>
      </c>
      <c r="E10">
        <v>120</v>
      </c>
      <c r="F10">
        <v>100</v>
      </c>
      <c r="G10">
        <v>100</v>
      </c>
      <c r="H10">
        <v>1.2</v>
      </c>
      <c r="I10">
        <v>0.8</v>
      </c>
      <c r="J10">
        <v>0</v>
      </c>
      <c r="K10">
        <v>0</v>
      </c>
      <c r="L10">
        <v>20</v>
      </c>
      <c r="M10">
        <v>30</v>
      </c>
      <c r="N10">
        <v>100</v>
      </c>
      <c r="O10">
        <v>50</v>
      </c>
      <c r="P10" s="6">
        <f t="shared" si="1"/>
        <v>0</v>
      </c>
      <c r="Q10" s="6">
        <f t="shared" si="2"/>
        <v>0</v>
      </c>
      <c r="R10" s="6">
        <f t="shared" si="3"/>
        <v>0</v>
      </c>
      <c r="S10" s="6">
        <f t="shared" si="4"/>
        <v>0</v>
      </c>
      <c r="T10" s="6">
        <f t="shared" si="5"/>
        <v>0</v>
      </c>
      <c r="U10" s="6">
        <f t="shared" si="6"/>
        <v>0</v>
      </c>
      <c r="V10" s="6">
        <f t="shared" si="7"/>
        <v>0</v>
      </c>
      <c r="W10" s="6">
        <f t="shared" si="8"/>
        <v>0</v>
      </c>
      <c r="X10" s="6">
        <f t="shared" si="9"/>
        <v>0</v>
      </c>
      <c r="Y10" s="6">
        <f t="shared" si="10"/>
        <v>0</v>
      </c>
      <c r="Z10" s="6">
        <f t="shared" si="11"/>
        <v>0</v>
      </c>
      <c r="AA10" s="6">
        <f t="shared" si="12"/>
        <v>0</v>
      </c>
      <c r="AB10" s="6">
        <f t="shared" si="13"/>
        <v>0</v>
      </c>
      <c r="AC10" s="6">
        <f t="shared" si="14"/>
        <v>0</v>
      </c>
      <c r="AD10" s="6">
        <f t="shared" si="15"/>
        <v>0</v>
      </c>
      <c r="AE10" s="4">
        <f>[1]!PVT_bg_m3m3(N10,O10,B10,C10,D10,E10,F10,F10,G10,H10,I10,J10,K10,L10,M10)</f>
        <v>1.0090233722337152E-2</v>
      </c>
      <c r="AF10" s="4">
        <f>[1]!PVT_bo_m3m3(N10,O10,B10,C10,D10,E10,F10,F10,G10,H10,I10,J10,K10,L10,M10)</f>
        <v>1.1595889322624384</v>
      </c>
      <c r="AG10" s="4">
        <f>[1]!PVT_bw_m3m3(N10,O10,B10,C10,D10,E10,F10,F10,G10,H10,I10,J10,K10,L10,M10)</f>
        <v>1.0128801187149363</v>
      </c>
      <c r="AH10" s="4">
        <f>[1]!PVT_mu_gas_cP(N10,O10,B10,C10,D10,E10,F10,F10,G10,H10,I10,J10,K10,L10,M10)</f>
        <v>1.4721265766088122E-2</v>
      </c>
      <c r="AI10" s="4">
        <f>[1]!PVT_mu_oil_cP(N10,O10,B10,C10,D10,E10,F10,F10,G10,H10,I10,J10,K10,L10,M10)</f>
        <v>0.8277477419330117</v>
      </c>
      <c r="AJ10" s="4">
        <f>[1]!PVT_mu_wat_cP(N10,O10,B10,C10,D10,E10,F10,F10,G10,H10,I10,J10,K10,L10,M10)</f>
        <v>0.65135135163918645</v>
      </c>
      <c r="AK10" s="4">
        <f>[1]!PVT_rs_m3m3(N10,O10,B10,C10,D10,E10,F10,F10,G10,H10,I10,J10,K10,L10,M10)</f>
        <v>100</v>
      </c>
      <c r="AL10" s="4">
        <f>[1]!PVT_rho_gas_kgm3(N10,O10,B10,C10,D10,E10,F10,F10,G10,H10,I10,J10,K10,L10,M10)</f>
        <v>96.861978314375349</v>
      </c>
      <c r="AM10" s="4">
        <f>[1]!PVT_rho_oil_kgm3(N10,O10,B10,C10,D10,E10,F10,F10,G10,H10,I10,J10,K10,L10,M10)</f>
        <v>791.43218296283101</v>
      </c>
      <c r="AN10" s="4">
        <f>[1]!PVT_rho_wat_kgm3(N10,O10,B10,C10,D10,E10,F10,F10,G10,H10,I10,J10,K10,L10,M10)</f>
        <v>1036.6478525930181</v>
      </c>
      <c r="AO10" s="4">
        <f>[1]!PVT_salinity_ppm(N10,O10,B10,C10,D10,E10,F10,F10,G10,H10,I10,J10,K10,L10,M10)</f>
        <v>70705.91209615003</v>
      </c>
      <c r="AP10" s="4">
        <f>[1]!PVT_ST_liqgas_Nm(N10,O10,B10,C10,D10,E10,F10,F10,G10,H10,I10,J10,K10,L10,M10)</f>
        <v>2.4011468940589958E-2</v>
      </c>
      <c r="AQ10" s="4">
        <f>[1]!PVT_ST_oilgas_Nm(N10,O10,B10,C10,D10,E10,F10,F10,G10,H10,I10,J10,K10,L10,M10)</f>
        <v>2.4011468940589958E-2</v>
      </c>
      <c r="AR10" s="4">
        <f>[1]!PVT_ST_watgas_Nm(N10,O10,B10,C10,D10,E10,F10,F10,G10,H10,I10,J10,K10,L10,M10)</f>
        <v>5.1286138399136483E-2</v>
      </c>
      <c r="AS10" s="4">
        <f>[1]!PVT_pb_atma(O10,B10,C10,D10,E10,F10,F10,G10,H10,I10,J10,K10,L10,M10)</f>
        <v>82.71799518641339</v>
      </c>
      <c r="AT10" s="6">
        <v>1.0090233722337152E-2</v>
      </c>
      <c r="AU10" s="6">
        <v>1.1595889322624384</v>
      </c>
      <c r="AV10" s="6">
        <v>1.0128801187149363</v>
      </c>
      <c r="AW10" s="6">
        <v>1.4721265766088122E-2</v>
      </c>
      <c r="AX10" s="6">
        <v>0.8277477419330117</v>
      </c>
      <c r="AY10" s="6">
        <v>0.65135135163918645</v>
      </c>
      <c r="AZ10" s="6">
        <v>100</v>
      </c>
      <c r="BA10" s="6">
        <v>96.861978314375349</v>
      </c>
      <c r="BB10" s="6">
        <v>791.43218296283101</v>
      </c>
      <c r="BC10" s="6">
        <v>1036.6478525930181</v>
      </c>
      <c r="BD10" s="6">
        <v>70705.91209615003</v>
      </c>
      <c r="BE10" s="6">
        <v>2.4011468940589958E-2</v>
      </c>
      <c r="BF10" s="6">
        <v>2.4011468940589958E-2</v>
      </c>
      <c r="BG10" s="6">
        <v>5.1286138399136483E-2</v>
      </c>
      <c r="BH10" s="6">
        <v>82.71799518641339</v>
      </c>
    </row>
    <row r="11" spans="2:60" x14ac:dyDescent="0.25">
      <c r="B11" s="2">
        <v>0.8</v>
      </c>
      <c r="C11" s="2">
        <v>0.82</v>
      </c>
      <c r="D11" s="2">
        <v>1.05</v>
      </c>
      <c r="E11" s="2">
        <v>120</v>
      </c>
      <c r="F11" s="2">
        <v>100</v>
      </c>
      <c r="G11" s="2">
        <v>100</v>
      </c>
      <c r="H11" s="2">
        <v>1.2</v>
      </c>
      <c r="I11" s="2">
        <v>0.8</v>
      </c>
      <c r="J11" s="2">
        <v>0</v>
      </c>
      <c r="K11" s="2">
        <v>0.2</v>
      </c>
      <c r="L11" s="2">
        <v>20</v>
      </c>
      <c r="M11" s="2">
        <v>30</v>
      </c>
      <c r="N11" s="2">
        <v>1</v>
      </c>
      <c r="O11" s="2">
        <v>20</v>
      </c>
      <c r="P11" s="6">
        <f t="shared" si="1"/>
        <v>0</v>
      </c>
      <c r="Q11" s="6">
        <f t="shared" si="2"/>
        <v>0</v>
      </c>
      <c r="R11" s="6">
        <f t="shared" si="3"/>
        <v>0</v>
      </c>
      <c r="S11" s="6">
        <f t="shared" si="4"/>
        <v>0</v>
      </c>
      <c r="T11" s="6">
        <f t="shared" si="5"/>
        <v>0</v>
      </c>
      <c r="U11" s="6">
        <f t="shared" si="6"/>
        <v>0</v>
      </c>
      <c r="V11" s="6">
        <f t="shared" si="7"/>
        <v>0</v>
      </c>
      <c r="W11" s="6">
        <f t="shared" si="8"/>
        <v>0</v>
      </c>
      <c r="X11" s="6">
        <f t="shared" si="9"/>
        <v>0</v>
      </c>
      <c r="Y11" s="6">
        <f t="shared" si="10"/>
        <v>0</v>
      </c>
      <c r="Z11" s="6">
        <f t="shared" si="11"/>
        <v>0</v>
      </c>
      <c r="AA11" s="6">
        <f t="shared" si="12"/>
        <v>0</v>
      </c>
      <c r="AB11" s="6">
        <f t="shared" si="13"/>
        <v>0</v>
      </c>
      <c r="AC11" s="6">
        <f t="shared" si="14"/>
        <v>0</v>
      </c>
      <c r="AD11" s="6">
        <f t="shared" si="15"/>
        <v>0</v>
      </c>
      <c r="AE11" s="4">
        <f>[1]!PVT_bg_m3m3(N11,O11,B11,C11,D11,E11,F11,F11,G11,H11,I11,J11,K11,L11,M11)</f>
        <v>1.001223113966796</v>
      </c>
      <c r="AF11" s="4">
        <f>[1]!PVT_bo_m3m3(N11,O11,B11,C11,D11,E11,F11,F11,G11,H11,I11,J11,K11,L11,M11)</f>
        <v>1.0000385287066618</v>
      </c>
      <c r="AG11" s="4">
        <f>[1]!PVT_bw_m3m3(N11,O11,B11,C11,D11,E11,F11,F11,G11,H11,I11,J11,K11,L11,M11)</f>
        <v>1.0014837710730848</v>
      </c>
      <c r="AH11" s="4">
        <f>[1]!PVT_mu_gas_cP(N11,O11,B11,C11,D11,E11,F11,F11,G11,H11,I11,J11,K11,L11,M11)</f>
        <v>9.9967792601176816E-3</v>
      </c>
      <c r="AI11" s="4">
        <f>[1]!PVT_mu_oil_cP(N11,O11,B11,C11,D11,E11,F11,F11,G11,H11,I11,J11,K11,L11,M11)</f>
        <v>5.2545113913185579</v>
      </c>
      <c r="AJ11" s="4">
        <f>[1]!PVT_mu_wat_cP(N11,O11,B11,C11,D11,E11,F11,F11,G11,H11,I11,J11,K11,L11,M11)</f>
        <v>1.0912249824028517</v>
      </c>
      <c r="AK11" s="4">
        <f>[1]!PVT_rs_m3m3(N11,O11,B11,C11,D11,E11,F11,F11,G11,H11,I11,J11,K11,L11,M11)</f>
        <v>0.55694344703037524</v>
      </c>
      <c r="AL11" s="4">
        <f>[1]!PVT_rho_gas_kgm3(N11,O11,B11,C11,D11,E11,F11,F11,G11,H11,I11,J11,K11,L11,M11)</f>
        <v>0.97616603768539512</v>
      </c>
      <c r="AM11" s="4">
        <f>[1]!PVT_rho_oil_kgm3(N11,O11,B11,C11,D11,E11,F11,F11,G11,H11,I11,J11,K11,L11,M11)</f>
        <v>820.51272095345166</v>
      </c>
      <c r="AN11" s="4">
        <f>[1]!PVT_rho_wat_kgm3(N11,O11,B11,C11,D11,E11,F11,F11,G11,H11,I11,J11,K11,L11,M11)</f>
        <v>1048.4443486038024</v>
      </c>
      <c r="AO11" s="4">
        <f>[1]!PVT_salinity_ppm(N11,O11,B11,C11,D11,E11,F11,F11,G11,H11,I11,J11,K11,L11,M11)</f>
        <v>70705.91209615003</v>
      </c>
      <c r="AP11" s="4">
        <f>[1]!PVT_ST_liqgas_Nm(N11,O11,B11,C11,D11,E11,F11,F11,G11,H11,I11,J11,K11,L11,M11)</f>
        <v>6.2530356963437894E-2</v>
      </c>
      <c r="AQ11" s="4">
        <f>[1]!PVT_ST_oilgas_Nm(N11,O11,B11,C11,D11,E11,F11,F11,G11,H11,I11,J11,K11,L11,M11)</f>
        <v>6.2530356963437894E-2</v>
      </c>
      <c r="AR11" s="4">
        <f>[1]!PVT_ST_watgas_Nm(N11,O11,B11,C11,D11,E11,F11,F11,G11,H11,I11,J11,K11,L11,M11)</f>
        <v>6.4416926551517747E-2</v>
      </c>
      <c r="AS11" s="4">
        <f>[1]!PVT_pb_atma(O11,B11,C11,D11,E11,F11,F11,G11,H11,I11,J11,K11,L11,M11)</f>
        <v>64.124735619005079</v>
      </c>
      <c r="AT11" s="6">
        <v>1.001223113966796</v>
      </c>
      <c r="AU11" s="6">
        <v>1.0000385287066618</v>
      </c>
      <c r="AV11" s="6">
        <v>1.0014837710730848</v>
      </c>
      <c r="AW11" s="6">
        <v>9.9967792601176816E-3</v>
      </c>
      <c r="AX11" s="6">
        <v>5.2545113913185579</v>
      </c>
      <c r="AY11" s="6">
        <v>1.0912249824028517</v>
      </c>
      <c r="AZ11" s="6">
        <v>0.55694344703037524</v>
      </c>
      <c r="BA11" s="6">
        <v>0.97616603768539512</v>
      </c>
      <c r="BB11" s="6">
        <v>820.51272095345166</v>
      </c>
      <c r="BC11" s="6">
        <v>1048.4443486038024</v>
      </c>
      <c r="BD11" s="6">
        <v>70705.91209615003</v>
      </c>
      <c r="BE11" s="6">
        <v>6.2530356963437894E-2</v>
      </c>
      <c r="BF11" s="6">
        <v>6.2530356963437894E-2</v>
      </c>
      <c r="BG11" s="6">
        <v>6.4416926551517747E-2</v>
      </c>
      <c r="BH11" s="6">
        <v>64.124735619005079</v>
      </c>
    </row>
    <row r="12" spans="2:60" x14ac:dyDescent="0.25">
      <c r="B12" s="2">
        <v>0.8</v>
      </c>
      <c r="C12" s="2">
        <v>0.82</v>
      </c>
      <c r="D12" s="2">
        <v>1.05</v>
      </c>
      <c r="E12" s="2">
        <v>120</v>
      </c>
      <c r="F12" s="2">
        <v>100</v>
      </c>
      <c r="G12" s="2">
        <v>100</v>
      </c>
      <c r="H12" s="2">
        <v>1.2</v>
      </c>
      <c r="I12" s="2">
        <v>0.8</v>
      </c>
      <c r="J12" s="2">
        <v>0</v>
      </c>
      <c r="K12" s="2">
        <v>0.2</v>
      </c>
      <c r="L12" s="2">
        <v>20</v>
      </c>
      <c r="M12" s="2">
        <v>30</v>
      </c>
      <c r="N12" s="2">
        <v>10</v>
      </c>
      <c r="O12" s="2">
        <v>30</v>
      </c>
      <c r="P12" s="6">
        <f t="shared" si="1"/>
        <v>0</v>
      </c>
      <c r="Q12" s="6">
        <f t="shared" si="2"/>
        <v>0</v>
      </c>
      <c r="R12" s="6">
        <f t="shared" si="3"/>
        <v>0</v>
      </c>
      <c r="S12" s="6">
        <f t="shared" si="4"/>
        <v>0</v>
      </c>
      <c r="T12" s="6">
        <f t="shared" si="5"/>
        <v>0</v>
      </c>
      <c r="U12" s="6">
        <f t="shared" si="6"/>
        <v>0</v>
      </c>
      <c r="V12" s="6">
        <f t="shared" si="7"/>
        <v>0</v>
      </c>
      <c r="W12" s="6">
        <f t="shared" si="8"/>
        <v>0</v>
      </c>
      <c r="X12" s="6">
        <f t="shared" si="9"/>
        <v>0</v>
      </c>
      <c r="Y12" s="6">
        <f t="shared" si="10"/>
        <v>0</v>
      </c>
      <c r="Z12" s="6">
        <f t="shared" si="11"/>
        <v>0</v>
      </c>
      <c r="AA12" s="6">
        <f t="shared" si="12"/>
        <v>0</v>
      </c>
      <c r="AB12" s="6">
        <f t="shared" si="13"/>
        <v>0</v>
      </c>
      <c r="AC12" s="6">
        <f t="shared" si="14"/>
        <v>0</v>
      </c>
      <c r="AD12" s="6">
        <f t="shared" si="15"/>
        <v>0</v>
      </c>
      <c r="AE12" s="4">
        <f>[1]!PVT_bg_m3m3(N12,O12,B12,C12,D12,E12,F12,F12,G12,H12,I12,J12,K12,L12,M12)</f>
        <v>0.10122144335603231</v>
      </c>
      <c r="AF12" s="4">
        <f>[1]!PVT_bo_m3m3(N12,O12,B12,C12,D12,E12,F12,F12,G12,H12,I12,J12,K12,L12,M12)</f>
        <v>1.0147463688314469</v>
      </c>
      <c r="AG12" s="4">
        <f>[1]!PVT_bw_m3m3(N12,O12,B12,C12,D12,E12,F12,F12,G12,H12,I12,J12,K12,L12,M12)</f>
        <v>1.0053237085969748</v>
      </c>
      <c r="AH12" s="4">
        <f>[1]!PVT_mu_gas_cP(N12,O12,B12,C12,D12,E12,F12,F12,G12,H12,I12,J12,K12,L12,M12)</f>
        <v>1.0534327118580013E-2</v>
      </c>
      <c r="AI12" s="4">
        <f>[1]!PVT_mu_oil_cP(N12,O12,B12,C12,D12,E12,F12,F12,G12,H12,I12,J12,K12,L12,M12)</f>
        <v>2.8345011961783086</v>
      </c>
      <c r="AJ12" s="4">
        <f>[1]!PVT_mu_wat_cP(N12,O12,B12,C12,D12,E12,F12,F12,G12,H12,I12,J12,K12,L12,M12)</f>
        <v>0.86906442092974234</v>
      </c>
      <c r="AK12" s="4">
        <f>[1]!PVT_rs_m3m3(N12,O12,B12,C12,D12,E12,F12,F12,G12,H12,I12,J12,K12,L12,M12)</f>
        <v>8.5107763567388215</v>
      </c>
      <c r="AL12" s="4">
        <f>[1]!PVT_rho_gas_kgm3(N12,O12,B12,C12,D12,E12,F12,F12,G12,H12,I12,J12,K12,L12,M12)</f>
        <v>9.6556615633534548</v>
      </c>
      <c r="AM12" s="4">
        <f>[1]!PVT_rho_oil_kgm3(N12,O12,B12,C12,D12,E12,F12,F12,G12,H12,I12,J12,K12,L12,M12)</f>
        <v>816.28091296733567</v>
      </c>
      <c r="AN12" s="4">
        <f>[1]!PVT_rho_wat_kgm3(N12,O12,B12,C12,D12,E12,F12,F12,G12,H12,I12,J12,K12,L12,M12)</f>
        <v>1044.439707350954</v>
      </c>
      <c r="AO12" s="4">
        <f>[1]!PVT_salinity_ppm(N12,O12,B12,C12,D12,E12,F12,F12,G12,H12,I12,J12,K12,L12,M12)</f>
        <v>70705.91209615003</v>
      </c>
      <c r="AP12" s="4">
        <f>[1]!PVT_ST_liqgas_Nm(N12,O12,B12,C12,D12,E12,F12,F12,G12,H12,I12,J12,K12,L12,M12)</f>
        <v>5.1931978912549956E-2</v>
      </c>
      <c r="AQ12" s="4">
        <f>[1]!PVT_ST_oilgas_Nm(N12,O12,B12,C12,D12,E12,F12,F12,G12,H12,I12,J12,K12,L12,M12)</f>
        <v>5.1931978912549956E-2</v>
      </c>
      <c r="AR12" s="4">
        <f>[1]!PVT_ST_watgas_Nm(N12,O12,B12,C12,D12,E12,F12,F12,G12,H12,I12,J12,K12,L12,M12)</f>
        <v>6.3095734448019331E-2</v>
      </c>
      <c r="AS12" s="4">
        <f>[1]!PVT_pb_atma(O12,B12,C12,D12,E12,F12,F12,G12,H12,I12,J12,K12,L12,M12)</f>
        <v>66.604809051134851</v>
      </c>
      <c r="AT12" s="6">
        <v>0.10122144335603231</v>
      </c>
      <c r="AU12" s="6">
        <v>1.0147463688314469</v>
      </c>
      <c r="AV12" s="6">
        <v>1.0053237085969748</v>
      </c>
      <c r="AW12" s="6">
        <v>1.0534327118580013E-2</v>
      </c>
      <c r="AX12" s="6">
        <v>2.8345011961783086</v>
      </c>
      <c r="AY12" s="6">
        <v>0.86906442092974234</v>
      </c>
      <c r="AZ12" s="6">
        <v>8.5107763567388215</v>
      </c>
      <c r="BA12" s="6">
        <v>9.6556615633534548</v>
      </c>
      <c r="BB12" s="6">
        <v>816.28091296733567</v>
      </c>
      <c r="BC12" s="6">
        <v>1044.439707350954</v>
      </c>
      <c r="BD12" s="6">
        <v>70705.91209615003</v>
      </c>
      <c r="BE12" s="6">
        <v>5.1931978912549956E-2</v>
      </c>
      <c r="BF12" s="6">
        <v>5.1931978912549956E-2</v>
      </c>
      <c r="BG12" s="6">
        <v>6.3095734448019331E-2</v>
      </c>
      <c r="BH12" s="6">
        <v>66.604809051134851</v>
      </c>
    </row>
    <row r="13" spans="2:60" x14ac:dyDescent="0.25">
      <c r="B13" s="2">
        <v>0.8</v>
      </c>
      <c r="C13" s="2">
        <v>0.82</v>
      </c>
      <c r="D13" s="2">
        <v>1.05</v>
      </c>
      <c r="E13" s="2">
        <v>120</v>
      </c>
      <c r="F13" s="2">
        <v>100</v>
      </c>
      <c r="G13" s="2">
        <v>100</v>
      </c>
      <c r="H13" s="2">
        <v>1.2</v>
      </c>
      <c r="I13" s="2">
        <v>0.8</v>
      </c>
      <c r="J13" s="2">
        <v>0</v>
      </c>
      <c r="K13" s="2">
        <v>0.2</v>
      </c>
      <c r="L13" s="2">
        <v>20</v>
      </c>
      <c r="M13" s="2">
        <v>30</v>
      </c>
      <c r="N13" s="2">
        <v>50</v>
      </c>
      <c r="O13" s="2">
        <v>40</v>
      </c>
      <c r="P13" s="6">
        <f t="shared" si="1"/>
        <v>0</v>
      </c>
      <c r="Q13" s="6">
        <f t="shared" si="2"/>
        <v>0</v>
      </c>
      <c r="R13" s="6">
        <f t="shared" si="3"/>
        <v>0</v>
      </c>
      <c r="S13" s="6">
        <f t="shared" si="4"/>
        <v>0</v>
      </c>
      <c r="T13" s="6">
        <f t="shared" si="5"/>
        <v>0</v>
      </c>
      <c r="U13" s="6">
        <f t="shared" si="6"/>
        <v>0</v>
      </c>
      <c r="V13" s="6">
        <f t="shared" si="7"/>
        <v>0</v>
      </c>
      <c r="W13" s="6">
        <f t="shared" si="8"/>
        <v>0</v>
      </c>
      <c r="X13" s="6">
        <f t="shared" si="9"/>
        <v>0</v>
      </c>
      <c r="Y13" s="6">
        <f t="shared" si="10"/>
        <v>0</v>
      </c>
      <c r="Z13" s="6">
        <f t="shared" si="11"/>
        <v>0</v>
      </c>
      <c r="AA13" s="6">
        <f t="shared" si="12"/>
        <v>0</v>
      </c>
      <c r="AB13" s="6">
        <f t="shared" si="13"/>
        <v>0</v>
      </c>
      <c r="AC13" s="6">
        <f t="shared" si="14"/>
        <v>0</v>
      </c>
      <c r="AD13" s="6">
        <f t="shared" si="15"/>
        <v>0</v>
      </c>
      <c r="AE13" s="4">
        <f>[1]!PVT_bg_m3m3(N13,O13,B13,C13,D13,E13,F13,F13,G13,H13,I13,J13,K13,L13,M13)</f>
        <v>1.9697818728501307E-2</v>
      </c>
      <c r="AF13" s="4">
        <f>[1]!PVT_bo_m3m3(N13,O13,B13,C13,D13,E13,F13,F13,G13,H13,I13,J13,K13,L13,M13)</f>
        <v>1.0890368252083245</v>
      </c>
      <c r="AG13" s="4">
        <f>[1]!PVT_bw_m3m3(N13,O13,B13,C13,D13,E13,F13,F13,G13,H13,I13,J13,K13,L13,M13)</f>
        <v>1.0091302714516674</v>
      </c>
      <c r="AH13" s="4">
        <f>[1]!PVT_mu_gas_cP(N13,O13,B13,C13,D13,E13,F13,F13,G13,H13,I13,J13,K13,L13,M13)</f>
        <v>1.2184393499333184E-2</v>
      </c>
      <c r="AI13" s="4">
        <f>[1]!PVT_mu_oil_cP(N13,O13,B13,C13,D13,E13,F13,F13,G13,H13,I13,J13,K13,L13,M13)</f>
        <v>1.030710035692223</v>
      </c>
      <c r="AJ13" s="4">
        <f>[1]!PVT_mu_wat_cP(N13,O13,B13,C13,D13,E13,F13,F13,G13,H13,I13,J13,K13,L13,M13)</f>
        <v>0.73802876847353083</v>
      </c>
      <c r="AK13" s="4">
        <f>[1]!PVT_rs_m3m3(N13,O13,B13,C13,D13,E13,F13,F13,G13,H13,I13,J13,K13,L13,M13)</f>
        <v>56.453015297993105</v>
      </c>
      <c r="AL13" s="4">
        <f>[1]!PVT_rho_gas_kgm3(N13,O13,B13,C13,D13,E13,F13,F13,G13,H13,I13,J13,K13,L13,M13)</f>
        <v>49.617676630653094</v>
      </c>
      <c r="AM13" s="4">
        <f>[1]!PVT_rho_oil_kgm3(N13,O13,B13,C13,D13,E13,F13,F13,G13,H13,I13,J13,K13,L13,M13)</f>
        <v>803.62288838509403</v>
      </c>
      <c r="AN13" s="4">
        <f>[1]!PVT_rho_wat_kgm3(N13,O13,B13,C13,D13,E13,F13,F13,G13,H13,I13,J13,K13,L13,M13)</f>
        <v>1040.4999529838105</v>
      </c>
      <c r="AO13" s="4">
        <f>[1]!PVT_salinity_ppm(N13,O13,B13,C13,D13,E13,F13,F13,G13,H13,I13,J13,K13,L13,M13)</f>
        <v>70705.91209615003</v>
      </c>
      <c r="AP13" s="4">
        <f>[1]!PVT_ST_liqgas_Nm(N13,O13,B13,C13,D13,E13,F13,F13,G13,H13,I13,J13,K13,L13,M13)</f>
        <v>3.5396574717088167E-2</v>
      </c>
      <c r="AQ13" s="4">
        <f>[1]!PVT_ST_oilgas_Nm(N13,O13,B13,C13,D13,E13,F13,F13,G13,H13,I13,J13,K13,L13,M13)</f>
        <v>3.5396574717088167E-2</v>
      </c>
      <c r="AR13" s="4">
        <f>[1]!PVT_ST_watgas_Nm(N13,O13,B13,C13,D13,E13,F13,F13,G13,H13,I13,J13,K13,L13,M13)</f>
        <v>5.7543993733715694E-2</v>
      </c>
      <c r="AS13" s="4">
        <f>[1]!PVT_pb_atma(O13,B13,C13,D13,E13,F13,F13,G13,H13,I13,J13,K13,L13,M13)</f>
        <v>69.180801229273925</v>
      </c>
      <c r="AT13" s="6">
        <v>1.9697818728501307E-2</v>
      </c>
      <c r="AU13" s="6">
        <v>1.0890368252083245</v>
      </c>
      <c r="AV13" s="6">
        <v>1.0091302714516674</v>
      </c>
      <c r="AW13" s="6">
        <v>1.2184393499333184E-2</v>
      </c>
      <c r="AX13" s="6">
        <v>1.030710035692223</v>
      </c>
      <c r="AY13" s="6">
        <v>0.73802876847353083</v>
      </c>
      <c r="AZ13" s="6">
        <v>56.453015297993105</v>
      </c>
      <c r="BA13" s="6">
        <v>49.617676630653094</v>
      </c>
      <c r="BB13" s="6">
        <v>803.62288838509403</v>
      </c>
      <c r="BC13" s="6">
        <v>1040.4999529838105</v>
      </c>
      <c r="BD13" s="6">
        <v>70705.91209615003</v>
      </c>
      <c r="BE13" s="6">
        <v>3.5396574717088167E-2</v>
      </c>
      <c r="BF13" s="6">
        <v>3.5396574717088167E-2</v>
      </c>
      <c r="BG13" s="6">
        <v>5.7543993733715694E-2</v>
      </c>
      <c r="BH13" s="6">
        <v>69.180801229273925</v>
      </c>
    </row>
    <row r="14" spans="2:60" x14ac:dyDescent="0.25">
      <c r="B14" s="2">
        <v>0.8</v>
      </c>
      <c r="C14" s="2">
        <v>0.82</v>
      </c>
      <c r="D14" s="2">
        <v>1.05</v>
      </c>
      <c r="E14" s="2">
        <v>120</v>
      </c>
      <c r="F14" s="2">
        <v>100</v>
      </c>
      <c r="G14" s="2">
        <v>100</v>
      </c>
      <c r="H14" s="2">
        <v>1.2</v>
      </c>
      <c r="I14" s="2">
        <v>0.8</v>
      </c>
      <c r="J14" s="2">
        <v>0</v>
      </c>
      <c r="K14" s="2">
        <v>0.2</v>
      </c>
      <c r="L14" s="2">
        <v>20</v>
      </c>
      <c r="M14" s="2">
        <v>30</v>
      </c>
      <c r="N14" s="2">
        <v>100</v>
      </c>
      <c r="O14" s="2">
        <v>50</v>
      </c>
      <c r="P14" s="6">
        <f t="shared" si="1"/>
        <v>0</v>
      </c>
      <c r="Q14" s="6">
        <f t="shared" si="2"/>
        <v>0</v>
      </c>
      <c r="R14" s="6">
        <f t="shared" si="3"/>
        <v>0</v>
      </c>
      <c r="S14" s="6">
        <f t="shared" si="4"/>
        <v>0</v>
      </c>
      <c r="T14" s="6">
        <f t="shared" si="5"/>
        <v>0</v>
      </c>
      <c r="U14" s="6">
        <f t="shared" si="6"/>
        <v>0</v>
      </c>
      <c r="V14" s="6">
        <f t="shared" si="7"/>
        <v>0</v>
      </c>
      <c r="W14" s="6">
        <f t="shared" si="8"/>
        <v>0</v>
      </c>
      <c r="X14" s="6">
        <f t="shared" si="9"/>
        <v>0</v>
      </c>
      <c r="Y14" s="6">
        <f t="shared" si="10"/>
        <v>0</v>
      </c>
      <c r="Z14" s="6">
        <f t="shared" si="11"/>
        <v>0</v>
      </c>
      <c r="AA14" s="6">
        <f t="shared" si="12"/>
        <v>0</v>
      </c>
      <c r="AB14" s="6">
        <f t="shared" si="13"/>
        <v>0</v>
      </c>
      <c r="AC14" s="6">
        <f t="shared" si="14"/>
        <v>0</v>
      </c>
      <c r="AD14" s="6">
        <f t="shared" si="15"/>
        <v>0</v>
      </c>
      <c r="AE14" s="4">
        <f>[1]!PVT_bg_m3m3(N14,O14,B14,C14,D14,E14,F14,F14,G14,H14,I14,J14,K14,L14,M14)</f>
        <v>1.0090233722337152E-2</v>
      </c>
      <c r="AF14" s="4">
        <f>[1]!PVT_bo_m3m3(N14,O14,B14,C14,D14,E14,F14,F14,G14,H14,I14,J14,K14,L14,M14)</f>
        <v>1.1309548820930584</v>
      </c>
      <c r="AG14" s="4">
        <f>[1]!PVT_bw_m3m3(N14,O14,B14,C14,D14,E14,F14,F14,G14,H14,I14,J14,K14,L14,M14)</f>
        <v>1.0128801187149363</v>
      </c>
      <c r="AH14" s="4">
        <f>[1]!PVT_mu_gas_cP(N14,O14,B14,C14,D14,E14,F14,F14,G14,H14,I14,J14,K14,L14,M14)</f>
        <v>1.4721265766088122E-2</v>
      </c>
      <c r="AI14" s="4">
        <f>[1]!PVT_mu_oil_cP(N14,O14,B14,C14,D14,E14,F14,F14,G14,H14,I14,J14,K14,L14,M14)</f>
        <v>0.8487256439122961</v>
      </c>
      <c r="AJ14" s="4">
        <f>[1]!PVT_mu_wat_cP(N14,O14,B14,C14,D14,E14,F14,F14,G14,H14,I14,J14,K14,L14,M14)</f>
        <v>0.65135135163918645</v>
      </c>
      <c r="AK14" s="4">
        <f>[1]!PVT_rs_m3m3(N14,O14,B14,C14,D14,E14,F14,F14,G14,H14,I14,J14,K14,L14,M14)</f>
        <v>83.942744204625939</v>
      </c>
      <c r="AL14" s="4">
        <f>[1]!PVT_rho_gas_kgm3(N14,O14,B14,C14,D14,E14,F14,F14,G14,H14,I14,J14,K14,L14,M14)</f>
        <v>96.861978314375349</v>
      </c>
      <c r="AM14" s="4">
        <f>[1]!PVT_rho_oil_kgm3(N14,O14,B14,C14,D14,E14,F14,F14,G14,H14,I14,J14,K14,L14,M14)</f>
        <v>797.5935156727237</v>
      </c>
      <c r="AN14" s="4">
        <f>[1]!PVT_rho_wat_kgm3(N14,O14,B14,C14,D14,E14,F14,F14,G14,H14,I14,J14,K14,L14,M14)</f>
        <v>1036.6478525930181</v>
      </c>
      <c r="AO14" s="4">
        <f>[1]!PVT_salinity_ppm(N14,O14,B14,C14,D14,E14,F14,F14,G14,H14,I14,J14,K14,L14,M14)</f>
        <v>70705.91209615003</v>
      </c>
      <c r="AP14" s="4">
        <f>[1]!PVT_ST_liqgas_Nm(N14,O14,B14,C14,D14,E14,F14,F14,G14,H14,I14,J14,K14,L14,M14)</f>
        <v>2.4011468940589958E-2</v>
      </c>
      <c r="AQ14" s="4">
        <f>[1]!PVT_ST_oilgas_Nm(N14,O14,B14,C14,D14,E14,F14,F14,G14,H14,I14,J14,K14,L14,M14)</f>
        <v>2.4011468940589958E-2</v>
      </c>
      <c r="AR14" s="4">
        <f>[1]!PVT_ST_watgas_Nm(N14,O14,B14,C14,D14,E14,F14,F14,G14,H14,I14,J14,K14,L14,M14)</f>
        <v>5.1286138399136483E-2</v>
      </c>
      <c r="AS14" s="4">
        <f>[1]!PVT_pb_atma(O14,B14,C14,D14,E14,F14,F14,G14,H14,I14,J14,K14,L14,M14)</f>
        <v>71.856421884641151</v>
      </c>
      <c r="AT14" s="6">
        <v>1.0090233722337152E-2</v>
      </c>
      <c r="AU14" s="6">
        <v>1.1309548820930584</v>
      </c>
      <c r="AV14" s="6">
        <v>1.0128801187149363</v>
      </c>
      <c r="AW14" s="6">
        <v>1.4721265766088122E-2</v>
      </c>
      <c r="AX14" s="6">
        <v>0.8487256439122961</v>
      </c>
      <c r="AY14" s="6">
        <v>0.65135135163918645</v>
      </c>
      <c r="AZ14" s="6">
        <v>83.942744204625939</v>
      </c>
      <c r="BA14" s="6">
        <v>96.861978314375349</v>
      </c>
      <c r="BB14" s="6">
        <v>797.5935156727237</v>
      </c>
      <c r="BC14" s="6">
        <v>1036.6478525930181</v>
      </c>
      <c r="BD14" s="6">
        <v>70705.91209615003</v>
      </c>
      <c r="BE14" s="6">
        <v>2.4011468940589958E-2</v>
      </c>
      <c r="BF14" s="6">
        <v>2.4011468940589958E-2</v>
      </c>
      <c r="BG14" s="6">
        <v>5.1286138399136483E-2</v>
      </c>
      <c r="BH14" s="6">
        <v>71.856421884641151</v>
      </c>
    </row>
    <row r="15" spans="2:60" x14ac:dyDescent="0.25">
      <c r="B15">
        <v>0.8</v>
      </c>
      <c r="C15">
        <v>0.82</v>
      </c>
      <c r="D15">
        <v>1.05</v>
      </c>
      <c r="E15">
        <v>120</v>
      </c>
      <c r="F15">
        <v>80</v>
      </c>
      <c r="G15">
        <v>100</v>
      </c>
      <c r="H15">
        <v>1.2</v>
      </c>
      <c r="I15">
        <v>0.8</v>
      </c>
      <c r="J15">
        <v>0</v>
      </c>
      <c r="K15">
        <v>0</v>
      </c>
      <c r="L15">
        <v>20</v>
      </c>
      <c r="M15">
        <v>30</v>
      </c>
      <c r="N15">
        <v>1</v>
      </c>
      <c r="O15">
        <v>20</v>
      </c>
      <c r="P15" s="6">
        <f t="shared" si="1"/>
        <v>0</v>
      </c>
      <c r="Q15" s="6">
        <f t="shared" si="2"/>
        <v>0</v>
      </c>
      <c r="R15" s="6">
        <f t="shared" si="3"/>
        <v>0</v>
      </c>
      <c r="S15" s="6">
        <f t="shared" si="4"/>
        <v>0</v>
      </c>
      <c r="T15" s="6">
        <f t="shared" si="5"/>
        <v>0</v>
      </c>
      <c r="U15" s="6">
        <f t="shared" si="6"/>
        <v>0</v>
      </c>
      <c r="V15" s="6">
        <f t="shared" si="7"/>
        <v>0</v>
      </c>
      <c r="W15" s="6">
        <f t="shared" si="8"/>
        <v>0</v>
      </c>
      <c r="X15" s="6">
        <f t="shared" si="9"/>
        <v>0</v>
      </c>
      <c r="Y15" s="6">
        <f t="shared" si="10"/>
        <v>0</v>
      </c>
      <c r="Z15" s="6">
        <f t="shared" si="11"/>
        <v>0</v>
      </c>
      <c r="AA15" s="6">
        <f t="shared" si="12"/>
        <v>0</v>
      </c>
      <c r="AB15" s="6">
        <f t="shared" si="13"/>
        <v>0</v>
      </c>
      <c r="AC15" s="6">
        <f t="shared" si="14"/>
        <v>0</v>
      </c>
      <c r="AD15" s="6">
        <f t="shared" si="15"/>
        <v>0</v>
      </c>
      <c r="AE15" s="4">
        <f>[1]!PVT_bg_m3m3(N15,O15,B15,C15,D15,E15,F15,F15,G15,H15,I15,J15,K15,L15,M15)</f>
        <v>1.001223113966796</v>
      </c>
      <c r="AF15" s="4">
        <f>[1]!PVT_bo_m3m3(N15,O15,B15,C15,D15,E15,F15,F15,G15,H15,I15,J15,K15,L15,M15)</f>
        <v>1.0000871386151673</v>
      </c>
      <c r="AG15" s="4">
        <f>[1]!PVT_bw_m3m3(N15,O15,B15,C15,D15,E15,F15,F15,G15,H15,I15,J15,K15,L15,M15)</f>
        <v>1.0014837710730848</v>
      </c>
      <c r="AH15" s="4">
        <f>[1]!PVT_mu_gas_cP(N15,O15,B15,C15,D15,E15,F15,F15,G15,H15,I15,J15,K15,L15,M15)</f>
        <v>9.9967792601176816E-3</v>
      </c>
      <c r="AI15" s="4">
        <f>[1]!PVT_mu_oil_cP(N15,O15,B15,C15,D15,E15,F15,F15,G15,H15,I15,J15,K15,L15,M15)</f>
        <v>5.0357732347161797</v>
      </c>
      <c r="AJ15" s="4">
        <f>[1]!PVT_mu_wat_cP(N15,O15,B15,C15,D15,E15,F15,F15,G15,H15,I15,J15,K15,L15,M15)</f>
        <v>1.0912249824028517</v>
      </c>
      <c r="AK15" s="4">
        <f>[1]!PVT_rs_m3m3(N15,O15,B15,C15,D15,E15,F15,F15,G15,H15,I15,J15,K15,L15,M15)</f>
        <v>0.58614619902536369</v>
      </c>
      <c r="AL15" s="4">
        <f>[1]!PVT_rho_gas_kgm3(N15,O15,B15,C15,D15,E15,F15,F15,G15,H15,I15,J15,K15,L15,M15)</f>
        <v>0.97616603768539512</v>
      </c>
      <c r="AM15" s="4">
        <f>[1]!PVT_rho_oil_kgm3(N15,O15,B15,C15,D15,E15,F15,F15,G15,H15,I15,J15,K15,L15,M15)</f>
        <v>820.50137849521445</v>
      </c>
      <c r="AN15" s="4">
        <f>[1]!PVT_rho_wat_kgm3(N15,O15,B15,C15,D15,E15,F15,F15,G15,H15,I15,J15,K15,L15,M15)</f>
        <v>1048.4443486038024</v>
      </c>
      <c r="AO15" s="4">
        <f>[1]!PVT_salinity_ppm(N15,O15,B15,C15,D15,E15,F15,F15,G15,H15,I15,J15,K15,L15,M15)</f>
        <v>70705.91209615003</v>
      </c>
      <c r="AP15" s="4">
        <f>[1]!PVT_ST_liqgas_Nm(N15,O15,B15,C15,D15,E15,F15,F15,G15,H15,I15,J15,K15,L15,M15)</f>
        <v>6.2530356963437894E-2</v>
      </c>
      <c r="AQ15" s="4">
        <f>[1]!PVT_ST_oilgas_Nm(N15,O15,B15,C15,D15,E15,F15,F15,G15,H15,I15,J15,K15,L15,M15)</f>
        <v>6.2530356963437894E-2</v>
      </c>
      <c r="AR15" s="4">
        <f>[1]!PVT_ST_watgas_Nm(N15,O15,B15,C15,D15,E15,F15,F15,G15,H15,I15,J15,K15,L15,M15)</f>
        <v>6.4416926551517747E-2</v>
      </c>
      <c r="AS15" s="4">
        <f>[1]!PVT_pb_atma(O15,B15,C15,D15,E15,F15,F15,G15,H15,I15,J15,K15,L15,M15)</f>
        <v>59.05409073419667</v>
      </c>
      <c r="AT15" s="6">
        <v>1.001223113966796</v>
      </c>
      <c r="AU15" s="6">
        <v>1.0000871386151673</v>
      </c>
      <c r="AV15" s="6">
        <v>1.0014837710730848</v>
      </c>
      <c r="AW15" s="6">
        <v>9.9967792601176816E-3</v>
      </c>
      <c r="AX15" s="6">
        <v>5.0357732347161797</v>
      </c>
      <c r="AY15" s="6">
        <v>1.0912249824028517</v>
      </c>
      <c r="AZ15" s="6">
        <v>0.58614619902536369</v>
      </c>
      <c r="BA15" s="6">
        <v>0.97616603768539512</v>
      </c>
      <c r="BB15" s="6">
        <v>820.50137849521445</v>
      </c>
      <c r="BC15" s="6">
        <v>1048.4443486038024</v>
      </c>
      <c r="BD15" s="6">
        <v>70705.91209615003</v>
      </c>
      <c r="BE15" s="6">
        <v>6.2530356963437894E-2</v>
      </c>
      <c r="BF15" s="6">
        <v>6.2530356963437894E-2</v>
      </c>
      <c r="BG15" s="6">
        <v>6.4416926551517747E-2</v>
      </c>
      <c r="BH15" s="6">
        <v>59.05409073419667</v>
      </c>
    </row>
    <row r="16" spans="2:60" x14ac:dyDescent="0.25">
      <c r="B16">
        <v>0.8</v>
      </c>
      <c r="C16">
        <v>0.82</v>
      </c>
      <c r="D16">
        <v>1.05</v>
      </c>
      <c r="E16">
        <v>120</v>
      </c>
      <c r="F16">
        <v>80</v>
      </c>
      <c r="G16">
        <v>100</v>
      </c>
      <c r="H16">
        <v>1.2</v>
      </c>
      <c r="I16">
        <v>0.8</v>
      </c>
      <c r="J16">
        <v>0</v>
      </c>
      <c r="K16">
        <v>0</v>
      </c>
      <c r="L16">
        <v>20</v>
      </c>
      <c r="M16">
        <v>30</v>
      </c>
      <c r="N16">
        <v>10</v>
      </c>
      <c r="O16">
        <v>30</v>
      </c>
      <c r="P16" s="6">
        <f t="shared" si="1"/>
        <v>0</v>
      </c>
      <c r="Q16" s="6">
        <f t="shared" si="2"/>
        <v>0</v>
      </c>
      <c r="R16" s="6">
        <f t="shared" si="3"/>
        <v>0</v>
      </c>
      <c r="S16" s="6">
        <f t="shared" si="4"/>
        <v>0</v>
      </c>
      <c r="T16" s="6">
        <f t="shared" si="5"/>
        <v>0</v>
      </c>
      <c r="U16" s="6">
        <f t="shared" si="6"/>
        <v>0</v>
      </c>
      <c r="V16" s="6">
        <f t="shared" si="7"/>
        <v>0</v>
      </c>
      <c r="W16" s="6">
        <f t="shared" si="8"/>
        <v>0</v>
      </c>
      <c r="X16" s="6">
        <f t="shared" si="9"/>
        <v>0</v>
      </c>
      <c r="Y16" s="6">
        <f t="shared" si="10"/>
        <v>0</v>
      </c>
      <c r="Z16" s="6">
        <f t="shared" si="11"/>
        <v>0</v>
      </c>
      <c r="AA16" s="6">
        <f t="shared" si="12"/>
        <v>0</v>
      </c>
      <c r="AB16" s="6">
        <f t="shared" si="13"/>
        <v>0</v>
      </c>
      <c r="AC16" s="6">
        <f t="shared" si="14"/>
        <v>0</v>
      </c>
      <c r="AD16" s="6">
        <f t="shared" si="15"/>
        <v>0</v>
      </c>
      <c r="AE16" s="4">
        <f>[1]!PVT_bg_m3m3(N16,O16,B16,C16,D16,E16,F16,F16,G16,H16,I16,J16,K16,L16,M16)</f>
        <v>0.10122144335603231</v>
      </c>
      <c r="AF16" s="4">
        <f>[1]!PVT_bo_m3m3(N16,O16,B16,C16,D16,E16,F16,F16,G16,H16,I16,J16,K16,L16,M16)</f>
        <v>1.0184388852999713</v>
      </c>
      <c r="AG16" s="4">
        <f>[1]!PVT_bw_m3m3(N16,O16,B16,C16,D16,E16,F16,F16,G16,H16,I16,J16,K16,L16,M16)</f>
        <v>1.0053237085969748</v>
      </c>
      <c r="AH16" s="4">
        <f>[1]!PVT_mu_gas_cP(N16,O16,B16,C16,D16,E16,F16,F16,G16,H16,I16,J16,K16,L16,M16)</f>
        <v>1.0534327118580013E-2</v>
      </c>
      <c r="AI16" s="4">
        <f>[1]!PVT_mu_oil_cP(N16,O16,B16,C16,D16,E16,F16,F16,G16,H16,I16,J16,K16,L16,M16)</f>
        <v>2.6925227725252858</v>
      </c>
      <c r="AJ16" s="4">
        <f>[1]!PVT_mu_wat_cP(N16,O16,B16,C16,D16,E16,F16,F16,G16,H16,I16,J16,K16,L16,M16)</f>
        <v>0.86906442092974234</v>
      </c>
      <c r="AK16" s="4">
        <f>[1]!PVT_rs_m3m3(N16,O16,B16,C16,D16,E16,F16,F16,G16,H16,I16,J16,K16,L16,M16)</f>
        <v>8.9570300878058813</v>
      </c>
      <c r="AL16" s="4">
        <f>[1]!PVT_rho_gas_kgm3(N16,O16,B16,C16,D16,E16,F16,F16,G16,H16,I16,J16,K16,L16,M16)</f>
        <v>9.6556615633534548</v>
      </c>
      <c r="AM16" s="4">
        <f>[1]!PVT_rho_oil_kgm3(N16,O16,B16,C16,D16,E16,F16,F16,G16,H16,I16,J16,K16,L16,M16)</f>
        <v>813.74960725553638</v>
      </c>
      <c r="AN16" s="4">
        <f>[1]!PVT_rho_wat_kgm3(N16,O16,B16,C16,D16,E16,F16,F16,G16,H16,I16,J16,K16,L16,M16)</f>
        <v>1044.439707350954</v>
      </c>
      <c r="AO16" s="4">
        <f>[1]!PVT_salinity_ppm(N16,O16,B16,C16,D16,E16,F16,F16,G16,H16,I16,J16,K16,L16,M16)</f>
        <v>70705.91209615003</v>
      </c>
      <c r="AP16" s="4">
        <f>[1]!PVT_ST_liqgas_Nm(N16,O16,B16,C16,D16,E16,F16,F16,G16,H16,I16,J16,K16,L16,M16)</f>
        <v>5.1931978912549956E-2</v>
      </c>
      <c r="AQ16" s="4">
        <f>[1]!PVT_ST_oilgas_Nm(N16,O16,B16,C16,D16,E16,F16,F16,G16,H16,I16,J16,K16,L16,M16)</f>
        <v>5.1931978912549956E-2</v>
      </c>
      <c r="AR16" s="4">
        <f>[1]!PVT_ST_watgas_Nm(N16,O16,B16,C16,D16,E16,F16,F16,G16,H16,I16,J16,K16,L16,M16)</f>
        <v>6.3095734448019331E-2</v>
      </c>
      <c r="AS16" s="4">
        <f>[1]!PVT_pb_atma(O16,B16,C16,D16,E16,F16,F16,G16,H16,I16,J16,K16,L16,M16)</f>
        <v>61.338053078441483</v>
      </c>
      <c r="AT16" s="6">
        <v>0.10122144335603231</v>
      </c>
      <c r="AU16" s="6">
        <v>1.0184388852999713</v>
      </c>
      <c r="AV16" s="6">
        <v>1.0053237085969748</v>
      </c>
      <c r="AW16" s="6">
        <v>1.0534327118580013E-2</v>
      </c>
      <c r="AX16" s="6">
        <v>2.6925227725252858</v>
      </c>
      <c r="AY16" s="6">
        <v>0.86906442092974234</v>
      </c>
      <c r="AZ16" s="6">
        <v>8.9570300878058813</v>
      </c>
      <c r="BA16" s="6">
        <v>9.6556615633534548</v>
      </c>
      <c r="BB16" s="6">
        <v>813.74960725553638</v>
      </c>
      <c r="BC16" s="6">
        <v>1044.439707350954</v>
      </c>
      <c r="BD16" s="6">
        <v>70705.91209615003</v>
      </c>
      <c r="BE16" s="6">
        <v>5.1931978912549956E-2</v>
      </c>
      <c r="BF16" s="6">
        <v>5.1931978912549956E-2</v>
      </c>
      <c r="BG16" s="6">
        <v>6.3095734448019331E-2</v>
      </c>
      <c r="BH16" s="6">
        <v>61.338053078441483</v>
      </c>
    </row>
    <row r="17" spans="2:60" x14ac:dyDescent="0.25">
      <c r="B17">
        <v>0.8</v>
      </c>
      <c r="C17">
        <v>0.82</v>
      </c>
      <c r="D17">
        <v>1.05</v>
      </c>
      <c r="E17">
        <v>120</v>
      </c>
      <c r="F17">
        <v>80</v>
      </c>
      <c r="G17">
        <v>100</v>
      </c>
      <c r="H17">
        <v>1.2</v>
      </c>
      <c r="I17">
        <v>0.8</v>
      </c>
      <c r="J17">
        <v>0</v>
      </c>
      <c r="K17">
        <v>0</v>
      </c>
      <c r="L17">
        <v>20</v>
      </c>
      <c r="M17">
        <v>30</v>
      </c>
      <c r="N17">
        <v>50</v>
      </c>
      <c r="O17">
        <v>40</v>
      </c>
      <c r="P17" s="6">
        <f t="shared" si="1"/>
        <v>0</v>
      </c>
      <c r="Q17" s="6">
        <f t="shared" si="2"/>
        <v>0</v>
      </c>
      <c r="R17" s="6">
        <f t="shared" si="3"/>
        <v>0</v>
      </c>
      <c r="S17" s="6">
        <f t="shared" si="4"/>
        <v>0</v>
      </c>
      <c r="T17" s="6">
        <f t="shared" si="5"/>
        <v>0</v>
      </c>
      <c r="U17" s="6">
        <f t="shared" si="6"/>
        <v>0</v>
      </c>
      <c r="V17" s="6">
        <f t="shared" si="7"/>
        <v>0</v>
      </c>
      <c r="W17" s="6">
        <f t="shared" si="8"/>
        <v>0</v>
      </c>
      <c r="X17" s="6">
        <f t="shared" si="9"/>
        <v>0</v>
      </c>
      <c r="Y17" s="6">
        <f t="shared" si="10"/>
        <v>0</v>
      </c>
      <c r="Z17" s="6">
        <f t="shared" si="11"/>
        <v>0</v>
      </c>
      <c r="AA17" s="6">
        <f t="shared" si="12"/>
        <v>0</v>
      </c>
      <c r="AB17" s="6">
        <f t="shared" si="13"/>
        <v>0</v>
      </c>
      <c r="AC17" s="6">
        <f t="shared" si="14"/>
        <v>0</v>
      </c>
      <c r="AD17" s="6">
        <f t="shared" si="15"/>
        <v>0</v>
      </c>
      <c r="AE17" s="4">
        <f>[1]!PVT_bg_m3m3(N17,O17,B17,C17,D17,E17,F17,F17,G17,H17,I17,J17,K17,L17,M17)</f>
        <v>1.9697818728501307E-2</v>
      </c>
      <c r="AF17" s="4">
        <f>[1]!PVT_bo_m3m3(N17,O17,B17,C17,D17,E17,F17,F17,G17,H17,I17,J17,K17,L17,M17)</f>
        <v>1.1126784135635972</v>
      </c>
      <c r="AG17" s="4">
        <f>[1]!PVT_bw_m3m3(N17,O17,B17,C17,D17,E17,F17,F17,G17,H17,I17,J17,K17,L17,M17)</f>
        <v>1.0091302714516674</v>
      </c>
      <c r="AH17" s="4">
        <f>[1]!PVT_mu_gas_cP(N17,O17,B17,C17,D17,E17,F17,F17,G17,H17,I17,J17,K17,L17,M17)</f>
        <v>1.2184393499333184E-2</v>
      </c>
      <c r="AI17" s="4">
        <f>[1]!PVT_mu_oil_cP(N17,O17,B17,C17,D17,E17,F17,F17,G17,H17,I17,J17,K17,L17,M17)</f>
        <v>0.96755340445806504</v>
      </c>
      <c r="AJ17" s="4">
        <f>[1]!PVT_mu_wat_cP(N17,O17,B17,C17,D17,E17,F17,F17,G17,H17,I17,J17,K17,L17,M17)</f>
        <v>0.73802876847353083</v>
      </c>
      <c r="AK17" s="4">
        <f>[1]!PVT_rs_m3m3(N17,O17,B17,C17,D17,E17,F17,F17,G17,H17,I17,J17,K17,L17,M17)</f>
        <v>59.413070603261239</v>
      </c>
      <c r="AL17" s="4">
        <f>[1]!PVT_rho_gas_kgm3(N17,O17,B17,C17,D17,E17,F17,F17,G17,H17,I17,J17,K17,L17,M17)</f>
        <v>49.617676630653094</v>
      </c>
      <c r="AM17" s="4">
        <f>[1]!PVT_rho_oil_kgm3(N17,O17,B17,C17,D17,E17,F17,F17,G17,H17,I17,J17,K17,L17,M17)</f>
        <v>789.14801256240582</v>
      </c>
      <c r="AN17" s="4">
        <f>[1]!PVT_rho_wat_kgm3(N17,O17,B17,C17,D17,E17,F17,F17,G17,H17,I17,J17,K17,L17,M17)</f>
        <v>1040.4999529838105</v>
      </c>
      <c r="AO17" s="4">
        <f>[1]!PVT_salinity_ppm(N17,O17,B17,C17,D17,E17,F17,F17,G17,H17,I17,J17,K17,L17,M17)</f>
        <v>70705.91209615003</v>
      </c>
      <c r="AP17" s="4">
        <f>[1]!PVT_ST_liqgas_Nm(N17,O17,B17,C17,D17,E17,F17,F17,G17,H17,I17,J17,K17,L17,M17)</f>
        <v>3.5396574717088167E-2</v>
      </c>
      <c r="AQ17" s="4">
        <f>[1]!PVT_ST_oilgas_Nm(N17,O17,B17,C17,D17,E17,F17,F17,G17,H17,I17,J17,K17,L17,M17)</f>
        <v>3.5396574717088167E-2</v>
      </c>
      <c r="AR17" s="4">
        <f>[1]!PVT_ST_watgas_Nm(N17,O17,B17,C17,D17,E17,F17,F17,G17,H17,I17,J17,K17,L17,M17)</f>
        <v>5.7543993733715694E-2</v>
      </c>
      <c r="AS17" s="4">
        <f>[1]!PVT_pb_atma(O17,B17,C17,D17,E17,F17,F17,G17,H17,I17,J17,K17,L17,M17)</f>
        <v>63.710349421653547</v>
      </c>
      <c r="AT17" s="6">
        <v>1.9697818728501307E-2</v>
      </c>
      <c r="AU17" s="6">
        <v>1.1126784135635972</v>
      </c>
      <c r="AV17" s="6">
        <v>1.0091302714516674</v>
      </c>
      <c r="AW17" s="6">
        <v>1.2184393499333184E-2</v>
      </c>
      <c r="AX17" s="6">
        <v>0.96755340445806504</v>
      </c>
      <c r="AY17" s="6">
        <v>0.73802876847353083</v>
      </c>
      <c r="AZ17" s="6">
        <v>59.413070603261239</v>
      </c>
      <c r="BA17" s="6">
        <v>49.617676630653094</v>
      </c>
      <c r="BB17" s="6">
        <v>789.14801256240582</v>
      </c>
      <c r="BC17" s="6">
        <v>1040.4999529838105</v>
      </c>
      <c r="BD17" s="6">
        <v>70705.91209615003</v>
      </c>
      <c r="BE17" s="6">
        <v>3.5396574717088167E-2</v>
      </c>
      <c r="BF17" s="6">
        <v>3.5396574717088167E-2</v>
      </c>
      <c r="BG17" s="6">
        <v>5.7543993733715694E-2</v>
      </c>
      <c r="BH17" s="6">
        <v>63.710349421653547</v>
      </c>
    </row>
    <row r="18" spans="2:60" x14ac:dyDescent="0.25">
      <c r="B18">
        <v>0.8</v>
      </c>
      <c r="C18">
        <v>0.82</v>
      </c>
      <c r="D18">
        <v>1.05</v>
      </c>
      <c r="E18">
        <v>120</v>
      </c>
      <c r="F18">
        <v>80</v>
      </c>
      <c r="G18">
        <v>100</v>
      </c>
      <c r="H18">
        <v>1.2</v>
      </c>
      <c r="I18">
        <v>0.8</v>
      </c>
      <c r="J18">
        <v>0</v>
      </c>
      <c r="K18">
        <v>0</v>
      </c>
      <c r="L18">
        <v>20</v>
      </c>
      <c r="M18">
        <v>30</v>
      </c>
      <c r="N18">
        <v>100</v>
      </c>
      <c r="O18">
        <v>50</v>
      </c>
      <c r="P18" s="6">
        <f t="shared" si="1"/>
        <v>0</v>
      </c>
      <c r="Q18" s="6">
        <f t="shared" si="2"/>
        <v>0</v>
      </c>
      <c r="R18" s="6">
        <f t="shared" si="3"/>
        <v>0</v>
      </c>
      <c r="S18" s="6">
        <f t="shared" si="4"/>
        <v>0</v>
      </c>
      <c r="T18" s="6">
        <f t="shared" si="5"/>
        <v>0</v>
      </c>
      <c r="U18" s="6">
        <f t="shared" si="6"/>
        <v>0</v>
      </c>
      <c r="V18" s="6">
        <f t="shared" si="7"/>
        <v>0</v>
      </c>
      <c r="W18" s="6">
        <f t="shared" si="8"/>
        <v>0</v>
      </c>
      <c r="X18" s="6">
        <f t="shared" si="9"/>
        <v>0</v>
      </c>
      <c r="Y18" s="6">
        <f t="shared" si="10"/>
        <v>0</v>
      </c>
      <c r="Z18" s="6">
        <f t="shared" si="11"/>
        <v>0</v>
      </c>
      <c r="AA18" s="6">
        <f t="shared" si="12"/>
        <v>0</v>
      </c>
      <c r="AB18" s="6">
        <f t="shared" si="13"/>
        <v>0</v>
      </c>
      <c r="AC18" s="6">
        <f t="shared" si="14"/>
        <v>0</v>
      </c>
      <c r="AD18" s="6">
        <f t="shared" si="15"/>
        <v>0</v>
      </c>
      <c r="AE18" s="4">
        <f>[1]!PVT_bg_m3m3(N18,O18,B18,C18,D18,E18,F18,F18,G18,H18,I18,J18,K18,L18,M18)</f>
        <v>1.0090233722337152E-2</v>
      </c>
      <c r="AF18" s="4">
        <f>[1]!PVT_bo_m3m3(N18,O18,B18,C18,D18,E18,F18,F18,G18,H18,I18,J18,K18,L18,M18)</f>
        <v>1.1501814566887312</v>
      </c>
      <c r="AG18" s="4">
        <f>[1]!PVT_bw_m3m3(N18,O18,B18,C18,D18,E18,F18,F18,G18,H18,I18,J18,K18,L18,M18)</f>
        <v>1.0128801187149363</v>
      </c>
      <c r="AH18" s="4">
        <f>[1]!PVT_mu_gas_cP(N18,O18,B18,C18,D18,E18,F18,F18,G18,H18,I18,J18,K18,L18,M18)</f>
        <v>1.4721265766088122E-2</v>
      </c>
      <c r="AI18" s="4">
        <f>[1]!PVT_mu_oil_cP(N18,O18,B18,C18,D18,E18,F18,F18,G18,H18,I18,J18,K18,L18,M18)</f>
        <v>0.86410214014214914</v>
      </c>
      <c r="AJ18" s="4">
        <f>[1]!PVT_mu_wat_cP(N18,O18,B18,C18,D18,E18,F18,F18,G18,H18,I18,J18,K18,L18,M18)</f>
        <v>0.65135135163918645</v>
      </c>
      <c r="AK18" s="4">
        <f>[1]!PVT_rs_m3m3(N18,O18,B18,C18,D18,E18,F18,F18,G18,H18,I18,J18,K18,L18,M18)</f>
        <v>80</v>
      </c>
      <c r="AL18" s="4">
        <f>[1]!PVT_rho_gas_kgm3(N18,O18,B18,C18,D18,E18,F18,F18,G18,H18,I18,J18,K18,L18,M18)</f>
        <v>96.861978314375349</v>
      </c>
      <c r="AM18" s="4">
        <f>[1]!PVT_rho_oil_kgm3(N18,O18,B18,C18,D18,E18,F18,F18,G18,H18,I18,J18,K18,L18,M18)</f>
        <v>780.91052048935353</v>
      </c>
      <c r="AN18" s="4">
        <f>[1]!PVT_rho_wat_kgm3(N18,O18,B18,C18,D18,E18,F18,F18,G18,H18,I18,J18,K18,L18,M18)</f>
        <v>1036.6478525930181</v>
      </c>
      <c r="AO18" s="4">
        <f>[1]!PVT_salinity_ppm(N18,O18,B18,C18,D18,E18,F18,F18,G18,H18,I18,J18,K18,L18,M18)</f>
        <v>70705.91209615003</v>
      </c>
      <c r="AP18" s="4">
        <f>[1]!PVT_ST_liqgas_Nm(N18,O18,B18,C18,D18,E18,F18,F18,G18,H18,I18,J18,K18,L18,M18)</f>
        <v>2.4011468940589958E-2</v>
      </c>
      <c r="AQ18" s="4">
        <f>[1]!PVT_ST_oilgas_Nm(N18,O18,B18,C18,D18,E18,F18,F18,G18,H18,I18,J18,K18,L18,M18)</f>
        <v>2.4011468940589958E-2</v>
      </c>
      <c r="AR18" s="4">
        <f>[1]!PVT_ST_watgas_Nm(N18,O18,B18,C18,D18,E18,F18,F18,G18,H18,I18,J18,K18,L18,M18)</f>
        <v>5.1286138399136483E-2</v>
      </c>
      <c r="AS18" s="4">
        <f>[1]!PVT_pb_atma(O18,B18,C18,D18,E18,F18,F18,G18,H18,I18,J18,K18,L18,M18)</f>
        <v>66.1743961491307</v>
      </c>
      <c r="AT18" s="6">
        <v>1.0090233722337152E-2</v>
      </c>
      <c r="AU18" s="6">
        <v>1.1501814566887312</v>
      </c>
      <c r="AV18" s="6">
        <v>1.0128801187149363</v>
      </c>
      <c r="AW18" s="6">
        <v>1.4721265766088122E-2</v>
      </c>
      <c r="AX18" s="6">
        <v>0.86410214014214914</v>
      </c>
      <c r="AY18" s="6">
        <v>0.65135135163918645</v>
      </c>
      <c r="AZ18" s="6">
        <v>80</v>
      </c>
      <c r="BA18" s="6">
        <v>96.861978314375349</v>
      </c>
      <c r="BB18" s="6">
        <v>780.91052048935353</v>
      </c>
      <c r="BC18" s="6">
        <v>1036.6478525930181</v>
      </c>
      <c r="BD18" s="6">
        <v>70705.91209615003</v>
      </c>
      <c r="BE18" s="6">
        <v>2.4011468940589958E-2</v>
      </c>
      <c r="BF18" s="6">
        <v>2.4011468940589958E-2</v>
      </c>
      <c r="BG18" s="6">
        <v>5.1286138399136483E-2</v>
      </c>
      <c r="BH18" s="6">
        <v>66.1743961491307</v>
      </c>
    </row>
    <row r="19" spans="2:60" x14ac:dyDescent="0.25">
      <c r="B19" s="3">
        <v>0.8</v>
      </c>
      <c r="C19" s="3">
        <v>0.82</v>
      </c>
      <c r="D19" s="3">
        <v>1.05</v>
      </c>
      <c r="E19" s="3">
        <v>120</v>
      </c>
      <c r="F19" s="3">
        <v>100</v>
      </c>
      <c r="G19" s="3">
        <v>100</v>
      </c>
      <c r="H19" s="3">
        <v>1.2</v>
      </c>
      <c r="I19" s="3">
        <v>0.8</v>
      </c>
      <c r="J19" s="3">
        <v>1</v>
      </c>
      <c r="K19" s="3">
        <v>0</v>
      </c>
      <c r="L19" s="3">
        <v>20</v>
      </c>
      <c r="M19" s="3">
        <v>30</v>
      </c>
      <c r="N19" s="3">
        <v>1</v>
      </c>
      <c r="O19" s="3">
        <v>20</v>
      </c>
      <c r="P19" s="6">
        <f t="shared" si="1"/>
        <v>0</v>
      </c>
      <c r="Q19" s="6">
        <f t="shared" si="2"/>
        <v>0</v>
      </c>
      <c r="R19" s="6">
        <f t="shared" si="3"/>
        <v>0</v>
      </c>
      <c r="S19" s="6">
        <f t="shared" si="4"/>
        <v>0</v>
      </c>
      <c r="T19" s="6">
        <f t="shared" si="5"/>
        <v>0</v>
      </c>
      <c r="U19" s="6">
        <f t="shared" si="6"/>
        <v>0</v>
      </c>
      <c r="V19" s="6">
        <f t="shared" si="7"/>
        <v>0</v>
      </c>
      <c r="W19" s="6">
        <f t="shared" si="8"/>
        <v>0</v>
      </c>
      <c r="X19" s="6">
        <f t="shared" si="9"/>
        <v>0</v>
      </c>
      <c r="Y19" s="6">
        <f t="shared" si="10"/>
        <v>0</v>
      </c>
      <c r="Z19" s="6">
        <f t="shared" si="11"/>
        <v>0</v>
      </c>
      <c r="AA19" s="6">
        <f t="shared" si="12"/>
        <v>0</v>
      </c>
      <c r="AB19" s="6">
        <f t="shared" si="13"/>
        <v>0</v>
      </c>
      <c r="AC19" s="6">
        <f t="shared" si="14"/>
        <v>0</v>
      </c>
      <c r="AD19" s="6">
        <f t="shared" si="15"/>
        <v>0</v>
      </c>
      <c r="AE19" s="4">
        <f>[1]!PVT_bg_m3m3(N19,O19,B19,C19,D19,E19,F19,F19,G19,H19,I19,J19,K19,L19,M19)</f>
        <v>1.001223113966796</v>
      </c>
      <c r="AF19" s="4">
        <f>[1]!PVT_bo_m3m3(N19,O19,B19,C19,D19,E19,F19,F19,G19,H19,I19,J19,K19,L19,M19)</f>
        <v>1.0087365950399643</v>
      </c>
      <c r="AG19" s="4">
        <f>[1]!PVT_bw_m3m3(N19,O19,B19,C19,D19,E19,F19,F19,G19,H19,I19,J19,K19,L19,M19)</f>
        <v>1.0014837710730848</v>
      </c>
      <c r="AH19" s="4">
        <f>[1]!PVT_mu_gas_cP(N19,O19,B19,C19,D19,E19,F19,F19,G19,H19,I19,J19,K19,L19,M19)</f>
        <v>9.9967792601176816E-3</v>
      </c>
      <c r="AI19" s="4">
        <f>[1]!PVT_mu_oil_cP(N19,O19,B19,C19,D19,E19,F19,F19,G19,H19,I19,J19,K19,L19,M19)</f>
        <v>2.5840962156113383</v>
      </c>
      <c r="AJ19" s="4">
        <f>[1]!PVT_mu_wat_cP(N19,O19,B19,C19,D19,E19,F19,F19,G19,H19,I19,J19,K19,L19,M19)</f>
        <v>1.0912249824028517</v>
      </c>
      <c r="AK19" s="4">
        <f>[1]!PVT_rs_m3m3(N19,O19,B19,C19,D19,E19,F19,F19,G19,H19,I19,J19,K19,L19,M19)</f>
        <v>4.9607230091580208</v>
      </c>
      <c r="AL19" s="4">
        <f>[1]!PVT_rho_gas_kgm3(N19,O19,B19,C19,D19,E19,F19,F19,G19,H19,I19,J19,K19,L19,M19)</f>
        <v>0.97616603768539512</v>
      </c>
      <c r="AM19" s="4">
        <f>[1]!PVT_rho_oil_kgm3(N19,O19,B19,C19,D19,E19,F19,F19,G19,H19,I19,J19,K19,L19,M19)</f>
        <v>817.70445951507452</v>
      </c>
      <c r="AN19" s="4">
        <f>[1]!PVT_rho_wat_kgm3(N19,O19,B19,C19,D19,E19,F19,F19,G19,H19,I19,J19,K19,L19,M19)</f>
        <v>1048.4443486038024</v>
      </c>
      <c r="AO19" s="4">
        <f>[1]!PVT_salinity_ppm(N19,O19,B19,C19,D19,E19,F19,F19,G19,H19,I19,J19,K19,L19,M19)</f>
        <v>70705.91209615003</v>
      </c>
      <c r="AP19" s="4">
        <f>[1]!PVT_ST_liqgas_Nm(N19,O19,B19,C19,D19,E19,F19,F19,G19,H19,I19,J19,K19,L19,M19)</f>
        <v>6.2530356963437894E-2</v>
      </c>
      <c r="AQ19" s="4">
        <f>[1]!PVT_ST_oilgas_Nm(N19,O19,B19,C19,D19,E19,F19,F19,G19,H19,I19,J19,K19,L19,M19)</f>
        <v>6.2530356963437894E-2</v>
      </c>
      <c r="AR19" s="4">
        <f>[1]!PVT_ST_watgas_Nm(N19,O19,B19,C19,D19,E19,F19,F19,G19,H19,I19,J19,K19,L19,M19)</f>
        <v>6.4416926551517747E-2</v>
      </c>
      <c r="AS19" s="4">
        <f>[1]!PVT_pb_atma(O19,B19,C19,D19,E19,F19,F19,G19,H19,I19,J19,K19,L19,M19)</f>
        <v>69.880108113648618</v>
      </c>
      <c r="AT19" s="6">
        <v>1.001223113966796</v>
      </c>
      <c r="AU19" s="6">
        <v>1.0087365950399643</v>
      </c>
      <c r="AV19" s="6">
        <v>1.0014837710730848</v>
      </c>
      <c r="AW19" s="6">
        <v>9.9967792601176816E-3</v>
      </c>
      <c r="AX19" s="6">
        <v>2.5840962156113383</v>
      </c>
      <c r="AY19" s="6">
        <v>1.0912249824028517</v>
      </c>
      <c r="AZ19" s="6">
        <v>4.9607230091580208</v>
      </c>
      <c r="BA19" s="6">
        <v>0.97616603768539512</v>
      </c>
      <c r="BB19" s="6">
        <v>817.70445951507452</v>
      </c>
      <c r="BC19" s="6">
        <v>1048.4443486038024</v>
      </c>
      <c r="BD19" s="6">
        <v>70705.91209615003</v>
      </c>
      <c r="BE19" s="6">
        <v>6.2530356963437894E-2</v>
      </c>
      <c r="BF19" s="6">
        <v>6.2530356963437894E-2</v>
      </c>
      <c r="BG19" s="6">
        <v>6.4416926551517747E-2</v>
      </c>
      <c r="BH19" s="6">
        <v>69.880108113648618</v>
      </c>
    </row>
    <row r="20" spans="2:60" x14ac:dyDescent="0.25">
      <c r="B20" s="3">
        <v>0.8</v>
      </c>
      <c r="C20" s="3">
        <v>0.82</v>
      </c>
      <c r="D20" s="3">
        <v>1.05</v>
      </c>
      <c r="E20" s="3">
        <v>120</v>
      </c>
      <c r="F20" s="3">
        <v>100</v>
      </c>
      <c r="G20" s="3">
        <v>100</v>
      </c>
      <c r="H20" s="3">
        <v>1.2</v>
      </c>
      <c r="I20" s="3">
        <v>0.8</v>
      </c>
      <c r="J20" s="3">
        <v>1</v>
      </c>
      <c r="K20" s="3">
        <v>0</v>
      </c>
      <c r="L20" s="3">
        <v>20</v>
      </c>
      <c r="M20" s="3">
        <v>30</v>
      </c>
      <c r="N20" s="3">
        <v>10</v>
      </c>
      <c r="O20" s="3">
        <v>30</v>
      </c>
      <c r="P20" s="6">
        <f t="shared" si="1"/>
        <v>0</v>
      </c>
      <c r="Q20" s="6">
        <f t="shared" si="2"/>
        <v>0</v>
      </c>
      <c r="R20" s="6">
        <f t="shared" si="3"/>
        <v>0</v>
      </c>
      <c r="S20" s="6">
        <f t="shared" si="4"/>
        <v>0</v>
      </c>
      <c r="T20" s="6">
        <f t="shared" si="5"/>
        <v>0</v>
      </c>
      <c r="U20" s="6">
        <f t="shared" si="6"/>
        <v>0</v>
      </c>
      <c r="V20" s="6">
        <f t="shared" si="7"/>
        <v>0</v>
      </c>
      <c r="W20" s="6">
        <f t="shared" si="8"/>
        <v>0</v>
      </c>
      <c r="X20" s="6">
        <f t="shared" si="9"/>
        <v>0</v>
      </c>
      <c r="Y20" s="6">
        <f t="shared" si="10"/>
        <v>0</v>
      </c>
      <c r="Z20" s="6">
        <f t="shared" si="11"/>
        <v>0</v>
      </c>
      <c r="AA20" s="6">
        <f t="shared" si="12"/>
        <v>0</v>
      </c>
      <c r="AB20" s="6">
        <f t="shared" si="13"/>
        <v>0</v>
      </c>
      <c r="AC20" s="6">
        <f t="shared" si="14"/>
        <v>0</v>
      </c>
      <c r="AD20" s="6">
        <f t="shared" si="15"/>
        <v>0</v>
      </c>
      <c r="AE20" s="4">
        <f>[1]!PVT_bg_m3m3(N20,O20,B20,C20,D20,E20,F20,F20,G20,H20,I20,J20,K20,L20,M20)</f>
        <v>0.10122144335603231</v>
      </c>
      <c r="AF20" s="4">
        <f>[1]!PVT_bo_m3m3(N20,O20,B20,C20,D20,E20,F20,F20,G20,H20,I20,J20,K20,L20,M20)</f>
        <v>1.047655992478604</v>
      </c>
      <c r="AG20" s="4">
        <f>[1]!PVT_bw_m3m3(N20,O20,B20,C20,D20,E20,F20,F20,G20,H20,I20,J20,K20,L20,M20)</f>
        <v>1.0053237085969748</v>
      </c>
      <c r="AH20" s="4">
        <f>[1]!PVT_mu_gas_cP(N20,O20,B20,C20,D20,E20,F20,F20,G20,H20,I20,J20,K20,L20,M20)</f>
        <v>1.0534327118580013E-2</v>
      </c>
      <c r="AI20" s="4">
        <f>[1]!PVT_mu_oil_cP(N20,O20,B20,C20,D20,E20,F20,F20,G20,H20,I20,J20,K20,L20,M20)</f>
        <v>1.6528598357132198</v>
      </c>
      <c r="AJ20" s="4">
        <f>[1]!PVT_mu_wat_cP(N20,O20,B20,C20,D20,E20,F20,F20,G20,H20,I20,J20,K20,L20,M20)</f>
        <v>0.86906442092974234</v>
      </c>
      <c r="AK20" s="4">
        <f>[1]!PVT_rs_m3m3(N20,O20,B20,C20,D20,E20,F20,F20,G20,H20,I20,J20,K20,L20,M20)</f>
        <v>29.648708270475659</v>
      </c>
      <c r="AL20" s="4">
        <f>[1]!PVT_rho_gas_kgm3(N20,O20,B20,C20,D20,E20,F20,F20,G20,H20,I20,J20,K20,L20,M20)</f>
        <v>9.6556615633534548</v>
      </c>
      <c r="AM20" s="4">
        <f>[1]!PVT_rho_oil_kgm3(N20,O20,B20,C20,D20,E20,F20,F20,G20,H20,I20,J20,K20,L20,M20)</f>
        <v>810.35899914691754</v>
      </c>
      <c r="AN20" s="4">
        <f>[1]!PVT_rho_wat_kgm3(N20,O20,B20,C20,D20,E20,F20,F20,G20,H20,I20,J20,K20,L20,M20)</f>
        <v>1044.439707350954</v>
      </c>
      <c r="AO20" s="4">
        <f>[1]!PVT_salinity_ppm(N20,O20,B20,C20,D20,E20,F20,F20,G20,H20,I20,J20,K20,L20,M20)</f>
        <v>70705.91209615003</v>
      </c>
      <c r="AP20" s="4">
        <f>[1]!PVT_ST_liqgas_Nm(N20,O20,B20,C20,D20,E20,F20,F20,G20,H20,I20,J20,K20,L20,M20)</f>
        <v>5.1931978912549956E-2</v>
      </c>
      <c r="AQ20" s="4">
        <f>[1]!PVT_ST_oilgas_Nm(N20,O20,B20,C20,D20,E20,F20,F20,G20,H20,I20,J20,K20,L20,M20)</f>
        <v>5.1931978912549956E-2</v>
      </c>
      <c r="AR20" s="4">
        <f>[1]!PVT_ST_watgas_Nm(N20,O20,B20,C20,D20,E20,F20,F20,G20,H20,I20,J20,K20,L20,M20)</f>
        <v>6.3095734448019331E-2</v>
      </c>
      <c r="AS20" s="4">
        <f>[1]!PVT_pb_atma(O20,B20,C20,D20,E20,F20,F20,G20,H20,I20,J20,K20,L20,M20)</f>
        <v>74.07072577764572</v>
      </c>
      <c r="AT20" s="6">
        <v>0.10122144335603231</v>
      </c>
      <c r="AU20" s="6">
        <v>1.047655992478604</v>
      </c>
      <c r="AV20" s="6">
        <v>1.0053237085969748</v>
      </c>
      <c r="AW20" s="6">
        <v>1.0534327118580013E-2</v>
      </c>
      <c r="AX20" s="6">
        <v>1.6528598357132198</v>
      </c>
      <c r="AY20" s="6">
        <v>0.86906442092974234</v>
      </c>
      <c r="AZ20" s="6">
        <v>29.648708270475659</v>
      </c>
      <c r="BA20" s="6">
        <v>9.6556615633534548</v>
      </c>
      <c r="BB20" s="6">
        <v>810.35899914691754</v>
      </c>
      <c r="BC20" s="6">
        <v>1044.439707350954</v>
      </c>
      <c r="BD20" s="6">
        <v>70705.91209615003</v>
      </c>
      <c r="BE20" s="6">
        <v>5.1931978912549956E-2</v>
      </c>
      <c r="BF20" s="6">
        <v>5.1931978912549956E-2</v>
      </c>
      <c r="BG20" s="6">
        <v>6.3095734448019331E-2</v>
      </c>
      <c r="BH20" s="6">
        <v>74.07072577764572</v>
      </c>
    </row>
    <row r="21" spans="2:60" x14ac:dyDescent="0.25">
      <c r="B21" s="3">
        <v>0.8</v>
      </c>
      <c r="C21" s="3">
        <v>0.82</v>
      </c>
      <c r="D21" s="3">
        <v>1.05</v>
      </c>
      <c r="E21" s="3">
        <v>120</v>
      </c>
      <c r="F21" s="3">
        <v>100</v>
      </c>
      <c r="G21" s="3">
        <v>100</v>
      </c>
      <c r="H21" s="3">
        <v>1.2</v>
      </c>
      <c r="I21" s="3">
        <v>0.8</v>
      </c>
      <c r="J21" s="3">
        <v>1</v>
      </c>
      <c r="K21" s="3">
        <v>0</v>
      </c>
      <c r="L21" s="3">
        <v>20</v>
      </c>
      <c r="M21" s="3">
        <v>30</v>
      </c>
      <c r="N21" s="3">
        <v>50</v>
      </c>
      <c r="O21" s="3">
        <v>40</v>
      </c>
      <c r="P21" s="6">
        <f t="shared" si="1"/>
        <v>0</v>
      </c>
      <c r="Q21" s="6">
        <f t="shared" si="2"/>
        <v>0</v>
      </c>
      <c r="R21" s="6">
        <f t="shared" si="3"/>
        <v>0</v>
      </c>
      <c r="S21" s="6">
        <f t="shared" si="4"/>
        <v>0</v>
      </c>
      <c r="T21" s="6">
        <f t="shared" si="5"/>
        <v>0</v>
      </c>
      <c r="U21" s="6">
        <f t="shared" si="6"/>
        <v>0</v>
      </c>
      <c r="V21" s="6">
        <f t="shared" si="7"/>
        <v>0</v>
      </c>
      <c r="W21" s="6">
        <f t="shared" si="8"/>
        <v>0</v>
      </c>
      <c r="X21" s="6">
        <f t="shared" si="9"/>
        <v>0</v>
      </c>
      <c r="Y21" s="6">
        <f t="shared" si="10"/>
        <v>0</v>
      </c>
      <c r="Z21" s="6">
        <f t="shared" si="11"/>
        <v>0</v>
      </c>
      <c r="AA21" s="6">
        <f t="shared" si="12"/>
        <v>0</v>
      </c>
      <c r="AB21" s="6">
        <f t="shared" si="13"/>
        <v>0</v>
      </c>
      <c r="AC21" s="6">
        <f t="shared" si="14"/>
        <v>0</v>
      </c>
      <c r="AD21" s="6">
        <f t="shared" si="15"/>
        <v>0</v>
      </c>
      <c r="AE21" s="4">
        <f>[1]!PVT_bg_m3m3(N21,O21,B21,C21,D21,E21,F21,F21,G21,H21,I21,J21,K21,L21,M21)</f>
        <v>1.9697818728501307E-2</v>
      </c>
      <c r="AF21" s="4">
        <f>[1]!PVT_bo_m3m3(N21,O21,B21,C21,D21,E21,F21,F21,G21,H21,I21,J21,K21,L21,M21)</f>
        <v>1.1137189739061619</v>
      </c>
      <c r="AG21" s="4">
        <f>[1]!PVT_bw_m3m3(N21,O21,B21,C21,D21,E21,F21,F21,G21,H21,I21,J21,K21,L21,M21)</f>
        <v>1.0091302714516674</v>
      </c>
      <c r="AH21" s="4">
        <f>[1]!PVT_mu_gas_cP(N21,O21,B21,C21,D21,E21,F21,F21,G21,H21,I21,J21,K21,L21,M21)</f>
        <v>1.2184393499333184E-2</v>
      </c>
      <c r="AI21" s="4">
        <f>[1]!PVT_mu_oil_cP(N21,O21,B21,C21,D21,E21,F21,F21,G21,H21,I21,J21,K21,L21,M21)</f>
        <v>1.0001267290823643</v>
      </c>
      <c r="AJ21" s="4">
        <f>[1]!PVT_mu_wat_cP(N21,O21,B21,C21,D21,E21,F21,F21,G21,H21,I21,J21,K21,L21,M21)</f>
        <v>0.73802876847353083</v>
      </c>
      <c r="AK21" s="4">
        <f>[1]!PVT_rs_m3m3(N21,O21,B21,C21,D21,E21,F21,F21,G21,H21,I21,J21,K21,L21,M21)</f>
        <v>73.521815823092012</v>
      </c>
      <c r="AL21" s="4">
        <f>[1]!PVT_rho_gas_kgm3(N21,O21,B21,C21,D21,E21,F21,F21,G21,H21,I21,J21,K21,L21,M21)</f>
        <v>49.617676630653094</v>
      </c>
      <c r="AM21" s="4">
        <f>[1]!PVT_rho_oil_kgm3(N21,O21,B21,C21,D21,E21,F21,F21,G21,H21,I21,J21,K21,L21,M21)</f>
        <v>800.7920335458</v>
      </c>
      <c r="AN21" s="4">
        <f>[1]!PVT_rho_wat_kgm3(N21,O21,B21,C21,D21,E21,F21,F21,G21,H21,I21,J21,K21,L21,M21)</f>
        <v>1040.4999529838105</v>
      </c>
      <c r="AO21" s="4">
        <f>[1]!PVT_salinity_ppm(N21,O21,B21,C21,D21,E21,F21,F21,G21,H21,I21,J21,K21,L21,M21)</f>
        <v>70705.91209615003</v>
      </c>
      <c r="AP21" s="4">
        <f>[1]!PVT_ST_liqgas_Nm(N21,O21,B21,C21,D21,E21,F21,F21,G21,H21,I21,J21,K21,L21,M21)</f>
        <v>3.5396574717088167E-2</v>
      </c>
      <c r="AQ21" s="4">
        <f>[1]!PVT_ST_oilgas_Nm(N21,O21,B21,C21,D21,E21,F21,F21,G21,H21,I21,J21,K21,L21,M21)</f>
        <v>3.5396574717088167E-2</v>
      </c>
      <c r="AR21" s="4">
        <f>[1]!PVT_ST_watgas_Nm(N21,O21,B21,C21,D21,E21,F21,F21,G21,H21,I21,J21,K21,L21,M21)</f>
        <v>5.7543993733715694E-2</v>
      </c>
      <c r="AS21" s="4">
        <f>[1]!PVT_pb_atma(O21,B21,C21,D21,E21,F21,F21,G21,H21,I21,J21,K21,L21,M21)</f>
        <v>78.174132406460117</v>
      </c>
      <c r="AT21" s="6">
        <v>1.9697818728501307E-2</v>
      </c>
      <c r="AU21" s="6">
        <v>1.1137189739061619</v>
      </c>
      <c r="AV21" s="6">
        <v>1.0091302714516674</v>
      </c>
      <c r="AW21" s="6">
        <v>1.2184393499333184E-2</v>
      </c>
      <c r="AX21" s="6">
        <v>1.0001267290823643</v>
      </c>
      <c r="AY21" s="6">
        <v>0.73802876847353083</v>
      </c>
      <c r="AZ21" s="6">
        <v>73.521815823092012</v>
      </c>
      <c r="BA21" s="6">
        <v>49.617676630653094</v>
      </c>
      <c r="BB21" s="6">
        <v>800.7920335458</v>
      </c>
      <c r="BC21" s="6">
        <v>1040.4999529838105</v>
      </c>
      <c r="BD21" s="6">
        <v>70705.91209615003</v>
      </c>
      <c r="BE21" s="6">
        <v>3.5396574717088167E-2</v>
      </c>
      <c r="BF21" s="6">
        <v>3.5396574717088167E-2</v>
      </c>
      <c r="BG21" s="6">
        <v>5.7543993733715694E-2</v>
      </c>
      <c r="BH21" s="6">
        <v>78.174132406460117</v>
      </c>
    </row>
    <row r="22" spans="2:60" x14ac:dyDescent="0.25">
      <c r="B22" s="3">
        <v>0.8</v>
      </c>
      <c r="C22" s="3">
        <v>0.82</v>
      </c>
      <c r="D22" s="3">
        <v>1.05</v>
      </c>
      <c r="E22" s="3">
        <v>120</v>
      </c>
      <c r="F22" s="3">
        <v>100</v>
      </c>
      <c r="G22" s="3">
        <v>100</v>
      </c>
      <c r="H22" s="3">
        <v>1.2</v>
      </c>
      <c r="I22" s="3">
        <v>0.8</v>
      </c>
      <c r="J22" s="3">
        <v>1</v>
      </c>
      <c r="K22" s="3">
        <v>0</v>
      </c>
      <c r="L22" s="3">
        <v>20</v>
      </c>
      <c r="M22" s="3">
        <v>30</v>
      </c>
      <c r="N22" s="3">
        <v>100</v>
      </c>
      <c r="O22" s="3">
        <v>50</v>
      </c>
      <c r="P22" s="6">
        <f t="shared" si="1"/>
        <v>0</v>
      </c>
      <c r="Q22" s="6">
        <f t="shared" si="2"/>
        <v>0</v>
      </c>
      <c r="R22" s="6">
        <f t="shared" si="3"/>
        <v>0</v>
      </c>
      <c r="S22" s="6">
        <f t="shared" si="4"/>
        <v>0</v>
      </c>
      <c r="T22" s="6">
        <f t="shared" si="5"/>
        <v>0</v>
      </c>
      <c r="U22" s="6">
        <f t="shared" si="6"/>
        <v>0</v>
      </c>
      <c r="V22" s="6">
        <f t="shared" si="7"/>
        <v>0</v>
      </c>
      <c r="W22" s="6">
        <f t="shared" si="8"/>
        <v>0</v>
      </c>
      <c r="X22" s="6">
        <f t="shared" si="9"/>
        <v>0</v>
      </c>
      <c r="Y22" s="6">
        <f t="shared" si="10"/>
        <v>0</v>
      </c>
      <c r="Z22" s="6">
        <f t="shared" si="11"/>
        <v>0</v>
      </c>
      <c r="AA22" s="6">
        <f t="shared" si="12"/>
        <v>0</v>
      </c>
      <c r="AB22" s="6">
        <f t="shared" si="13"/>
        <v>0</v>
      </c>
      <c r="AC22" s="6">
        <f t="shared" si="14"/>
        <v>0</v>
      </c>
      <c r="AD22" s="6">
        <f t="shared" si="15"/>
        <v>0</v>
      </c>
      <c r="AE22" s="4">
        <f>[1]!PVT_bg_m3m3(N22,O22,B22,C22,D22,E22,F22,F22,G22,H22,I22,J22,K22,L22,M22)</f>
        <v>1.0090233722337152E-2</v>
      </c>
      <c r="AF22" s="4">
        <f>[1]!PVT_bo_m3m3(N22,O22,B22,C22,D22,E22,F22,F22,G22,H22,I22,J22,K22,L22,M22)</f>
        <v>1.1517040762286817</v>
      </c>
      <c r="AG22" s="4">
        <f>[1]!PVT_bw_m3m3(N22,O22,B22,C22,D22,E22,F22,F22,G22,H22,I22,J22,K22,L22,M22)</f>
        <v>1.0128801187149363</v>
      </c>
      <c r="AH22" s="4">
        <f>[1]!PVT_mu_gas_cP(N22,O22,B22,C22,D22,E22,F22,F22,G22,H22,I22,J22,K22,L22,M22)</f>
        <v>1.4721265766088122E-2</v>
      </c>
      <c r="AI22" s="4">
        <f>[1]!PVT_mu_oil_cP(N22,O22,B22,C22,D22,E22,F22,F22,G22,H22,I22,J22,K22,L22,M22)</f>
        <v>0.81903675117819263</v>
      </c>
      <c r="AJ22" s="4">
        <f>[1]!PVT_mu_wat_cP(N22,O22,B22,C22,D22,E22,F22,F22,G22,H22,I22,J22,K22,L22,M22)</f>
        <v>0.65135135163918645</v>
      </c>
      <c r="AK22" s="4">
        <f>[1]!PVT_rs_m3m3(N22,O22,B22,C22,D22,E22,F22,F22,G22,H22,I22,J22,K22,L22,M22)</f>
        <v>100</v>
      </c>
      <c r="AL22" s="4">
        <f>[1]!PVT_rho_gas_kgm3(N22,O22,B22,C22,D22,E22,F22,F22,G22,H22,I22,J22,K22,L22,M22)</f>
        <v>96.861978314375349</v>
      </c>
      <c r="AM22" s="4">
        <f>[1]!PVT_rho_oil_kgm3(N22,O22,B22,C22,D22,E22,F22,F22,G22,H22,I22,J22,K22,L22,M22)</f>
        <v>796.85052692109673</v>
      </c>
      <c r="AN22" s="4">
        <f>[1]!PVT_rho_wat_kgm3(N22,O22,B22,C22,D22,E22,F22,F22,G22,H22,I22,J22,K22,L22,M22)</f>
        <v>1036.6478525930181</v>
      </c>
      <c r="AO22" s="4">
        <f>[1]!PVT_salinity_ppm(N22,O22,B22,C22,D22,E22,F22,F22,G22,H22,I22,J22,K22,L22,M22)</f>
        <v>70705.91209615003</v>
      </c>
      <c r="AP22" s="4">
        <f>[1]!PVT_ST_liqgas_Nm(N22,O22,B22,C22,D22,E22,F22,F22,G22,H22,I22,J22,K22,L22,M22)</f>
        <v>2.4011468940589958E-2</v>
      </c>
      <c r="AQ22" s="4">
        <f>[1]!PVT_ST_oilgas_Nm(N22,O22,B22,C22,D22,E22,F22,F22,G22,H22,I22,J22,K22,L22,M22)</f>
        <v>2.4011468940589958E-2</v>
      </c>
      <c r="AR22" s="4">
        <f>[1]!PVT_ST_watgas_Nm(N22,O22,B22,C22,D22,E22,F22,F22,G22,H22,I22,J22,K22,L22,M22)</f>
        <v>5.1286138399136483E-2</v>
      </c>
      <c r="AS22" s="4">
        <f>[1]!PVT_pb_atma(O22,B22,C22,D22,E22,F22,F22,G22,H22,I22,J22,K22,L22,M22)</f>
        <v>82.168586132837817</v>
      </c>
      <c r="AT22" s="6">
        <v>1.0090233722337152E-2</v>
      </c>
      <c r="AU22" s="6">
        <v>1.1517040762286817</v>
      </c>
      <c r="AV22" s="6">
        <v>1.0128801187149363</v>
      </c>
      <c r="AW22" s="6">
        <v>1.4721265766088122E-2</v>
      </c>
      <c r="AX22" s="6">
        <v>0.81903675117819263</v>
      </c>
      <c r="AY22" s="6">
        <v>0.65135135163918645</v>
      </c>
      <c r="AZ22" s="6">
        <v>100</v>
      </c>
      <c r="BA22" s="6">
        <v>96.861978314375349</v>
      </c>
      <c r="BB22" s="6">
        <v>796.85052692109673</v>
      </c>
      <c r="BC22" s="6">
        <v>1036.6478525930181</v>
      </c>
      <c r="BD22" s="6">
        <v>70705.91209615003</v>
      </c>
      <c r="BE22" s="6">
        <v>2.4011468940589958E-2</v>
      </c>
      <c r="BF22" s="6">
        <v>2.4011468940589958E-2</v>
      </c>
      <c r="BG22" s="6">
        <v>5.1286138399136483E-2</v>
      </c>
      <c r="BH22" s="6">
        <v>82.168586132837817</v>
      </c>
    </row>
    <row r="23" spans="2:60" x14ac:dyDescent="0.25">
      <c r="B23" s="7">
        <v>0.8</v>
      </c>
      <c r="C23" s="7">
        <v>0.82</v>
      </c>
      <c r="D23" s="7">
        <v>1.05</v>
      </c>
      <c r="E23" s="7">
        <v>120</v>
      </c>
      <c r="F23" s="7">
        <v>100</v>
      </c>
      <c r="G23" s="7">
        <v>100</v>
      </c>
      <c r="H23" s="7">
        <v>1.2</v>
      </c>
      <c r="I23" s="7">
        <v>0.8</v>
      </c>
      <c r="J23" s="7">
        <v>1</v>
      </c>
      <c r="K23" s="7">
        <v>0.2</v>
      </c>
      <c r="L23" s="7">
        <v>20</v>
      </c>
      <c r="M23" s="7">
        <v>30</v>
      </c>
      <c r="N23" s="7">
        <v>1</v>
      </c>
      <c r="O23" s="7">
        <v>20</v>
      </c>
      <c r="P23" s="6">
        <f t="shared" si="1"/>
        <v>0</v>
      </c>
      <c r="Q23" s="6">
        <f t="shared" si="2"/>
        <v>0</v>
      </c>
      <c r="R23" s="6">
        <f t="shared" si="3"/>
        <v>0</v>
      </c>
      <c r="S23" s="6">
        <f t="shared" si="4"/>
        <v>0</v>
      </c>
      <c r="T23" s="6">
        <f t="shared" si="5"/>
        <v>0</v>
      </c>
      <c r="U23" s="6">
        <f t="shared" si="6"/>
        <v>0</v>
      </c>
      <c r="V23" s="6">
        <f t="shared" si="7"/>
        <v>0</v>
      </c>
      <c r="W23" s="6">
        <f t="shared" si="8"/>
        <v>0</v>
      </c>
      <c r="X23" s="6">
        <f t="shared" si="9"/>
        <v>0</v>
      </c>
      <c r="Y23" s="6">
        <f t="shared" si="10"/>
        <v>0</v>
      </c>
      <c r="Z23" s="6">
        <f t="shared" si="11"/>
        <v>0</v>
      </c>
      <c r="AA23" s="6">
        <f t="shared" si="12"/>
        <v>0</v>
      </c>
      <c r="AB23" s="6">
        <f t="shared" si="13"/>
        <v>0</v>
      </c>
      <c r="AC23" s="6">
        <f t="shared" si="14"/>
        <v>0</v>
      </c>
      <c r="AD23" s="6">
        <f t="shared" si="15"/>
        <v>0</v>
      </c>
      <c r="AE23" s="4">
        <f>[1]!PVT_bg_m3m3(N23,O23,B23,C23,D23,E23,F23,F23,G23,H23,I23,J23,K23,L23,M23)</f>
        <v>1.001223113966796</v>
      </c>
      <c r="AF23" s="4">
        <f>[1]!PVT_bo_m3m3(N23,O23,B23,C23,D23,E23,F23,F23,G23,H23,I23,J23,K23,L23,M23)</f>
        <v>1.0089217490655229</v>
      </c>
      <c r="AG23" s="4">
        <f>[1]!PVT_bw_m3m3(N23,O23,B23,C23,D23,E23,F23,F23,G23,H23,I23,J23,K23,L23,M23)</f>
        <v>1.0014837710730848</v>
      </c>
      <c r="AH23" s="4">
        <f>[1]!PVT_mu_gas_cP(N23,O23,B23,C23,D23,E23,F23,F23,G23,H23,I23,J23,K23,L23,M23)</f>
        <v>9.9967792601176816E-3</v>
      </c>
      <c r="AI23" s="4">
        <f>[1]!PVT_mu_oil_cP(N23,O23,B23,C23,D23,E23,F23,F23,G23,H23,I23,J23,K23,L23,M23)</f>
        <v>2.3325727112735097</v>
      </c>
      <c r="AJ23" s="4">
        <f>[1]!PVT_mu_wat_cP(N23,O23,B23,C23,D23,E23,F23,F23,G23,H23,I23,J23,K23,L23,M23)</f>
        <v>1.0912249824028517</v>
      </c>
      <c r="AK23" s="4">
        <f>[1]!PVT_rs_m3m3(N23,O23,B23,C23,D23,E23,F23,F23,G23,H23,I23,J23,K23,L23,M23)</f>
        <v>5.08565688414952</v>
      </c>
      <c r="AL23" s="4">
        <f>[1]!PVT_rho_gas_kgm3(N23,O23,B23,C23,D23,E23,F23,F23,G23,H23,I23,J23,K23,L23,M23)</f>
        <v>0.97616603768539512</v>
      </c>
      <c r="AM23" s="4">
        <f>[1]!PVT_rho_oil_kgm3(N23,O23,B23,C23,D23,E23,F23,F23,G23,H23,I23,J23,K23,L23,M23)</f>
        <v>817.67542267414819</v>
      </c>
      <c r="AN23" s="4">
        <f>[1]!PVT_rho_wat_kgm3(N23,O23,B23,C23,D23,E23,F23,F23,G23,H23,I23,J23,K23,L23,M23)</f>
        <v>1048.4443486038024</v>
      </c>
      <c r="AO23" s="4">
        <f>[1]!PVT_salinity_ppm(N23,O23,B23,C23,D23,E23,F23,F23,G23,H23,I23,J23,K23,L23,M23)</f>
        <v>70705.91209615003</v>
      </c>
      <c r="AP23" s="4">
        <f>[1]!PVT_ST_liqgas_Nm(N23,O23,B23,C23,D23,E23,F23,F23,G23,H23,I23,J23,K23,L23,M23)</f>
        <v>6.2530356963437894E-2</v>
      </c>
      <c r="AQ23" s="4">
        <f>[1]!PVT_ST_oilgas_Nm(N23,O23,B23,C23,D23,E23,F23,F23,G23,H23,I23,J23,K23,L23,M23)</f>
        <v>6.2530356963437894E-2</v>
      </c>
      <c r="AR23" s="4">
        <f>[1]!PVT_ST_watgas_Nm(N23,O23,B23,C23,D23,E23,F23,F23,G23,H23,I23,J23,K23,L23,M23)</f>
        <v>6.4416926551517747E-2</v>
      </c>
      <c r="AS23" s="4">
        <f>[1]!PVT_pb_atma(O23,B23,C23,D23,E23,F23,F23,G23,H23,I23,J23,K23,L23,M23)</f>
        <v>61.195020245325288</v>
      </c>
      <c r="AT23" s="6">
        <v>1.001223113966796</v>
      </c>
      <c r="AU23" s="6">
        <v>1.0089217490655229</v>
      </c>
      <c r="AV23" s="6">
        <v>1.0014837710730848</v>
      </c>
      <c r="AW23" s="6">
        <v>9.9967792601176816E-3</v>
      </c>
      <c r="AX23" s="6">
        <v>2.3325727112735097</v>
      </c>
      <c r="AY23" s="6">
        <v>1.0912249824028517</v>
      </c>
      <c r="AZ23" s="6">
        <v>5.08565688414952</v>
      </c>
      <c r="BA23" s="6">
        <v>0.97616603768539512</v>
      </c>
      <c r="BB23" s="6">
        <v>817.67542267414819</v>
      </c>
      <c r="BC23" s="6">
        <v>1048.4443486038024</v>
      </c>
      <c r="BD23" s="6">
        <v>70705.91209615003</v>
      </c>
      <c r="BE23" s="6">
        <v>6.2530356963437894E-2</v>
      </c>
      <c r="BF23" s="6">
        <v>6.2530356963437894E-2</v>
      </c>
      <c r="BG23" s="6">
        <v>6.4416926551517747E-2</v>
      </c>
      <c r="BH23" s="6">
        <v>61.195020245325288</v>
      </c>
    </row>
    <row r="24" spans="2:60" x14ac:dyDescent="0.25">
      <c r="B24" s="7">
        <v>0.8</v>
      </c>
      <c r="C24" s="7">
        <v>0.82</v>
      </c>
      <c r="D24" s="7">
        <v>1.05</v>
      </c>
      <c r="E24" s="7">
        <v>120</v>
      </c>
      <c r="F24" s="7">
        <v>100</v>
      </c>
      <c r="G24" s="7">
        <v>100</v>
      </c>
      <c r="H24" s="7">
        <v>1.2</v>
      </c>
      <c r="I24" s="7">
        <v>0.8</v>
      </c>
      <c r="J24" s="7">
        <v>1</v>
      </c>
      <c r="K24" s="7">
        <v>0.2</v>
      </c>
      <c r="L24" s="7">
        <v>20</v>
      </c>
      <c r="M24" s="7">
        <v>30</v>
      </c>
      <c r="N24" s="7">
        <v>10</v>
      </c>
      <c r="O24" s="7">
        <v>30</v>
      </c>
      <c r="P24" s="6">
        <f t="shared" si="1"/>
        <v>0</v>
      </c>
      <c r="Q24" s="6">
        <f t="shared" si="2"/>
        <v>0</v>
      </c>
      <c r="R24" s="6">
        <f t="shared" si="3"/>
        <v>0</v>
      </c>
      <c r="S24" s="6">
        <f t="shared" si="4"/>
        <v>0</v>
      </c>
      <c r="T24" s="6">
        <f t="shared" si="5"/>
        <v>0</v>
      </c>
      <c r="U24" s="6">
        <f t="shared" si="6"/>
        <v>0</v>
      </c>
      <c r="V24" s="6">
        <f t="shared" si="7"/>
        <v>0</v>
      </c>
      <c r="W24" s="6">
        <f t="shared" si="8"/>
        <v>0</v>
      </c>
      <c r="X24" s="6">
        <f t="shared" si="9"/>
        <v>0</v>
      </c>
      <c r="Y24" s="6">
        <f t="shared" si="10"/>
        <v>0</v>
      </c>
      <c r="Z24" s="6">
        <f t="shared" si="11"/>
        <v>0</v>
      </c>
      <c r="AA24" s="6">
        <f t="shared" si="12"/>
        <v>0</v>
      </c>
      <c r="AB24" s="6">
        <f t="shared" si="13"/>
        <v>0</v>
      </c>
      <c r="AC24" s="6">
        <f t="shared" si="14"/>
        <v>0</v>
      </c>
      <c r="AD24" s="6">
        <f t="shared" si="15"/>
        <v>0</v>
      </c>
      <c r="AE24" s="4">
        <f>[1]!PVT_bg_m3m3(N24,O24,B24,C24,D24,E24,F24,F24,G24,H24,I24,J24,K24,L24,M24)</f>
        <v>0.10122144335603231</v>
      </c>
      <c r="AF24" s="4">
        <f>[1]!PVT_bo_m3m3(N24,O24,B24,C24,D24,E24,F24,F24,G24,H24,I24,J24,K24,L24,M24)</f>
        <v>1.0466615630090634</v>
      </c>
      <c r="AG24" s="4">
        <f>[1]!PVT_bw_m3m3(N24,O24,B24,C24,D24,E24,F24,F24,G24,H24,I24,J24,K24,L24,M24)</f>
        <v>1.0053237085969748</v>
      </c>
      <c r="AH24" s="4">
        <f>[1]!PVT_mu_gas_cP(N24,O24,B24,C24,D24,E24,F24,F24,G24,H24,I24,J24,K24,L24,M24)</f>
        <v>1.0534327118580013E-2</v>
      </c>
      <c r="AI24" s="4">
        <f>[1]!PVT_mu_oil_cP(N24,O24,B24,C24,D24,E24,F24,F24,G24,H24,I24,J24,K24,L24,M24)</f>
        <v>1.5187374044754498</v>
      </c>
      <c r="AJ24" s="4">
        <f>[1]!PVT_mu_wat_cP(N24,O24,B24,C24,D24,E24,F24,F24,G24,H24,I24,J24,K24,L24,M24)</f>
        <v>0.86906442092974234</v>
      </c>
      <c r="AK24" s="4">
        <f>[1]!PVT_rs_m3m3(N24,O24,B24,C24,D24,E24,F24,F24,G24,H24,I24,J24,K24,L24,M24)</f>
        <v>28.865116248714816</v>
      </c>
      <c r="AL24" s="4">
        <f>[1]!PVT_rho_gas_kgm3(N24,O24,B24,C24,D24,E24,F24,F24,G24,H24,I24,J24,K24,L24,M24)</f>
        <v>9.6556615633534548</v>
      </c>
      <c r="AM24" s="4">
        <f>[1]!PVT_rho_oil_kgm3(N24,O24,B24,C24,D24,E24,F24,F24,G24,H24,I24,J24,K24,L24,M24)</f>
        <v>810.39720956056442</v>
      </c>
      <c r="AN24" s="4">
        <f>[1]!PVT_rho_wat_kgm3(N24,O24,B24,C24,D24,E24,F24,F24,G24,H24,I24,J24,K24,L24,M24)</f>
        <v>1044.439707350954</v>
      </c>
      <c r="AO24" s="4">
        <f>[1]!PVT_salinity_ppm(N24,O24,B24,C24,D24,E24,F24,F24,G24,H24,I24,J24,K24,L24,M24)</f>
        <v>70705.91209615003</v>
      </c>
      <c r="AP24" s="4">
        <f>[1]!PVT_ST_liqgas_Nm(N24,O24,B24,C24,D24,E24,F24,F24,G24,H24,I24,J24,K24,L24,M24)</f>
        <v>5.1931978912549956E-2</v>
      </c>
      <c r="AQ24" s="4">
        <f>[1]!PVT_ST_oilgas_Nm(N24,O24,B24,C24,D24,E24,F24,F24,G24,H24,I24,J24,K24,L24,M24)</f>
        <v>5.1931978912549956E-2</v>
      </c>
      <c r="AR24" s="4">
        <f>[1]!PVT_ST_watgas_Nm(N24,O24,B24,C24,D24,E24,F24,F24,G24,H24,I24,J24,K24,L24,M24)</f>
        <v>6.3095734448019331E-2</v>
      </c>
      <c r="AS24" s="4">
        <f>[1]!PVT_pb_atma(O24,B24,C24,D24,E24,F24,F24,G24,H24,I24,J24,K24,L24,M24)</f>
        <v>64.864804676277444</v>
      </c>
      <c r="AT24" s="6">
        <v>0.10122144335603231</v>
      </c>
      <c r="AU24" s="6">
        <v>1.0466615630090634</v>
      </c>
      <c r="AV24" s="6">
        <v>1.0053237085969748</v>
      </c>
      <c r="AW24" s="6">
        <v>1.0534327118580013E-2</v>
      </c>
      <c r="AX24" s="6">
        <v>1.5187374044754498</v>
      </c>
      <c r="AY24" s="6">
        <v>0.86906442092974234</v>
      </c>
      <c r="AZ24" s="6">
        <v>28.865116248714816</v>
      </c>
      <c r="BA24" s="6">
        <v>9.6556615633534548</v>
      </c>
      <c r="BB24" s="6">
        <v>810.39720956056442</v>
      </c>
      <c r="BC24" s="6">
        <v>1044.439707350954</v>
      </c>
      <c r="BD24" s="6">
        <v>70705.91209615003</v>
      </c>
      <c r="BE24" s="6">
        <v>5.1931978912549956E-2</v>
      </c>
      <c r="BF24" s="6">
        <v>5.1931978912549956E-2</v>
      </c>
      <c r="BG24" s="6">
        <v>6.3095734448019331E-2</v>
      </c>
      <c r="BH24" s="6">
        <v>64.864804676277444</v>
      </c>
    </row>
    <row r="25" spans="2:60" x14ac:dyDescent="0.25">
      <c r="B25" s="7">
        <v>0.8</v>
      </c>
      <c r="C25" s="7">
        <v>0.82</v>
      </c>
      <c r="D25" s="7">
        <v>1.05</v>
      </c>
      <c r="E25" s="7">
        <v>120</v>
      </c>
      <c r="F25" s="7">
        <v>100</v>
      </c>
      <c r="G25" s="7">
        <v>100</v>
      </c>
      <c r="H25" s="7">
        <v>1.2</v>
      </c>
      <c r="I25" s="7">
        <v>0.8</v>
      </c>
      <c r="J25" s="7">
        <v>1</v>
      </c>
      <c r="K25" s="7">
        <v>0.2</v>
      </c>
      <c r="L25" s="7">
        <v>20</v>
      </c>
      <c r="M25" s="7">
        <v>30</v>
      </c>
      <c r="N25" s="7">
        <v>50</v>
      </c>
      <c r="O25" s="7">
        <v>40</v>
      </c>
      <c r="P25" s="6">
        <f t="shared" si="1"/>
        <v>0</v>
      </c>
      <c r="Q25" s="6">
        <f t="shared" si="2"/>
        <v>0</v>
      </c>
      <c r="R25" s="6">
        <f t="shared" si="3"/>
        <v>0</v>
      </c>
      <c r="S25" s="6">
        <f t="shared" si="4"/>
        <v>0</v>
      </c>
      <c r="T25" s="6">
        <f t="shared" si="5"/>
        <v>0</v>
      </c>
      <c r="U25" s="6">
        <f t="shared" si="6"/>
        <v>0</v>
      </c>
      <c r="V25" s="6">
        <f t="shared" si="7"/>
        <v>0</v>
      </c>
      <c r="W25" s="6">
        <f t="shared" si="8"/>
        <v>0</v>
      </c>
      <c r="X25" s="6">
        <f t="shared" si="9"/>
        <v>0</v>
      </c>
      <c r="Y25" s="6">
        <f t="shared" si="10"/>
        <v>0</v>
      </c>
      <c r="Z25" s="6">
        <f t="shared" si="11"/>
        <v>0</v>
      </c>
      <c r="AA25" s="6">
        <f t="shared" si="12"/>
        <v>0</v>
      </c>
      <c r="AB25" s="6">
        <f t="shared" si="13"/>
        <v>0</v>
      </c>
      <c r="AC25" s="6">
        <f t="shared" si="14"/>
        <v>0</v>
      </c>
      <c r="AD25" s="6">
        <f t="shared" si="15"/>
        <v>0</v>
      </c>
      <c r="AE25" s="4">
        <f>[1]!PVT_bg_m3m3(N25,O25,B25,C25,D25,E25,F25,F25,G25,H25,I25,J25,K25,L25,M25)</f>
        <v>1.9697818728501307E-2</v>
      </c>
      <c r="AF25" s="4">
        <f>[1]!PVT_bo_m3m3(N25,O25,B25,C25,D25,E25,F25,F25,G25,H25,I25,J25,K25,L25,M25)</f>
        <v>1.1110131981449247</v>
      </c>
      <c r="AG25" s="4">
        <f>[1]!PVT_bw_m3m3(N25,O25,B25,C25,D25,E25,F25,F25,G25,H25,I25,J25,K25,L25,M25)</f>
        <v>1.0091302714516674</v>
      </c>
      <c r="AH25" s="4">
        <f>[1]!PVT_mu_gas_cP(N25,O25,B25,C25,D25,E25,F25,F25,G25,H25,I25,J25,K25,L25,M25)</f>
        <v>1.2184393499333184E-2</v>
      </c>
      <c r="AI25" s="4">
        <f>[1]!PVT_mu_oil_cP(N25,O25,B25,C25,D25,E25,F25,F25,G25,H25,I25,J25,K25,L25,M25)</f>
        <v>0.93001587265738384</v>
      </c>
      <c r="AJ25" s="4">
        <f>[1]!PVT_mu_wat_cP(N25,O25,B25,C25,D25,E25,F25,F25,G25,H25,I25,J25,K25,L25,M25)</f>
        <v>0.73802876847353083</v>
      </c>
      <c r="AK25" s="4">
        <f>[1]!PVT_rs_m3m3(N25,O25,B25,C25,D25,E25,F25,F25,G25,H25,I25,J25,K25,L25,M25)</f>
        <v>71.616233712920618</v>
      </c>
      <c r="AL25" s="4">
        <f>[1]!PVT_rho_gas_kgm3(N25,O25,B25,C25,D25,E25,F25,F25,G25,H25,I25,J25,K25,L25,M25)</f>
        <v>49.617676630653094</v>
      </c>
      <c r="AM25" s="4">
        <f>[1]!PVT_rho_oil_kgm3(N25,O25,B25,C25,D25,E25,F25,F25,G25,H25,I25,J25,K25,L25,M25)</f>
        <v>801.06594923237424</v>
      </c>
      <c r="AN25" s="4">
        <f>[1]!PVT_rho_wat_kgm3(N25,O25,B25,C25,D25,E25,F25,F25,G25,H25,I25,J25,K25,L25,M25)</f>
        <v>1040.4999529838105</v>
      </c>
      <c r="AO25" s="4">
        <f>[1]!PVT_salinity_ppm(N25,O25,B25,C25,D25,E25,F25,F25,G25,H25,I25,J25,K25,L25,M25)</f>
        <v>70705.91209615003</v>
      </c>
      <c r="AP25" s="4">
        <f>[1]!PVT_ST_liqgas_Nm(N25,O25,B25,C25,D25,E25,F25,F25,G25,H25,I25,J25,K25,L25,M25)</f>
        <v>3.5396574717088167E-2</v>
      </c>
      <c r="AQ25" s="4">
        <f>[1]!PVT_ST_oilgas_Nm(N25,O25,B25,C25,D25,E25,F25,F25,G25,H25,I25,J25,K25,L25,M25)</f>
        <v>3.5396574717088167E-2</v>
      </c>
      <c r="AR25" s="4">
        <f>[1]!PVT_ST_watgas_Nm(N25,O25,B25,C25,D25,E25,F25,F25,G25,H25,I25,J25,K25,L25,M25)</f>
        <v>5.7543993733715694E-2</v>
      </c>
      <c r="AS25" s="4">
        <f>[1]!PVT_pb_atma(O25,B25,C25,D25,E25,F25,F25,G25,H25,I25,J25,K25,L25,M25)</f>
        <v>68.458217143766944</v>
      </c>
      <c r="AT25" s="6">
        <v>1.9697818728501307E-2</v>
      </c>
      <c r="AU25" s="6">
        <v>1.1110131981449247</v>
      </c>
      <c r="AV25" s="6">
        <v>1.0091302714516674</v>
      </c>
      <c r="AW25" s="6">
        <v>1.2184393499333184E-2</v>
      </c>
      <c r="AX25" s="6">
        <v>0.93001587265738384</v>
      </c>
      <c r="AY25" s="6">
        <v>0.73802876847353083</v>
      </c>
      <c r="AZ25" s="6">
        <v>71.616233712920618</v>
      </c>
      <c r="BA25" s="6">
        <v>49.617676630653094</v>
      </c>
      <c r="BB25" s="6">
        <v>801.06594923237424</v>
      </c>
      <c r="BC25" s="6">
        <v>1040.4999529838105</v>
      </c>
      <c r="BD25" s="6">
        <v>70705.91209615003</v>
      </c>
      <c r="BE25" s="6">
        <v>3.5396574717088167E-2</v>
      </c>
      <c r="BF25" s="6">
        <v>3.5396574717088167E-2</v>
      </c>
      <c r="BG25" s="6">
        <v>5.7543993733715694E-2</v>
      </c>
      <c r="BH25" s="6">
        <v>68.458217143766944</v>
      </c>
    </row>
    <row r="26" spans="2:60" x14ac:dyDescent="0.25">
      <c r="B26" s="7">
        <v>0.8</v>
      </c>
      <c r="C26" s="7">
        <v>0.82</v>
      </c>
      <c r="D26" s="7">
        <v>1.05</v>
      </c>
      <c r="E26" s="7">
        <v>120</v>
      </c>
      <c r="F26" s="7">
        <v>100</v>
      </c>
      <c r="G26" s="7">
        <v>100</v>
      </c>
      <c r="H26" s="7">
        <v>1.2</v>
      </c>
      <c r="I26" s="7">
        <v>0.8</v>
      </c>
      <c r="J26" s="7">
        <v>1</v>
      </c>
      <c r="K26" s="7">
        <v>0.2</v>
      </c>
      <c r="L26" s="7">
        <v>20</v>
      </c>
      <c r="M26" s="7">
        <v>30</v>
      </c>
      <c r="N26" s="7">
        <v>100</v>
      </c>
      <c r="O26" s="7">
        <v>50</v>
      </c>
      <c r="P26" s="6">
        <f t="shared" si="1"/>
        <v>0</v>
      </c>
      <c r="Q26" s="6">
        <f t="shared" si="2"/>
        <v>0</v>
      </c>
      <c r="R26" s="6">
        <f t="shared" si="3"/>
        <v>0</v>
      </c>
      <c r="S26" s="6">
        <f t="shared" si="4"/>
        <v>0</v>
      </c>
      <c r="T26" s="6">
        <f t="shared" si="5"/>
        <v>0</v>
      </c>
      <c r="U26" s="6">
        <f t="shared" si="6"/>
        <v>0</v>
      </c>
      <c r="V26" s="6">
        <f t="shared" si="7"/>
        <v>0</v>
      </c>
      <c r="W26" s="6">
        <f t="shared" si="8"/>
        <v>0</v>
      </c>
      <c r="X26" s="6">
        <f t="shared" si="9"/>
        <v>0</v>
      </c>
      <c r="Y26" s="6">
        <f t="shared" si="10"/>
        <v>0</v>
      </c>
      <c r="Z26" s="6">
        <f t="shared" si="11"/>
        <v>0</v>
      </c>
      <c r="AA26" s="6">
        <f t="shared" si="12"/>
        <v>0</v>
      </c>
      <c r="AB26" s="6">
        <f t="shared" si="13"/>
        <v>0</v>
      </c>
      <c r="AC26" s="6">
        <f t="shared" si="14"/>
        <v>0</v>
      </c>
      <c r="AD26" s="6">
        <f t="shared" si="15"/>
        <v>0</v>
      </c>
      <c r="AE26" s="4">
        <f>[1]!PVT_bg_m3m3(N26,O26,B26,C26,D26,E26,F26,F26,G26,H26,I26,J26,K26,L26,M26)</f>
        <v>1.0090233722337152E-2</v>
      </c>
      <c r="AF26" s="4">
        <f>[1]!PVT_bo_m3m3(N26,O26,B26,C26,D26,E26,F26,F26,G26,H26,I26,J26,K26,L26,M26)</f>
        <v>1.1335934838489672</v>
      </c>
      <c r="AG26" s="4">
        <f>[1]!PVT_bw_m3m3(N26,O26,B26,C26,D26,E26,F26,F26,G26,H26,I26,J26,K26,L26,M26)</f>
        <v>1.0128801187149363</v>
      </c>
      <c r="AH26" s="4">
        <f>[1]!PVT_mu_gas_cP(N26,O26,B26,C26,D26,E26,F26,F26,G26,H26,I26,J26,K26,L26,M26)</f>
        <v>1.4721265766088122E-2</v>
      </c>
      <c r="AI26" s="4">
        <f>[1]!PVT_mu_oil_cP(N26,O26,B26,C26,D26,E26,F26,F26,G26,H26,I26,J26,K26,L26,M26)</f>
        <v>0.8309689214457352</v>
      </c>
      <c r="AJ26" s="4">
        <f>[1]!PVT_mu_wat_cP(N26,O26,B26,C26,D26,E26,F26,F26,G26,H26,I26,J26,K26,L26,M26)</f>
        <v>0.65135135163918645</v>
      </c>
      <c r="AK26" s="4">
        <f>[1]!PVT_rs_m3m3(N26,O26,B26,C26,D26,E26,F26,F26,G26,H26,I26,J26,K26,L26,M26)</f>
        <v>88.827112513428673</v>
      </c>
      <c r="AL26" s="4">
        <f>[1]!PVT_rho_gas_kgm3(N26,O26,B26,C26,D26,E26,F26,F26,G26,H26,I26,J26,K26,L26,M26)</f>
        <v>96.861978314375349</v>
      </c>
      <c r="AM26" s="4">
        <f>[1]!PVT_rho_oil_kgm3(N26,O26,B26,C26,D26,E26,F26,F26,G26,H26,I26,J26,K26,L26,M26)</f>
        <v>799.94819977894565</v>
      </c>
      <c r="AN26" s="4">
        <f>[1]!PVT_rho_wat_kgm3(N26,O26,B26,C26,D26,E26,F26,F26,G26,H26,I26,J26,K26,L26,M26)</f>
        <v>1036.6478525930181</v>
      </c>
      <c r="AO26" s="4">
        <f>[1]!PVT_salinity_ppm(N26,O26,B26,C26,D26,E26,F26,F26,G26,H26,I26,J26,K26,L26,M26)</f>
        <v>70705.91209615003</v>
      </c>
      <c r="AP26" s="4">
        <f>[1]!PVT_ST_liqgas_Nm(N26,O26,B26,C26,D26,E26,F26,F26,G26,H26,I26,J26,K26,L26,M26)</f>
        <v>2.4011468940589958E-2</v>
      </c>
      <c r="AQ26" s="4">
        <f>[1]!PVT_ST_oilgas_Nm(N26,O26,B26,C26,D26,E26,F26,F26,G26,H26,I26,J26,K26,L26,M26)</f>
        <v>2.4011468940589958E-2</v>
      </c>
      <c r="AR26" s="4">
        <f>[1]!PVT_ST_watgas_Nm(N26,O26,B26,C26,D26,E26,F26,F26,G26,H26,I26,J26,K26,L26,M26)</f>
        <v>5.1286138399136483E-2</v>
      </c>
      <c r="AS26" s="4">
        <f>[1]!PVT_pb_atma(O26,B26,C26,D26,E26,F26,F26,G26,H26,I26,J26,K26,L26,M26)</f>
        <v>71.956217980530894</v>
      </c>
      <c r="AT26" s="6">
        <v>1.0090233722337152E-2</v>
      </c>
      <c r="AU26" s="6">
        <v>1.1335934838489672</v>
      </c>
      <c r="AV26" s="6">
        <v>1.0128801187149363</v>
      </c>
      <c r="AW26" s="6">
        <v>1.4721265766088122E-2</v>
      </c>
      <c r="AX26" s="6">
        <v>0.8309689214457352</v>
      </c>
      <c r="AY26" s="6">
        <v>0.65135135163918645</v>
      </c>
      <c r="AZ26" s="6">
        <v>88.827112513428673</v>
      </c>
      <c r="BA26" s="6">
        <v>96.861978314375349</v>
      </c>
      <c r="BB26" s="6">
        <v>799.94819977894565</v>
      </c>
      <c r="BC26" s="6">
        <v>1036.6478525930181</v>
      </c>
      <c r="BD26" s="6">
        <v>70705.91209615003</v>
      </c>
      <c r="BE26" s="6">
        <v>2.4011468940589958E-2</v>
      </c>
      <c r="BF26" s="6">
        <v>2.4011468940589958E-2</v>
      </c>
      <c r="BG26" s="6">
        <v>5.1286138399136483E-2</v>
      </c>
      <c r="BH26" s="6">
        <v>71.956217980530894</v>
      </c>
    </row>
    <row r="27" spans="2:60" x14ac:dyDescent="0.25">
      <c r="B27" s="3">
        <v>0.8</v>
      </c>
      <c r="C27" s="3">
        <v>0.82</v>
      </c>
      <c r="D27" s="3">
        <v>1.05</v>
      </c>
      <c r="E27" s="3">
        <v>120</v>
      </c>
      <c r="F27" s="3">
        <v>80</v>
      </c>
      <c r="G27" s="3">
        <v>100</v>
      </c>
      <c r="H27" s="3">
        <v>1.2</v>
      </c>
      <c r="I27" s="3">
        <v>0.8</v>
      </c>
      <c r="J27" s="3">
        <v>1</v>
      </c>
      <c r="K27" s="3">
        <v>0</v>
      </c>
      <c r="L27" s="3">
        <v>20</v>
      </c>
      <c r="M27" s="3">
        <v>30</v>
      </c>
      <c r="N27" s="3">
        <v>1</v>
      </c>
      <c r="O27" s="3">
        <v>20</v>
      </c>
      <c r="P27" s="6">
        <f t="shared" si="1"/>
        <v>0</v>
      </c>
      <c r="Q27" s="6">
        <f t="shared" si="2"/>
        <v>0</v>
      </c>
      <c r="R27" s="6">
        <f t="shared" si="3"/>
        <v>0</v>
      </c>
      <c r="S27" s="6">
        <f t="shared" si="4"/>
        <v>0</v>
      </c>
      <c r="T27" s="6">
        <f t="shared" si="5"/>
        <v>0</v>
      </c>
      <c r="U27" s="6">
        <f t="shared" si="6"/>
        <v>0</v>
      </c>
      <c r="V27" s="6">
        <f t="shared" si="7"/>
        <v>0</v>
      </c>
      <c r="W27" s="6">
        <f t="shared" si="8"/>
        <v>0</v>
      </c>
      <c r="X27" s="6">
        <f t="shared" si="9"/>
        <v>0</v>
      </c>
      <c r="Y27" s="6">
        <f t="shared" si="10"/>
        <v>0</v>
      </c>
      <c r="Z27" s="6">
        <f t="shared" si="11"/>
        <v>0</v>
      </c>
      <c r="AA27" s="6">
        <f t="shared" si="12"/>
        <v>0</v>
      </c>
      <c r="AB27" s="6">
        <f t="shared" si="13"/>
        <v>0</v>
      </c>
      <c r="AC27" s="6">
        <f t="shared" si="14"/>
        <v>0</v>
      </c>
      <c r="AD27" s="6">
        <f t="shared" si="15"/>
        <v>0</v>
      </c>
      <c r="AE27" s="4">
        <f>[1]!PVT_bg_m3m3(N27,O27,B27,C27,D27,E27,F27,F27,G27,H27,I27,J27,K27,L27,M27)</f>
        <v>1.001223113966796</v>
      </c>
      <c r="AF27" s="4">
        <f>[1]!PVT_bo_m3m3(N27,O27,B27,C27,D27,E27,F27,F27,G27,H27,I27,J27,K27,L27,M27)</f>
        <v>1.0103511452632472</v>
      </c>
      <c r="AG27" s="4">
        <f>[1]!PVT_bw_m3m3(N27,O27,B27,C27,D27,E27,F27,F27,G27,H27,I27,J27,K27,L27,M27)</f>
        <v>1.0014837710730848</v>
      </c>
      <c r="AH27" s="4">
        <f>[1]!PVT_mu_gas_cP(N27,O27,B27,C27,D27,E27,F27,F27,G27,H27,I27,J27,K27,L27,M27)</f>
        <v>9.9967792601176816E-3</v>
      </c>
      <c r="AI27" s="4">
        <f>[1]!PVT_mu_oil_cP(N27,O27,B27,C27,D27,E27,F27,F27,G27,H27,I27,J27,K27,L27,M27)</f>
        <v>2.1498797171280892</v>
      </c>
      <c r="AJ27" s="4">
        <f>[1]!PVT_mu_wat_cP(N27,O27,B27,C27,D27,E27,F27,F27,G27,H27,I27,J27,K27,L27,M27)</f>
        <v>1.0912249824028517</v>
      </c>
      <c r="AK27" s="4">
        <f>[1]!PVT_rs_m3m3(N27,O27,B27,C27,D27,E27,F27,F27,G27,H27,I27,J27,K27,L27,M27)</f>
        <v>4.9533689780391246</v>
      </c>
      <c r="AL27" s="4">
        <f>[1]!PVT_rho_gas_kgm3(N27,O27,B27,C27,D27,E27,F27,F27,G27,H27,I27,J27,K27,L27,M27)</f>
        <v>0.97616603768539512</v>
      </c>
      <c r="AM27" s="4">
        <f>[1]!PVT_rho_oil_kgm3(N27,O27,B27,C27,D27,E27,F27,F27,G27,H27,I27,J27,K27,L27,M27)</f>
        <v>816.39064653058188</v>
      </c>
      <c r="AN27" s="4">
        <f>[1]!PVT_rho_wat_kgm3(N27,O27,B27,C27,D27,E27,F27,F27,G27,H27,I27,J27,K27,L27,M27)</f>
        <v>1048.4443486038024</v>
      </c>
      <c r="AO27" s="4">
        <f>[1]!PVT_salinity_ppm(N27,O27,B27,C27,D27,E27,F27,F27,G27,H27,I27,J27,K27,L27,M27)</f>
        <v>70705.91209615003</v>
      </c>
      <c r="AP27" s="4">
        <f>[1]!PVT_ST_liqgas_Nm(N27,O27,B27,C27,D27,E27,F27,F27,G27,H27,I27,J27,K27,L27,M27)</f>
        <v>6.2530356963437894E-2</v>
      </c>
      <c r="AQ27" s="4">
        <f>[1]!PVT_ST_oilgas_Nm(N27,O27,B27,C27,D27,E27,F27,F27,G27,H27,I27,J27,K27,L27,M27)</f>
        <v>6.2530356963437894E-2</v>
      </c>
      <c r="AR27" s="4">
        <f>[1]!PVT_ST_watgas_Nm(N27,O27,B27,C27,D27,E27,F27,F27,G27,H27,I27,J27,K27,L27,M27)</f>
        <v>6.4416926551517747E-2</v>
      </c>
      <c r="AS27" s="4">
        <f>[1]!PVT_pb_atma(O27,B27,C27,D27,E27,F27,F27,G27,H27,I27,J27,K27,L27,M27)</f>
        <v>55.904086490918885</v>
      </c>
      <c r="AT27" s="6">
        <v>1.001223113966796</v>
      </c>
      <c r="AU27" s="6">
        <v>1.0103511452632472</v>
      </c>
      <c r="AV27" s="6">
        <v>1.0014837710730848</v>
      </c>
      <c r="AW27" s="6">
        <v>9.9967792601176816E-3</v>
      </c>
      <c r="AX27" s="6">
        <v>2.1498797171280892</v>
      </c>
      <c r="AY27" s="6">
        <v>1.0912249824028517</v>
      </c>
      <c r="AZ27" s="6">
        <v>4.9533689780391246</v>
      </c>
      <c r="BA27" s="6">
        <v>0.97616603768539512</v>
      </c>
      <c r="BB27" s="6">
        <v>816.39064653058188</v>
      </c>
      <c r="BC27" s="6">
        <v>1048.4443486038024</v>
      </c>
      <c r="BD27" s="6">
        <v>70705.91209615003</v>
      </c>
      <c r="BE27" s="6">
        <v>6.2530356963437894E-2</v>
      </c>
      <c r="BF27" s="6">
        <v>6.2530356963437894E-2</v>
      </c>
      <c r="BG27" s="6">
        <v>6.4416926551517747E-2</v>
      </c>
      <c r="BH27" s="6">
        <v>55.904086490918885</v>
      </c>
    </row>
    <row r="28" spans="2:60" x14ac:dyDescent="0.25">
      <c r="B28" s="3">
        <v>0.8</v>
      </c>
      <c r="C28" s="3">
        <v>0.82</v>
      </c>
      <c r="D28" s="3">
        <v>1.05</v>
      </c>
      <c r="E28" s="3">
        <v>120</v>
      </c>
      <c r="F28" s="3">
        <v>80</v>
      </c>
      <c r="G28" s="3">
        <v>100</v>
      </c>
      <c r="H28" s="3">
        <v>1.2</v>
      </c>
      <c r="I28" s="3">
        <v>0.8</v>
      </c>
      <c r="J28" s="3">
        <v>1</v>
      </c>
      <c r="K28" s="3">
        <v>0</v>
      </c>
      <c r="L28" s="3">
        <v>20</v>
      </c>
      <c r="M28" s="3">
        <v>30</v>
      </c>
      <c r="N28" s="3">
        <v>10</v>
      </c>
      <c r="O28" s="3">
        <v>30</v>
      </c>
      <c r="P28" s="6">
        <f t="shared" si="1"/>
        <v>0</v>
      </c>
      <c r="Q28" s="6">
        <f t="shared" si="2"/>
        <v>0</v>
      </c>
      <c r="R28" s="6">
        <f t="shared" si="3"/>
        <v>0</v>
      </c>
      <c r="S28" s="6">
        <f t="shared" si="4"/>
        <v>0</v>
      </c>
      <c r="T28" s="6">
        <f t="shared" si="5"/>
        <v>0</v>
      </c>
      <c r="U28" s="6">
        <f t="shared" si="6"/>
        <v>0</v>
      </c>
      <c r="V28" s="6">
        <f t="shared" si="7"/>
        <v>0</v>
      </c>
      <c r="W28" s="6">
        <f t="shared" si="8"/>
        <v>0</v>
      </c>
      <c r="X28" s="6">
        <f t="shared" si="9"/>
        <v>0</v>
      </c>
      <c r="Y28" s="6">
        <f t="shared" si="10"/>
        <v>0</v>
      </c>
      <c r="Z28" s="6">
        <f t="shared" si="11"/>
        <v>0</v>
      </c>
      <c r="AA28" s="6">
        <f t="shared" si="12"/>
        <v>0</v>
      </c>
      <c r="AB28" s="6">
        <f t="shared" si="13"/>
        <v>0</v>
      </c>
      <c r="AC28" s="6">
        <f t="shared" si="14"/>
        <v>0</v>
      </c>
      <c r="AD28" s="6">
        <f t="shared" si="15"/>
        <v>0</v>
      </c>
      <c r="AE28" s="4">
        <f>[1]!PVT_bg_m3m3(N28,O28,B28,C28,D28,E28,F28,F28,G28,H28,I28,J28,K28,L28,M28)</f>
        <v>0.10122144335603231</v>
      </c>
      <c r="AF28" s="4">
        <f>[1]!PVT_bo_m3m3(N28,O28,B28,C28,D28,E28,F28,F28,G28,H28,I28,J28,K28,L28,M28)</f>
        <v>1.0533313965786293</v>
      </c>
      <c r="AG28" s="4">
        <f>[1]!PVT_bw_m3m3(N28,O28,B28,C28,D28,E28,F28,F28,G28,H28,I28,J28,K28,L28,M28)</f>
        <v>1.0053237085969748</v>
      </c>
      <c r="AH28" s="4">
        <f>[1]!PVT_mu_gas_cP(N28,O28,B28,C28,D28,E28,F28,F28,G28,H28,I28,J28,K28,L28,M28)</f>
        <v>1.0534327118580013E-2</v>
      </c>
      <c r="AI28" s="4">
        <f>[1]!PVT_mu_oil_cP(N28,O28,B28,C28,D28,E28,F28,F28,G28,H28,I28,J28,K28,L28,M28)</f>
        <v>1.4240890404434992</v>
      </c>
      <c r="AJ28" s="4">
        <f>[1]!PVT_mu_wat_cP(N28,O28,B28,C28,D28,E28,F28,F28,G28,H28,I28,J28,K28,L28,M28)</f>
        <v>0.86906442092974234</v>
      </c>
      <c r="AK28" s="4">
        <f>[1]!PVT_rs_m3m3(N28,O28,B28,C28,D28,E28,F28,F28,G28,H28,I28,J28,K28,L28,M28)</f>
        <v>27.715858405107028</v>
      </c>
      <c r="AL28" s="4">
        <f>[1]!PVT_rho_gas_kgm3(N28,O28,B28,C28,D28,E28,F28,F28,G28,H28,I28,J28,K28,L28,M28)</f>
        <v>9.6556615633534548</v>
      </c>
      <c r="AM28" s="4">
        <f>[1]!PVT_rho_oil_kgm3(N28,O28,B28,C28,D28,E28,F28,F28,G28,H28,I28,J28,K28,L28,M28)</f>
        <v>804.19929959581509</v>
      </c>
      <c r="AN28" s="4">
        <f>[1]!PVT_rho_wat_kgm3(N28,O28,B28,C28,D28,E28,F28,F28,G28,H28,I28,J28,K28,L28,M28)</f>
        <v>1044.439707350954</v>
      </c>
      <c r="AO28" s="4">
        <f>[1]!PVT_salinity_ppm(N28,O28,B28,C28,D28,E28,F28,F28,G28,H28,I28,J28,K28,L28,M28)</f>
        <v>70705.91209615003</v>
      </c>
      <c r="AP28" s="4">
        <f>[1]!PVT_ST_liqgas_Nm(N28,O28,B28,C28,D28,E28,F28,F28,G28,H28,I28,J28,K28,L28,M28)</f>
        <v>5.1931978912549956E-2</v>
      </c>
      <c r="AQ28" s="4">
        <f>[1]!PVT_ST_oilgas_Nm(N28,O28,B28,C28,D28,E28,F28,F28,G28,H28,I28,J28,K28,L28,M28)</f>
        <v>5.1931978912549956E-2</v>
      </c>
      <c r="AR28" s="4">
        <f>[1]!PVT_ST_watgas_Nm(N28,O28,B28,C28,D28,E28,F28,F28,G28,H28,I28,J28,K28,L28,M28)</f>
        <v>6.3095734448019331E-2</v>
      </c>
      <c r="AS28" s="4">
        <f>[1]!PVT_pb_atma(O28,B28,C28,D28,E28,F28,F28,G28,H28,I28,J28,K28,L28,M28)</f>
        <v>59.256580622116573</v>
      </c>
      <c r="AT28" s="6">
        <v>0.10122144335603231</v>
      </c>
      <c r="AU28" s="6">
        <v>1.0533313965786293</v>
      </c>
      <c r="AV28" s="6">
        <v>1.0053237085969748</v>
      </c>
      <c r="AW28" s="6">
        <v>1.0534327118580013E-2</v>
      </c>
      <c r="AX28" s="6">
        <v>1.4240890404434992</v>
      </c>
      <c r="AY28" s="6">
        <v>0.86906442092974234</v>
      </c>
      <c r="AZ28" s="6">
        <v>27.715858405107028</v>
      </c>
      <c r="BA28" s="6">
        <v>9.6556615633534548</v>
      </c>
      <c r="BB28" s="6">
        <v>804.19929959581509</v>
      </c>
      <c r="BC28" s="6">
        <v>1044.439707350954</v>
      </c>
      <c r="BD28" s="6">
        <v>70705.91209615003</v>
      </c>
      <c r="BE28" s="6">
        <v>5.1931978912549956E-2</v>
      </c>
      <c r="BF28" s="6">
        <v>5.1931978912549956E-2</v>
      </c>
      <c r="BG28" s="6">
        <v>6.3095734448019331E-2</v>
      </c>
      <c r="BH28" s="6">
        <v>59.256580622116573</v>
      </c>
    </row>
    <row r="29" spans="2:60" x14ac:dyDescent="0.25">
      <c r="B29" s="3">
        <v>0.8</v>
      </c>
      <c r="C29" s="3">
        <v>0.82</v>
      </c>
      <c r="D29" s="3">
        <v>1.05</v>
      </c>
      <c r="E29" s="3">
        <v>120</v>
      </c>
      <c r="F29" s="3">
        <v>80</v>
      </c>
      <c r="G29" s="3">
        <v>100</v>
      </c>
      <c r="H29" s="3">
        <v>1.2</v>
      </c>
      <c r="I29" s="3">
        <v>0.8</v>
      </c>
      <c r="J29" s="3">
        <v>1</v>
      </c>
      <c r="K29" s="3">
        <v>0</v>
      </c>
      <c r="L29" s="3">
        <v>20</v>
      </c>
      <c r="M29" s="3">
        <v>30</v>
      </c>
      <c r="N29" s="3">
        <v>50</v>
      </c>
      <c r="O29" s="3">
        <v>40</v>
      </c>
      <c r="P29" s="6">
        <f t="shared" si="1"/>
        <v>0</v>
      </c>
      <c r="Q29" s="6">
        <f t="shared" si="2"/>
        <v>0</v>
      </c>
      <c r="R29" s="6">
        <f t="shared" si="3"/>
        <v>0</v>
      </c>
      <c r="S29" s="6">
        <f t="shared" si="4"/>
        <v>0</v>
      </c>
      <c r="T29" s="6">
        <f t="shared" si="5"/>
        <v>0</v>
      </c>
      <c r="U29" s="6">
        <f t="shared" si="6"/>
        <v>0</v>
      </c>
      <c r="V29" s="6">
        <f t="shared" si="7"/>
        <v>0</v>
      </c>
      <c r="W29" s="6">
        <f t="shared" si="8"/>
        <v>0</v>
      </c>
      <c r="X29" s="6">
        <f t="shared" si="9"/>
        <v>0</v>
      </c>
      <c r="Y29" s="6">
        <f t="shared" si="10"/>
        <v>0</v>
      </c>
      <c r="Z29" s="6">
        <f t="shared" si="11"/>
        <v>0</v>
      </c>
      <c r="AA29" s="6">
        <f t="shared" si="12"/>
        <v>0</v>
      </c>
      <c r="AB29" s="6">
        <f t="shared" si="13"/>
        <v>0</v>
      </c>
      <c r="AC29" s="6">
        <f t="shared" si="14"/>
        <v>0</v>
      </c>
      <c r="AD29" s="6">
        <f t="shared" si="15"/>
        <v>0</v>
      </c>
      <c r="AE29" s="4">
        <f>[1]!PVT_bg_m3m3(N29,O29,B29,C29,D29,E29,F29,F29,G29,H29,I29,J29,K29,L29,M29)</f>
        <v>1.9697818728501307E-2</v>
      </c>
      <c r="AF29" s="4">
        <f>[1]!PVT_bo_m3m3(N29,O29,B29,C29,D29,E29,F29,F29,G29,H29,I29,J29,K29,L29,M29)</f>
        <v>1.1261314614304101</v>
      </c>
      <c r="AG29" s="4">
        <f>[1]!PVT_bw_m3m3(N29,O29,B29,C29,D29,E29,F29,F29,G29,H29,I29,J29,K29,L29,M29)</f>
        <v>1.0091302714516674</v>
      </c>
      <c r="AH29" s="4">
        <f>[1]!PVT_mu_gas_cP(N29,O29,B29,C29,D29,E29,F29,F29,G29,H29,I29,J29,K29,L29,M29)</f>
        <v>1.2184393499333184E-2</v>
      </c>
      <c r="AI29" s="4">
        <f>[1]!PVT_mu_oil_cP(N29,O29,B29,C29,D29,E29,F29,F29,G29,H29,I29,J29,K29,L29,M29)</f>
        <v>0.88687207581993965</v>
      </c>
      <c r="AJ29" s="4">
        <f>[1]!PVT_mu_wat_cP(N29,O29,B29,C29,D29,E29,F29,F29,G29,H29,I29,J29,K29,L29,M29)</f>
        <v>0.73802876847353083</v>
      </c>
      <c r="AK29" s="4">
        <f>[1]!PVT_rs_m3m3(N29,O29,B29,C29,D29,E29,F29,F29,G29,H29,I29,J29,K29,L29,M29)</f>
        <v>68.610724803708877</v>
      </c>
      <c r="AL29" s="4">
        <f>[1]!PVT_rho_gas_kgm3(N29,O29,B29,C29,D29,E29,F29,F29,G29,H29,I29,J29,K29,L29,M29)</f>
        <v>49.617676630653094</v>
      </c>
      <c r="AM29" s="4">
        <f>[1]!PVT_rho_oil_kgm3(N29,O29,B29,C29,D29,E29,F29,F29,G29,H29,I29,J29,K29,L29,M29)</f>
        <v>787.70321971771773</v>
      </c>
      <c r="AN29" s="4">
        <f>[1]!PVT_rho_wat_kgm3(N29,O29,B29,C29,D29,E29,F29,F29,G29,H29,I29,J29,K29,L29,M29)</f>
        <v>1040.4999529838105</v>
      </c>
      <c r="AO29" s="4">
        <f>[1]!PVT_salinity_ppm(N29,O29,B29,C29,D29,E29,F29,F29,G29,H29,I29,J29,K29,L29,M29)</f>
        <v>70705.91209615003</v>
      </c>
      <c r="AP29" s="4">
        <f>[1]!PVT_ST_liqgas_Nm(N29,O29,B29,C29,D29,E29,F29,F29,G29,H29,I29,J29,K29,L29,M29)</f>
        <v>3.5396574717088167E-2</v>
      </c>
      <c r="AQ29" s="4">
        <f>[1]!PVT_ST_oilgas_Nm(N29,O29,B29,C29,D29,E29,F29,F29,G29,H29,I29,J29,K29,L29,M29)</f>
        <v>3.5396574717088167E-2</v>
      </c>
      <c r="AR29" s="4">
        <f>[1]!PVT_ST_watgas_Nm(N29,O29,B29,C29,D29,E29,F29,F29,G29,H29,I29,J29,K29,L29,M29)</f>
        <v>5.7543993733715694E-2</v>
      </c>
      <c r="AS29" s="4">
        <f>[1]!PVT_pb_atma(O29,B29,C29,D29,E29,F29,F29,G29,H29,I29,J29,K29,L29,M29)</f>
        <v>62.539305925168094</v>
      </c>
      <c r="AT29" s="6">
        <v>1.9697818728501307E-2</v>
      </c>
      <c r="AU29" s="6">
        <v>1.1261314614304101</v>
      </c>
      <c r="AV29" s="6">
        <v>1.0091302714516674</v>
      </c>
      <c r="AW29" s="6">
        <v>1.2184393499333184E-2</v>
      </c>
      <c r="AX29" s="6">
        <v>0.88687207581993965</v>
      </c>
      <c r="AY29" s="6">
        <v>0.73802876847353083</v>
      </c>
      <c r="AZ29" s="6">
        <v>68.610724803708877</v>
      </c>
      <c r="BA29" s="6">
        <v>49.617676630653094</v>
      </c>
      <c r="BB29" s="6">
        <v>787.70321971771773</v>
      </c>
      <c r="BC29" s="6">
        <v>1040.4999529838105</v>
      </c>
      <c r="BD29" s="6">
        <v>70705.91209615003</v>
      </c>
      <c r="BE29" s="6">
        <v>3.5396574717088167E-2</v>
      </c>
      <c r="BF29" s="6">
        <v>3.5396574717088167E-2</v>
      </c>
      <c r="BG29" s="6">
        <v>5.7543993733715694E-2</v>
      </c>
      <c r="BH29" s="6">
        <v>62.539305925168094</v>
      </c>
    </row>
    <row r="30" spans="2:60" x14ac:dyDescent="0.25">
      <c r="B30" s="3">
        <v>0.8</v>
      </c>
      <c r="C30" s="3">
        <v>0.82</v>
      </c>
      <c r="D30" s="3">
        <v>1.05</v>
      </c>
      <c r="E30" s="3">
        <v>120</v>
      </c>
      <c r="F30" s="3">
        <v>80</v>
      </c>
      <c r="G30" s="3">
        <v>100</v>
      </c>
      <c r="H30" s="3">
        <v>1.2</v>
      </c>
      <c r="I30" s="3">
        <v>0.8</v>
      </c>
      <c r="J30" s="3">
        <v>1</v>
      </c>
      <c r="K30" s="3">
        <v>0</v>
      </c>
      <c r="L30" s="3">
        <v>20</v>
      </c>
      <c r="M30" s="3">
        <v>30</v>
      </c>
      <c r="N30" s="3">
        <v>100</v>
      </c>
      <c r="O30" s="3">
        <v>50</v>
      </c>
      <c r="P30" s="6">
        <f t="shared" si="1"/>
        <v>0</v>
      </c>
      <c r="Q30" s="6">
        <f t="shared" si="2"/>
        <v>0</v>
      </c>
      <c r="R30" s="6">
        <f t="shared" si="3"/>
        <v>0</v>
      </c>
      <c r="S30" s="6">
        <f t="shared" si="4"/>
        <v>0</v>
      </c>
      <c r="T30" s="6">
        <f t="shared" si="5"/>
        <v>0</v>
      </c>
      <c r="U30" s="6">
        <f t="shared" si="6"/>
        <v>0</v>
      </c>
      <c r="V30" s="6">
        <f t="shared" si="7"/>
        <v>0</v>
      </c>
      <c r="W30" s="6">
        <f t="shared" si="8"/>
        <v>0</v>
      </c>
      <c r="X30" s="6">
        <f t="shared" si="9"/>
        <v>0</v>
      </c>
      <c r="Y30" s="6">
        <f t="shared" si="10"/>
        <v>0</v>
      </c>
      <c r="Z30" s="6">
        <f t="shared" si="11"/>
        <v>0</v>
      </c>
      <c r="AA30" s="6">
        <f t="shared" si="12"/>
        <v>0</v>
      </c>
      <c r="AB30" s="6">
        <f t="shared" si="13"/>
        <v>0</v>
      </c>
      <c r="AC30" s="6">
        <f t="shared" si="14"/>
        <v>0</v>
      </c>
      <c r="AD30" s="6">
        <f t="shared" si="15"/>
        <v>0</v>
      </c>
      <c r="AE30" s="4">
        <f>[1]!PVT_bg_m3m3(N30,O30,B30,C30,D30,E30,F30,F30,G30,H30,I30,J30,K30,L30,M30)</f>
        <v>1.0090233722337152E-2</v>
      </c>
      <c r="AF30" s="4">
        <f>[1]!PVT_bo_m3m3(N30,O30,B30,C30,D30,E30,F30,F30,G30,H30,I30,J30,K30,L30,M30)</f>
        <v>1.1436839775500178</v>
      </c>
      <c r="AG30" s="4">
        <f>[1]!PVT_bw_m3m3(N30,O30,B30,C30,D30,E30,F30,F30,G30,H30,I30,J30,K30,L30,M30)</f>
        <v>1.0128801187149363</v>
      </c>
      <c r="AH30" s="4">
        <f>[1]!PVT_mu_gas_cP(N30,O30,B30,C30,D30,E30,F30,F30,G30,H30,I30,J30,K30,L30,M30)</f>
        <v>1.4721265766088122E-2</v>
      </c>
      <c r="AI30" s="4">
        <f>[1]!PVT_mu_oil_cP(N30,O30,B30,C30,D30,E30,F30,F30,G30,H30,I30,J30,K30,L30,M30)</f>
        <v>0.83795455267436303</v>
      </c>
      <c r="AJ30" s="4">
        <f>[1]!PVT_mu_wat_cP(N30,O30,B30,C30,D30,E30,F30,F30,G30,H30,I30,J30,K30,L30,M30)</f>
        <v>0.65135135163918645</v>
      </c>
      <c r="AK30" s="4">
        <f>[1]!PVT_rs_m3m3(N30,O30,B30,C30,D30,E30,F30,F30,G30,H30,I30,J30,K30,L30,M30)</f>
        <v>80</v>
      </c>
      <c r="AL30" s="4">
        <f>[1]!PVT_rho_gas_kgm3(N30,O30,B30,C30,D30,E30,F30,F30,G30,H30,I30,J30,K30,L30,M30)</f>
        <v>96.861978314375349</v>
      </c>
      <c r="AM30" s="4">
        <f>[1]!PVT_rho_oil_kgm3(N30,O30,B30,C30,D30,E30,F30,F30,G30,H30,I30,J30,K30,L30,M30)</f>
        <v>785.34701686044968</v>
      </c>
      <c r="AN30" s="4">
        <f>[1]!PVT_rho_wat_kgm3(N30,O30,B30,C30,D30,E30,F30,F30,G30,H30,I30,J30,K30,L30,M30)</f>
        <v>1036.6478525930181</v>
      </c>
      <c r="AO30" s="4">
        <f>[1]!PVT_salinity_ppm(N30,O30,B30,C30,D30,E30,F30,F30,G30,H30,I30,J30,K30,L30,M30)</f>
        <v>70705.91209615003</v>
      </c>
      <c r="AP30" s="4">
        <f>[1]!PVT_ST_liqgas_Nm(N30,O30,B30,C30,D30,E30,F30,F30,G30,H30,I30,J30,K30,L30,M30)</f>
        <v>2.4011468940589958E-2</v>
      </c>
      <c r="AQ30" s="4">
        <f>[1]!PVT_ST_oilgas_Nm(N30,O30,B30,C30,D30,E30,F30,F30,G30,H30,I30,J30,K30,L30,M30)</f>
        <v>2.4011468940589958E-2</v>
      </c>
      <c r="AR30" s="4">
        <f>[1]!PVT_ST_watgas_Nm(N30,O30,B30,C30,D30,E30,F30,F30,G30,H30,I30,J30,K30,L30,M30)</f>
        <v>5.1286138399136483E-2</v>
      </c>
      <c r="AS30" s="4">
        <f>[1]!PVT_pb_atma(O30,B30,C30,D30,E30,F30,F30,G30,H30,I30,J30,K30,L30,M30)</f>
        <v>65.73486890627025</v>
      </c>
      <c r="AT30" s="6">
        <v>1.0090233722337152E-2</v>
      </c>
      <c r="AU30" s="6">
        <v>1.1436839775500178</v>
      </c>
      <c r="AV30" s="6">
        <v>1.0128801187149363</v>
      </c>
      <c r="AW30" s="6">
        <v>1.4721265766088122E-2</v>
      </c>
      <c r="AX30" s="6">
        <v>0.83795455267436303</v>
      </c>
      <c r="AY30" s="6">
        <v>0.65135135163918645</v>
      </c>
      <c r="AZ30" s="6">
        <v>80</v>
      </c>
      <c r="BA30" s="6">
        <v>96.861978314375349</v>
      </c>
      <c r="BB30" s="6">
        <v>785.34701686044968</v>
      </c>
      <c r="BC30" s="6">
        <v>1036.6478525930181</v>
      </c>
      <c r="BD30" s="6">
        <v>70705.91209615003</v>
      </c>
      <c r="BE30" s="6">
        <v>2.4011468940589958E-2</v>
      </c>
      <c r="BF30" s="6">
        <v>2.4011468940589958E-2</v>
      </c>
      <c r="BG30" s="6">
        <v>5.1286138399136483E-2</v>
      </c>
      <c r="BH30" s="6">
        <v>65.73486890627025</v>
      </c>
    </row>
  </sheetData>
  <conditionalFormatting sqref="P7:AD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Хабибуллин</dc:creator>
  <cp:lastModifiedBy>Ринат Хабибуллин</cp:lastModifiedBy>
  <dcterms:created xsi:type="dcterms:W3CDTF">2019-08-16T06:45:35Z</dcterms:created>
  <dcterms:modified xsi:type="dcterms:W3CDTF">2019-08-17T05:21:38Z</dcterms:modified>
</cp:coreProperties>
</file>