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ЭтаКнига"/>
  <mc:AlternateContent xmlns:mc="http://schemas.openxmlformats.org/markup-compatibility/2006">
    <mc:Choice Requires="x15">
      <x15ac:absPath xmlns:x15ac="http://schemas.microsoft.com/office/spreadsheetml/2010/11/ac" url="D:\rnt\unifloc_vba\Тесты\"/>
    </mc:Choice>
  </mc:AlternateContent>
  <xr:revisionPtr revIDLastSave="0" documentId="13_ncr:1_{1CDCA74A-9C20-4293-8EFB-8BCBDA89FE78}" xr6:coauthVersionLast="36" xr6:coauthVersionMax="36" xr10:uidLastSave="{00000000-0000-0000-0000-000000000000}"/>
  <bookViews>
    <workbookView xWindow="0" yWindow="0" windowWidth="12270" windowHeight="3825" xr2:uid="{00000000-000D-0000-FFFF-FFFF00000000}"/>
  </bookViews>
  <sheets>
    <sheet name="Тест PVT" sheetId="3" r:id="rId1"/>
  </sheets>
  <externalReferences>
    <externalReference r:id="rId2"/>
  </externalReferences>
  <definedNames>
    <definedName name="Bob_m3m3_">'Тест PVT'!$C$15</definedName>
    <definedName name="dens_air_const">'Тест PVT'!$K$2</definedName>
    <definedName name="dens_wat_const">'Тест PVT'!$K$1</definedName>
    <definedName name="gamma_gas_">'Тест PVT'!$C$5</definedName>
    <definedName name="gamma_oil_">'Тест PVT'!$C$4</definedName>
    <definedName name="gamma_water_">'Тест PVT'!$C$6</definedName>
    <definedName name="Ksep_">'Тест PVT'!$C$17</definedName>
    <definedName name="Muo_cP_">'Тест PVT'!$C$16</definedName>
    <definedName name="Pb_atm_">'Тест PVT'!$C$14</definedName>
    <definedName name="Pref_atm_">'Тест PVT'!$C$23</definedName>
    <definedName name="Psep_atm_">'Тест PVT'!$C$18</definedName>
    <definedName name="PVT_corr_">'Тест PVT'!$C$12</definedName>
    <definedName name="PVT_corr_1_">'Тест PVT'!$D$12</definedName>
    <definedName name="Rp_m3m3_">'Тест PVT'!$C$8</definedName>
    <definedName name="Rsb_m3m3_">'Тест PVT'!$C$7</definedName>
    <definedName name="T_res_C_">'Тест PVT'!$C$13</definedName>
    <definedName name="T_sep_C_">'Тест PVT'!$C$19</definedName>
    <definedName name="Tref_c_">'Тест PVT'!$C$24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9" i="3" l="1"/>
  <c r="J18" i="3"/>
  <c r="J14" i="3"/>
  <c r="J13" i="3"/>
  <c r="K44" i="3"/>
  <c r="J44" i="3"/>
  <c r="I44" i="3"/>
  <c r="H44" i="3"/>
  <c r="K42" i="3"/>
  <c r="J42" i="3"/>
  <c r="I42" i="3"/>
  <c r="H42" i="3"/>
  <c r="L7" i="3"/>
  <c r="I26" i="3"/>
  <c r="G26" i="3"/>
  <c r="I25" i="3"/>
  <c r="G25" i="3"/>
  <c r="H47" i="3"/>
  <c r="H50" i="3"/>
  <c r="H53" i="3"/>
  <c r="I47" i="3"/>
  <c r="I50" i="3"/>
  <c r="I53" i="3"/>
  <c r="J47" i="3"/>
  <c r="J50" i="3"/>
  <c r="J53" i="3"/>
  <c r="K47" i="3"/>
  <c r="K50" i="3"/>
  <c r="K53" i="3"/>
  <c r="H48" i="3"/>
  <c r="H51" i="3"/>
  <c r="H54" i="3"/>
  <c r="I48" i="3"/>
  <c r="I51" i="3"/>
  <c r="I54" i="3"/>
  <c r="H49" i="3"/>
  <c r="H55" i="3"/>
  <c r="I49" i="3"/>
  <c r="I55" i="3"/>
  <c r="J49" i="3"/>
  <c r="J55" i="3"/>
  <c r="K49" i="3"/>
  <c r="K55" i="3"/>
  <c r="J48" i="3"/>
  <c r="J51" i="3"/>
  <c r="J54" i="3"/>
  <c r="K48" i="3"/>
  <c r="K51" i="3"/>
  <c r="K54" i="3"/>
  <c r="H46" i="3"/>
  <c r="H52" i="3"/>
  <c r="I46" i="3"/>
  <c r="I52" i="3"/>
  <c r="J46" i="3"/>
  <c r="J52" i="3"/>
  <c r="K46" i="3"/>
  <c r="K52" i="3"/>
  <c r="K45" i="3"/>
  <c r="I45" i="3"/>
  <c r="J45" i="3"/>
  <c r="H45" i="3"/>
  <c r="H6" i="3" l="1"/>
  <c r="E26" i="3"/>
  <c r="E25" i="3"/>
  <c r="C25" i="3"/>
  <c r="K22" i="3"/>
  <c r="K25" i="3"/>
  <c r="K26" i="3"/>
  <c r="K397" i="3" l="1"/>
  <c r="J397" i="3"/>
  <c r="I397" i="3"/>
  <c r="H397" i="3"/>
  <c r="G397" i="3"/>
  <c r="F397" i="3"/>
  <c r="E397" i="3"/>
  <c r="D397" i="3"/>
  <c r="G395" i="3"/>
  <c r="K395" i="3" s="1"/>
  <c r="F395" i="3"/>
  <c r="J395" i="3" s="1"/>
  <c r="E395" i="3"/>
  <c r="I395" i="3" s="1"/>
  <c r="D395" i="3"/>
  <c r="H395" i="3" s="1"/>
  <c r="K360" i="3"/>
  <c r="J360" i="3"/>
  <c r="I360" i="3"/>
  <c r="H360" i="3"/>
  <c r="G360" i="3"/>
  <c r="F360" i="3"/>
  <c r="E360" i="3"/>
  <c r="D360" i="3"/>
  <c r="G358" i="3"/>
  <c r="K358" i="3" s="1"/>
  <c r="F358" i="3"/>
  <c r="J358" i="3" s="1"/>
  <c r="E358" i="3"/>
  <c r="I358" i="3" s="1"/>
  <c r="D358" i="3"/>
  <c r="H358" i="3" s="1"/>
  <c r="K322" i="3"/>
  <c r="J322" i="3"/>
  <c r="I322" i="3"/>
  <c r="H322" i="3"/>
  <c r="G322" i="3"/>
  <c r="F322" i="3"/>
  <c r="E322" i="3"/>
  <c r="D322" i="3"/>
  <c r="G320" i="3"/>
  <c r="K320" i="3" s="1"/>
  <c r="F320" i="3"/>
  <c r="J320" i="3" s="1"/>
  <c r="E320" i="3"/>
  <c r="I320" i="3" s="1"/>
  <c r="D320" i="3"/>
  <c r="H320" i="3" s="1"/>
  <c r="K285" i="3"/>
  <c r="J285" i="3"/>
  <c r="I285" i="3"/>
  <c r="H285" i="3"/>
  <c r="G285" i="3"/>
  <c r="F285" i="3"/>
  <c r="E285" i="3"/>
  <c r="D285" i="3"/>
  <c r="G283" i="3"/>
  <c r="K283" i="3" s="1"/>
  <c r="F283" i="3"/>
  <c r="J283" i="3" s="1"/>
  <c r="E283" i="3"/>
  <c r="I283" i="3" s="1"/>
  <c r="D283" i="3"/>
  <c r="H283" i="3" s="1"/>
  <c r="K249" i="3"/>
  <c r="J249" i="3"/>
  <c r="I249" i="3"/>
  <c r="H249" i="3"/>
  <c r="G249" i="3"/>
  <c r="F249" i="3"/>
  <c r="E249" i="3"/>
  <c r="D249" i="3"/>
  <c r="G247" i="3"/>
  <c r="K247" i="3" s="1"/>
  <c r="F247" i="3"/>
  <c r="J247" i="3" s="1"/>
  <c r="E247" i="3"/>
  <c r="I247" i="3" s="1"/>
  <c r="D247" i="3"/>
  <c r="H247" i="3" s="1"/>
  <c r="K212" i="3"/>
  <c r="J212" i="3"/>
  <c r="I212" i="3"/>
  <c r="H212" i="3"/>
  <c r="G212" i="3"/>
  <c r="F212" i="3"/>
  <c r="E212" i="3"/>
  <c r="D212" i="3"/>
  <c r="G210" i="3"/>
  <c r="K210" i="3" s="1"/>
  <c r="F210" i="3"/>
  <c r="J210" i="3" s="1"/>
  <c r="E210" i="3"/>
  <c r="I210" i="3" s="1"/>
  <c r="D210" i="3"/>
  <c r="H210" i="3" s="1"/>
  <c r="K174" i="3"/>
  <c r="J174" i="3"/>
  <c r="I174" i="3"/>
  <c r="H174" i="3"/>
  <c r="G174" i="3"/>
  <c r="F174" i="3"/>
  <c r="E174" i="3"/>
  <c r="D174" i="3"/>
  <c r="G172" i="3"/>
  <c r="K172" i="3" s="1"/>
  <c r="F172" i="3"/>
  <c r="J172" i="3" s="1"/>
  <c r="E172" i="3"/>
  <c r="I172" i="3" s="1"/>
  <c r="D172" i="3"/>
  <c r="H172" i="3" s="1"/>
  <c r="K138" i="3"/>
  <c r="J138" i="3"/>
  <c r="I138" i="3"/>
  <c r="H138" i="3"/>
  <c r="G138" i="3"/>
  <c r="F138" i="3"/>
  <c r="E138" i="3"/>
  <c r="D138" i="3"/>
  <c r="G136" i="3"/>
  <c r="K136" i="3" s="1"/>
  <c r="F136" i="3"/>
  <c r="J136" i="3" s="1"/>
  <c r="E136" i="3"/>
  <c r="I136" i="3" s="1"/>
  <c r="D136" i="3"/>
  <c r="H136" i="3" s="1"/>
  <c r="D69" i="3"/>
  <c r="F403" i="3"/>
  <c r="D377" i="3"/>
  <c r="D78" i="3"/>
  <c r="G427" i="3"/>
  <c r="E348" i="3"/>
  <c r="D303" i="3"/>
  <c r="G254" i="3"/>
  <c r="E407" i="3"/>
  <c r="G326" i="3"/>
  <c r="F276" i="3"/>
  <c r="H76" i="3"/>
  <c r="F291" i="3"/>
  <c r="F368" i="3"/>
  <c r="D266" i="3"/>
  <c r="D231" i="3"/>
  <c r="G191" i="3"/>
  <c r="G315" i="3"/>
  <c r="E238" i="3"/>
  <c r="G401" i="3"/>
  <c r="E295" i="3"/>
  <c r="F423" i="3"/>
  <c r="E225" i="3"/>
  <c r="F153" i="3"/>
  <c r="F257" i="3"/>
  <c r="D413" i="3"/>
  <c r="D112" i="3"/>
  <c r="G85" i="3"/>
  <c r="G361" i="3"/>
  <c r="E277" i="3"/>
  <c r="D232" i="3"/>
  <c r="E334" i="3"/>
  <c r="G255" i="3"/>
  <c r="D290" i="3"/>
  <c r="F191" i="3"/>
  <c r="F295" i="3"/>
  <c r="D149" i="3"/>
  <c r="G122" i="3"/>
  <c r="G309" i="3"/>
  <c r="E232" i="3"/>
  <c r="G389" i="3"/>
  <c r="E289" i="3"/>
  <c r="F417" i="3"/>
  <c r="F215" i="3"/>
  <c r="F147" i="3"/>
  <c r="F427" i="3"/>
  <c r="F251" i="3"/>
  <c r="D407" i="3"/>
  <c r="D106" i="3"/>
  <c r="G79" i="3"/>
  <c r="F315" i="3"/>
  <c r="F398" i="3"/>
  <c r="D295" i="3"/>
  <c r="E399" i="3"/>
  <c r="F236" i="3"/>
  <c r="G220" i="3"/>
  <c r="E400" i="3"/>
  <c r="D348" i="3"/>
  <c r="G298" i="3"/>
  <c r="G372" i="3"/>
  <c r="F326" i="3"/>
  <c r="F329" i="3"/>
  <c r="D197" i="3"/>
  <c r="F132" i="3"/>
  <c r="E95" i="3"/>
  <c r="F220" i="3"/>
  <c r="G199" i="3"/>
  <c r="D279" i="3"/>
  <c r="G80" i="3"/>
  <c r="D145" i="3"/>
  <c r="F379" i="3"/>
  <c r="D352" i="3"/>
  <c r="C30" i="3"/>
  <c r="G409" i="3"/>
  <c r="E330" i="3"/>
  <c r="D280" i="3"/>
  <c r="G230" i="3"/>
  <c r="E383" i="3"/>
  <c r="G302" i="3"/>
  <c r="F258" i="3"/>
  <c r="E353" i="3"/>
  <c r="F268" i="3"/>
  <c r="F343" i="3"/>
  <c r="D242" i="3"/>
  <c r="D196" i="3"/>
  <c r="G168" i="3"/>
  <c r="G297" i="3"/>
  <c r="D427" i="3"/>
  <c r="G377" i="3"/>
  <c r="E272" i="3"/>
  <c r="F405" i="3"/>
  <c r="F131" i="3"/>
  <c r="F415" i="3"/>
  <c r="D389" i="3"/>
  <c r="D90" i="3"/>
  <c r="G52" i="3"/>
  <c r="G336" i="3"/>
  <c r="E259" i="3"/>
  <c r="G416" i="3"/>
  <c r="E310" i="3"/>
  <c r="G231" i="3"/>
  <c r="E323" i="3"/>
  <c r="F168" i="3"/>
  <c r="F272" i="3"/>
  <c r="D428" i="3"/>
  <c r="D127" i="3"/>
  <c r="G104" i="3"/>
  <c r="G291" i="3"/>
  <c r="D421" i="3"/>
  <c r="G371" i="3"/>
  <c r="E266" i="3"/>
  <c r="F399" i="3"/>
  <c r="F125" i="3"/>
  <c r="F409" i="3"/>
  <c r="D383" i="3"/>
  <c r="D84" i="3"/>
  <c r="F218" i="3"/>
  <c r="F297" i="3"/>
  <c r="F374" i="3"/>
  <c r="D272" i="3"/>
  <c r="E267" i="3"/>
  <c r="G197" i="3"/>
  <c r="E376" i="3"/>
  <c r="D330" i="3"/>
  <c r="G275" i="3"/>
  <c r="E428" i="3"/>
  <c r="G347" i="3"/>
  <c r="F302" i="3"/>
  <c r="D179" i="3"/>
  <c r="F114" i="3"/>
  <c r="E77" i="3"/>
  <c r="E190" i="3"/>
  <c r="G118" i="3"/>
  <c r="H92" i="3"/>
  <c r="F361" i="3"/>
  <c r="D334" i="3"/>
  <c r="G385" i="3"/>
  <c r="E306" i="3"/>
  <c r="D262" i="3"/>
  <c r="G205" i="3"/>
  <c r="E365" i="3"/>
  <c r="G279" i="3"/>
  <c r="F234" i="3"/>
  <c r="H93" i="3"/>
  <c r="F250" i="3"/>
  <c r="F325" i="3"/>
  <c r="D178" i="3"/>
  <c r="G150" i="3"/>
  <c r="G274" i="3"/>
  <c r="D409" i="3"/>
  <c r="G352" i="3"/>
  <c r="E254" i="3"/>
  <c r="G426" i="3"/>
  <c r="F381" i="3"/>
  <c r="F391" i="3"/>
  <c r="D371" i="3"/>
  <c r="D72" i="3"/>
  <c r="G312" i="3"/>
  <c r="E235" i="3"/>
  <c r="G398" i="3"/>
  <c r="E292" i="3"/>
  <c r="F420" i="3"/>
  <c r="F150" i="3"/>
  <c r="F254" i="3"/>
  <c r="D410" i="3"/>
  <c r="D109" i="3"/>
  <c r="G82" i="3"/>
  <c r="G268" i="3"/>
  <c r="D403" i="3"/>
  <c r="G346" i="3"/>
  <c r="E242" i="3"/>
  <c r="G420" i="3"/>
  <c r="F375" i="3"/>
  <c r="F385" i="3"/>
  <c r="D365" i="3"/>
  <c r="D50" i="3"/>
  <c r="F274" i="3"/>
  <c r="F349" i="3"/>
  <c r="D254" i="3"/>
  <c r="D202" i="3"/>
  <c r="G179" i="3"/>
  <c r="E351" i="3"/>
  <c r="D306" i="3"/>
  <c r="G257" i="3"/>
  <c r="E410" i="3"/>
  <c r="G329" i="3"/>
  <c r="F279" i="3"/>
  <c r="H79" i="3"/>
  <c r="E188" i="3"/>
  <c r="D156" i="3"/>
  <c r="F92" i="3"/>
  <c r="E311" i="3"/>
  <c r="E109" i="3"/>
  <c r="E379" i="3"/>
  <c r="F336" i="3"/>
  <c r="F413" i="3"/>
  <c r="D310" i="3"/>
  <c r="D341" i="3"/>
  <c r="G367" i="3"/>
  <c r="E288" i="3"/>
  <c r="D238" i="3"/>
  <c r="E340" i="3"/>
  <c r="G261" i="3"/>
  <c r="F216" i="3"/>
  <c r="D332" i="3"/>
  <c r="F197" i="3"/>
  <c r="F226" i="3"/>
  <c r="F301" i="3"/>
  <c r="D155" i="3"/>
  <c r="G128" i="3"/>
  <c r="G256" i="3"/>
  <c r="D385" i="3"/>
  <c r="G334" i="3"/>
  <c r="E230" i="3"/>
  <c r="G408" i="3"/>
  <c r="F363" i="3"/>
  <c r="F373" i="3"/>
  <c r="D346" i="3"/>
  <c r="G294" i="3"/>
  <c r="D424" i="3"/>
  <c r="G374" i="3"/>
  <c r="E269" i="3"/>
  <c r="F402" i="3"/>
  <c r="F128" i="3"/>
  <c r="F412" i="3"/>
  <c r="D386" i="3"/>
  <c r="D87" i="3"/>
  <c r="E369" i="3"/>
  <c r="G250" i="3"/>
  <c r="E424" i="3"/>
  <c r="D379" i="3"/>
  <c r="G328" i="3"/>
  <c r="E224" i="3"/>
  <c r="G402" i="3"/>
  <c r="F350" i="3"/>
  <c r="F367" i="3"/>
  <c r="D340" i="3"/>
  <c r="D160" i="3"/>
  <c r="F256" i="3"/>
  <c r="F331" i="3"/>
  <c r="D230" i="3"/>
  <c r="D184" i="3"/>
  <c r="G156" i="3"/>
  <c r="G412" i="3"/>
  <c r="E333" i="3"/>
  <c r="D288" i="3"/>
  <c r="G233" i="3"/>
  <c r="E386" i="3"/>
  <c r="G305" i="3"/>
  <c r="F261" i="3"/>
  <c r="E165" i="3"/>
  <c r="D134" i="3"/>
  <c r="K99" i="3"/>
  <c r="F74" i="3"/>
  <c r="D74" i="3"/>
  <c r="J82" i="3"/>
  <c r="D333" i="3"/>
  <c r="F113" i="3"/>
  <c r="I83" i="3"/>
  <c r="F312" i="3"/>
  <c r="F389" i="3"/>
  <c r="D292" i="3"/>
  <c r="E375" i="3"/>
  <c r="D225" i="3"/>
  <c r="G342" i="3"/>
  <c r="E265" i="3"/>
  <c r="G422" i="3"/>
  <c r="E316" i="3"/>
  <c r="G237" i="3"/>
  <c r="E366" i="3"/>
  <c r="F179" i="3"/>
  <c r="F278" i="3"/>
  <c r="D133" i="3"/>
  <c r="G110" i="3"/>
  <c r="G232" i="3"/>
  <c r="E412" i="3"/>
  <c r="D367" i="3"/>
  <c r="G310" i="3"/>
  <c r="E205" i="3"/>
  <c r="G384" i="3"/>
  <c r="F338" i="3"/>
  <c r="F348" i="3"/>
  <c r="F425" i="3"/>
  <c r="D328" i="3"/>
  <c r="E426" i="3"/>
  <c r="G271" i="3"/>
  <c r="D406" i="3"/>
  <c r="G349" i="3"/>
  <c r="E251" i="3"/>
  <c r="G423" i="3"/>
  <c r="F378" i="3"/>
  <c r="F388" i="3"/>
  <c r="D368" i="3"/>
  <c r="H78" i="3"/>
  <c r="G226" i="3"/>
  <c r="E406" i="3"/>
  <c r="D361" i="3"/>
  <c r="G304" i="3"/>
  <c r="G378" i="3"/>
  <c r="F332" i="3"/>
  <c r="K98" i="3"/>
  <c r="F342" i="3"/>
  <c r="F419" i="3"/>
  <c r="D316" i="3"/>
  <c r="D384" i="3"/>
  <c r="F232" i="3"/>
  <c r="F307" i="3"/>
  <c r="D161" i="3"/>
  <c r="G134" i="3"/>
  <c r="G388" i="3"/>
  <c r="E309" i="3"/>
  <c r="D265" i="3"/>
  <c r="G215" i="3"/>
  <c r="E368" i="3"/>
  <c r="G287" i="3"/>
  <c r="F237" i="3"/>
  <c r="E147" i="3"/>
  <c r="D116" i="3"/>
  <c r="K81" i="3"/>
  <c r="D204" i="3"/>
  <c r="E164" i="3"/>
  <c r="G278" i="3"/>
  <c r="F91" i="3"/>
  <c r="E49" i="3"/>
  <c r="D390" i="3"/>
  <c r="F294" i="3"/>
  <c r="F371" i="3"/>
  <c r="D269" i="3"/>
  <c r="E243" i="3"/>
  <c r="G194" i="3"/>
  <c r="G324" i="3"/>
  <c r="E241" i="3"/>
  <c r="G404" i="3"/>
  <c r="E298" i="3"/>
  <c r="F426" i="3"/>
  <c r="D237" i="3"/>
  <c r="F156" i="3"/>
  <c r="F260" i="3"/>
  <c r="D416" i="3"/>
  <c r="D115" i="3"/>
  <c r="G88" i="3"/>
  <c r="G214" i="3"/>
  <c r="E388" i="3"/>
  <c r="D342" i="3"/>
  <c r="G292" i="3"/>
  <c r="G366" i="3"/>
  <c r="F314" i="3"/>
  <c r="K86" i="3"/>
  <c r="F330" i="3"/>
  <c r="F407" i="3"/>
  <c r="D304" i="3"/>
  <c r="D299" i="3"/>
  <c r="G253" i="3"/>
  <c r="E427" i="3"/>
  <c r="D382" i="3"/>
  <c r="G331" i="3"/>
  <c r="E227" i="3"/>
  <c r="G405" i="3"/>
  <c r="F353" i="3"/>
  <c r="F370" i="3"/>
  <c r="D343" i="3"/>
  <c r="E382" i="3"/>
  <c r="D336" i="3"/>
  <c r="G286" i="3"/>
  <c r="G353" i="3"/>
  <c r="F308" i="3"/>
  <c r="K80" i="3"/>
  <c r="F324" i="3"/>
  <c r="F401" i="3"/>
  <c r="D298" i="3"/>
  <c r="E417" i="3"/>
  <c r="D258" i="3"/>
  <c r="F289" i="3"/>
  <c r="D143" i="3"/>
  <c r="G116" i="3"/>
  <c r="G370" i="3"/>
  <c r="E291" i="3"/>
  <c r="D241" i="3"/>
  <c r="E343" i="3"/>
  <c r="G264" i="3"/>
  <c r="G223" i="3"/>
  <c r="F200" i="3"/>
  <c r="E125" i="3"/>
  <c r="D94" i="3"/>
  <c r="G45" i="3"/>
  <c r="K97" i="3"/>
  <c r="E84" i="3"/>
  <c r="F73" i="3"/>
  <c r="D120" i="3"/>
  <c r="D264" i="3"/>
  <c r="F271" i="3"/>
  <c r="F346" i="3"/>
  <c r="D251" i="3"/>
  <c r="D199" i="3"/>
  <c r="G176" i="3"/>
  <c r="G300" i="3"/>
  <c r="E223" i="3"/>
  <c r="G380" i="3"/>
  <c r="E275" i="3"/>
  <c r="F408" i="3"/>
  <c r="F134" i="3"/>
  <c r="F418" i="3"/>
  <c r="D398" i="3"/>
  <c r="D93" i="3"/>
  <c r="G70" i="3"/>
  <c r="E370" i="3"/>
  <c r="D324" i="3"/>
  <c r="G269" i="3"/>
  <c r="E422" i="3"/>
  <c r="G341" i="3"/>
  <c r="F296" i="3"/>
  <c r="H91" i="3"/>
  <c r="G55" i="3"/>
  <c r="F306" i="3"/>
  <c r="F383" i="3"/>
  <c r="D286" i="3"/>
  <c r="E332" i="3"/>
  <c r="D215" i="3"/>
  <c r="G229" i="3"/>
  <c r="E409" i="3"/>
  <c r="D364" i="3"/>
  <c r="G307" i="3"/>
  <c r="E202" i="3"/>
  <c r="G381" i="3"/>
  <c r="F335" i="3"/>
  <c r="F345" i="3"/>
  <c r="F422" i="3"/>
  <c r="D325" i="3"/>
  <c r="D408" i="3"/>
  <c r="E217" i="3"/>
  <c r="E364" i="3"/>
  <c r="D312" i="3"/>
  <c r="G263" i="3"/>
  <c r="E416" i="3"/>
  <c r="G335" i="3"/>
  <c r="F290" i="3"/>
  <c r="H85" i="3"/>
  <c r="E261" i="3"/>
  <c r="F300" i="3"/>
  <c r="F377" i="3"/>
  <c r="D275" i="3"/>
  <c r="E290" i="3"/>
  <c r="G200" i="3"/>
  <c r="F266" i="3"/>
  <c r="D422" i="3"/>
  <c r="D121" i="3"/>
  <c r="G94" i="3"/>
  <c r="G345" i="3"/>
  <c r="E268" i="3"/>
  <c r="G425" i="3"/>
  <c r="E325" i="3"/>
  <c r="G240" i="3"/>
  <c r="E403" i="3"/>
  <c r="E107" i="3"/>
  <c r="D76" i="3"/>
  <c r="F239" i="3"/>
  <c r="F96" i="3"/>
  <c r="E204" i="3"/>
  <c r="E347" i="3"/>
  <c r="G201" i="3"/>
  <c r="F253" i="3"/>
  <c r="F328" i="3"/>
  <c r="D227" i="3"/>
  <c r="D181" i="3"/>
  <c r="G153" i="3"/>
  <c r="G277" i="3"/>
  <c r="D412" i="3"/>
  <c r="G362" i="3"/>
  <c r="E257" i="3"/>
  <c r="F384" i="3"/>
  <c r="F400" i="3"/>
  <c r="D374" i="3"/>
  <c r="D75" i="3"/>
  <c r="G424" i="3"/>
  <c r="E345" i="3"/>
  <c r="D300" i="3"/>
  <c r="G251" i="3"/>
  <c r="E404" i="3"/>
  <c r="G323" i="3"/>
  <c r="F273" i="3"/>
  <c r="H73" i="3"/>
  <c r="D117" i="3"/>
  <c r="F288" i="3"/>
  <c r="F365" i="3"/>
  <c r="D263" i="3"/>
  <c r="D222" i="3"/>
  <c r="G188" i="3"/>
  <c r="G204" i="3"/>
  <c r="E385" i="3"/>
  <c r="D339" i="3"/>
  <c r="G289" i="3"/>
  <c r="G363" i="3"/>
  <c r="F311" i="3"/>
  <c r="K83" i="3"/>
  <c r="F327" i="3"/>
  <c r="F404" i="3"/>
  <c r="D301" i="3"/>
  <c r="D426" i="3"/>
  <c r="D276" i="3"/>
  <c r="G418" i="3"/>
  <c r="E339" i="3"/>
  <c r="D294" i="3"/>
  <c r="G239" i="3"/>
  <c r="E398" i="3"/>
  <c r="G311" i="3"/>
  <c r="F267" i="3"/>
  <c r="D53" i="3"/>
  <c r="F277" i="3"/>
  <c r="F352" i="3"/>
  <c r="D257" i="3"/>
  <c r="D213" i="3"/>
  <c r="G182" i="3"/>
  <c r="F424" i="3"/>
  <c r="F242" i="3"/>
  <c r="D404" i="3"/>
  <c r="D99" i="3"/>
  <c r="G76" i="3"/>
  <c r="G327" i="3"/>
  <c r="E250" i="3"/>
  <c r="G407" i="3"/>
  <c r="E301" i="3"/>
  <c r="G222" i="3"/>
  <c r="D351" i="3"/>
  <c r="E85" i="3"/>
  <c r="D216" i="3"/>
  <c r="E198" i="3"/>
  <c r="G190" i="3"/>
  <c r="G350" i="3"/>
  <c r="G183" i="3"/>
  <c r="F229" i="3"/>
  <c r="F304" i="3"/>
  <c r="D158" i="3"/>
  <c r="G131" i="3"/>
  <c r="G259" i="3"/>
  <c r="D388" i="3"/>
  <c r="G337" i="3"/>
  <c r="E233" i="3"/>
  <c r="G411" i="3"/>
  <c r="F366" i="3"/>
  <c r="F376" i="3"/>
  <c r="D349" i="3"/>
  <c r="E335" i="3"/>
  <c r="G406" i="3"/>
  <c r="E327" i="3"/>
  <c r="D277" i="3"/>
  <c r="G227" i="3"/>
  <c r="E380" i="3"/>
  <c r="G299" i="3"/>
  <c r="F255" i="3"/>
  <c r="E270" i="3"/>
  <c r="F265" i="3"/>
  <c r="F340" i="3"/>
  <c r="D239" i="3"/>
  <c r="D193" i="3"/>
  <c r="G165" i="3"/>
  <c r="E367" i="3"/>
  <c r="D315" i="3"/>
  <c r="G266" i="3"/>
  <c r="E419" i="3"/>
  <c r="G338" i="3"/>
  <c r="F293" i="3"/>
  <c r="H88" i="3"/>
  <c r="G46" i="3"/>
  <c r="F303" i="3"/>
  <c r="F380" i="3"/>
  <c r="D278" i="3"/>
  <c r="E308" i="3"/>
  <c r="G400" i="3"/>
  <c r="E315" i="3"/>
  <c r="D271" i="3"/>
  <c r="G221" i="3"/>
  <c r="E374" i="3"/>
  <c r="G293" i="3"/>
  <c r="F243" i="3"/>
  <c r="D177" i="3"/>
  <c r="F259" i="3"/>
  <c r="F334" i="3"/>
  <c r="D233" i="3"/>
  <c r="D187" i="3"/>
  <c r="G159" i="3"/>
  <c r="F406" i="3"/>
  <c r="D380" i="3"/>
  <c r="D81" i="3"/>
  <c r="G303" i="3"/>
  <c r="E226" i="3"/>
  <c r="G383" i="3"/>
  <c r="E278" i="3"/>
  <c r="F411" i="3"/>
  <c r="G301" i="3"/>
  <c r="J92" i="3"/>
  <c r="E52" i="3"/>
  <c r="D405" i="3"/>
  <c r="D228" i="3"/>
  <c r="E180" i="3"/>
  <c r="G109" i="3"/>
  <c r="J85" i="3"/>
  <c r="E78" i="3"/>
  <c r="F305" i="3"/>
  <c r="G160" i="3"/>
  <c r="I93" i="3"/>
  <c r="F286" i="3"/>
  <c r="D140" i="3"/>
  <c r="G113" i="3"/>
  <c r="G235" i="3"/>
  <c r="E415" i="3"/>
  <c r="D370" i="3"/>
  <c r="G313" i="3"/>
  <c r="E215" i="3"/>
  <c r="G387" i="3"/>
  <c r="F341" i="3"/>
  <c r="F351" i="3"/>
  <c r="F428" i="3"/>
  <c r="D331" i="3"/>
  <c r="H81" i="3"/>
  <c r="G382" i="3"/>
  <c r="E303" i="3"/>
  <c r="D259" i="3"/>
  <c r="E362" i="3"/>
  <c r="G276" i="3"/>
  <c r="F231" i="3"/>
  <c r="D71" i="3"/>
  <c r="F241" i="3"/>
  <c r="F316" i="3"/>
  <c r="D175" i="3"/>
  <c r="G147" i="3"/>
  <c r="G421" i="3"/>
  <c r="E342" i="3"/>
  <c r="D297" i="3"/>
  <c r="G242" i="3"/>
  <c r="E401" i="3"/>
  <c r="G314" i="3"/>
  <c r="F270" i="3"/>
  <c r="H70" i="3"/>
  <c r="H90" i="3"/>
  <c r="F280" i="3"/>
  <c r="F362" i="3"/>
  <c r="D260" i="3"/>
  <c r="G185" i="3"/>
  <c r="G376" i="3"/>
  <c r="E297" i="3"/>
  <c r="D253" i="3"/>
  <c r="E349" i="3"/>
  <c r="G270" i="3"/>
  <c r="F225" i="3"/>
  <c r="D399" i="3"/>
  <c r="F235" i="3"/>
  <c r="F310" i="3"/>
  <c r="D164" i="3"/>
  <c r="G141" i="3"/>
  <c r="F382" i="3"/>
  <c r="D362" i="3"/>
  <c r="C31" i="3"/>
  <c r="G280" i="3"/>
  <c r="D415" i="3"/>
  <c r="G365" i="3"/>
  <c r="E260" i="3"/>
  <c r="F387" i="3"/>
  <c r="J74" i="3"/>
  <c r="D132" i="3"/>
  <c r="D273" i="3"/>
  <c r="F195" i="3"/>
  <c r="E157" i="3"/>
  <c r="G50" i="3"/>
  <c r="G142" i="3"/>
  <c r="I75" i="3"/>
  <c r="F263" i="3"/>
  <c r="D419" i="3"/>
  <c r="D118" i="3"/>
  <c r="G91" i="3"/>
  <c r="G217" i="3"/>
  <c r="E391" i="3"/>
  <c r="D345" i="3"/>
  <c r="G295" i="3"/>
  <c r="G369" i="3"/>
  <c r="F323" i="3"/>
  <c r="K89" i="3"/>
  <c r="F333" i="3"/>
  <c r="F410" i="3"/>
  <c r="D307" i="3"/>
  <c r="D323" i="3"/>
  <c r="G364" i="3"/>
  <c r="E280" i="3"/>
  <c r="D235" i="3"/>
  <c r="E337" i="3"/>
  <c r="G258" i="3"/>
  <c r="F213" i="3"/>
  <c r="D308" i="3"/>
  <c r="F194" i="3"/>
  <c r="F298" i="3"/>
  <c r="D152" i="3"/>
  <c r="G125" i="3"/>
  <c r="G403" i="3"/>
  <c r="E324" i="3"/>
  <c r="D274" i="3"/>
  <c r="G224" i="3"/>
  <c r="E377" i="3"/>
  <c r="G296" i="3"/>
  <c r="F252" i="3"/>
  <c r="F262" i="3"/>
  <c r="F337" i="3"/>
  <c r="D236" i="3"/>
  <c r="D190" i="3"/>
  <c r="G162" i="3"/>
  <c r="G351" i="3"/>
  <c r="E274" i="3"/>
  <c r="D229" i="3"/>
  <c r="E331" i="3"/>
  <c r="G252" i="3"/>
  <c r="D267" i="3"/>
  <c r="F188" i="3"/>
  <c r="F292" i="3"/>
  <c r="D146" i="3"/>
  <c r="G119" i="3"/>
  <c r="F364" i="3"/>
  <c r="D337" i="3"/>
  <c r="D139" i="3"/>
  <c r="G262" i="3"/>
  <c r="D391" i="3"/>
  <c r="G340" i="3"/>
  <c r="E236" i="3"/>
  <c r="G414" i="3"/>
  <c r="F369" i="3"/>
  <c r="E252" i="3"/>
  <c r="E363" i="3"/>
  <c r="E203" i="3"/>
  <c r="F177" i="3"/>
  <c r="E139" i="3"/>
  <c r="F196" i="3"/>
  <c r="J70" i="3"/>
  <c r="D47" i="3"/>
  <c r="G120" i="3"/>
  <c r="J90" i="3"/>
  <c r="E373" i="3"/>
  <c r="E313" i="3"/>
  <c r="F228" i="3"/>
  <c r="G144" i="3"/>
  <c r="G316" i="3"/>
  <c r="F193" i="3"/>
  <c r="F233" i="3"/>
  <c r="G193" i="3"/>
  <c r="G260" i="3"/>
  <c r="J89" i="3"/>
  <c r="E46" i="3"/>
  <c r="D381" i="3"/>
  <c r="E177" i="3"/>
  <c r="G93" i="3"/>
  <c r="J73" i="3"/>
  <c r="E389" i="3"/>
  <c r="F70" i="3"/>
  <c r="D95" i="3"/>
  <c r="E240" i="3"/>
  <c r="K70" i="3"/>
  <c r="E159" i="3"/>
  <c r="D128" i="3"/>
  <c r="K93" i="3"/>
  <c r="F54" i="3"/>
  <c r="D387" i="3"/>
  <c r="D344" i="3"/>
  <c r="D154" i="3"/>
  <c r="E305" i="3"/>
  <c r="G195" i="3"/>
  <c r="F161" i="3"/>
  <c r="E116" i="3"/>
  <c r="D85" i="3"/>
  <c r="I82" i="3"/>
  <c r="G225" i="3"/>
  <c r="F205" i="3"/>
  <c r="G169" i="3"/>
  <c r="F69" i="3"/>
  <c r="D335" i="3"/>
  <c r="E113" i="3"/>
  <c r="D82" i="3"/>
  <c r="I70" i="3"/>
  <c r="F152" i="3"/>
  <c r="G288" i="3"/>
  <c r="H98" i="3"/>
  <c r="G54" i="3"/>
  <c r="G265" i="3"/>
  <c r="E128" i="3"/>
  <c r="D97" i="3"/>
  <c r="G51" i="3"/>
  <c r="F347" i="3"/>
  <c r="G163" i="3"/>
  <c r="I96" i="3"/>
  <c r="D220" i="3"/>
  <c r="F421" i="3"/>
  <c r="D327" i="3"/>
  <c r="F386" i="3"/>
  <c r="D417" i="3"/>
  <c r="G333" i="3"/>
  <c r="E184" i="3"/>
  <c r="G112" i="3"/>
  <c r="E413" i="3"/>
  <c r="J71" i="3"/>
  <c r="D111" i="3"/>
  <c r="D255" i="3"/>
  <c r="F192" i="3"/>
  <c r="E154" i="3"/>
  <c r="D183" i="3"/>
  <c r="E329" i="3"/>
  <c r="G198" i="3"/>
  <c r="F178" i="3"/>
  <c r="G391" i="3"/>
  <c r="E141" i="3"/>
  <c r="D110" i="3"/>
  <c r="K75" i="3"/>
  <c r="D105" i="3"/>
  <c r="E140" i="3"/>
  <c r="G267" i="3"/>
  <c r="G177" i="3"/>
  <c r="F81" i="3"/>
  <c r="E50" i="3"/>
  <c r="E271" i="3"/>
  <c r="E94" i="3"/>
  <c r="D52" i="3"/>
  <c r="E216" i="3"/>
  <c r="D311" i="3"/>
  <c r="E408" i="3"/>
  <c r="G151" i="3"/>
  <c r="I84" i="3"/>
  <c r="G152" i="3"/>
  <c r="E229" i="3"/>
  <c r="E91" i="3"/>
  <c r="D46" i="3"/>
  <c r="F162" i="3"/>
  <c r="H80" i="3"/>
  <c r="D163" i="3"/>
  <c r="G47" i="3"/>
  <c r="F159" i="3"/>
  <c r="E110" i="3"/>
  <c r="D79" i="3"/>
  <c r="D151" i="3"/>
  <c r="C34" i="3"/>
  <c r="D326" i="3"/>
  <c r="D217" i="3"/>
  <c r="G145" i="3"/>
  <c r="I78" i="3"/>
  <c r="E196" i="3"/>
  <c r="G124" i="3"/>
  <c r="E420" i="3"/>
  <c r="D305" i="3"/>
  <c r="D157" i="3"/>
  <c r="F187" i="3"/>
  <c r="E175" i="3"/>
  <c r="G272" i="3"/>
  <c r="G234" i="3"/>
  <c r="D130" i="3"/>
  <c r="G219" i="3"/>
  <c r="F416" i="3"/>
  <c r="E218" i="3"/>
  <c r="E99" i="3"/>
  <c r="K94" i="3"/>
  <c r="D195" i="3"/>
  <c r="E338" i="3"/>
  <c r="F169" i="3"/>
  <c r="E132" i="3"/>
  <c r="F184" i="3"/>
  <c r="G308" i="3"/>
  <c r="F221" i="3"/>
  <c r="G180" i="3"/>
  <c r="F93" i="3"/>
  <c r="F185" i="3"/>
  <c r="E119" i="3"/>
  <c r="D88" i="3"/>
  <c r="E302" i="3"/>
  <c r="I94" i="3"/>
  <c r="K73" i="3"/>
  <c r="F222" i="3"/>
  <c r="G154" i="3"/>
  <c r="I87" i="3"/>
  <c r="G164" i="3"/>
  <c r="G428" i="3"/>
  <c r="E76" i="3"/>
  <c r="E189" i="3"/>
  <c r="G149" i="3"/>
  <c r="G129" i="3"/>
  <c r="J99" i="3"/>
  <c r="E51" i="3"/>
  <c r="E143" i="3"/>
  <c r="G72" i="3"/>
  <c r="G386" i="3"/>
  <c r="J98" i="3"/>
  <c r="E73" i="3"/>
  <c r="H84" i="3"/>
  <c r="E186" i="3"/>
  <c r="G133" i="3"/>
  <c r="D418" i="3"/>
  <c r="F119" i="3"/>
  <c r="I89" i="3"/>
  <c r="C27" i="3"/>
  <c r="D218" i="3"/>
  <c r="D400" i="3"/>
  <c r="E88" i="3"/>
  <c r="E411" i="3"/>
  <c r="E201" i="3"/>
  <c r="H82" i="3"/>
  <c r="G123" i="3"/>
  <c r="J93" i="3"/>
  <c r="E115" i="3"/>
  <c r="K88" i="3"/>
  <c r="C33" i="3"/>
  <c r="F198" i="3"/>
  <c r="D252" i="3"/>
  <c r="E425" i="3"/>
  <c r="D289" i="3"/>
  <c r="E341" i="3"/>
  <c r="G107" i="3"/>
  <c r="E256" i="3"/>
  <c r="G390" i="3"/>
  <c r="D420" i="3"/>
  <c r="G332" i="3"/>
  <c r="D224" i="3"/>
  <c r="F151" i="3"/>
  <c r="E114" i="3"/>
  <c r="F99" i="3"/>
  <c r="F72" i="3"/>
  <c r="F264" i="3"/>
  <c r="G157" i="3"/>
  <c r="I90" i="3"/>
  <c r="J76" i="3"/>
  <c r="G181" i="3"/>
  <c r="E312" i="3"/>
  <c r="E97" i="3"/>
  <c r="D70" i="3"/>
  <c r="D54" i="3"/>
  <c r="G132" i="3"/>
  <c r="I69" i="3"/>
  <c r="E155" i="3"/>
  <c r="G84" i="3"/>
  <c r="J83" i="3"/>
  <c r="D223" i="3"/>
  <c r="D338" i="3"/>
  <c r="E166" i="3"/>
  <c r="G69" i="3"/>
  <c r="F146" i="3"/>
  <c r="D243" i="3"/>
  <c r="G111" i="3"/>
  <c r="J81" i="3"/>
  <c r="D45" i="3"/>
  <c r="F158" i="3"/>
  <c r="J80" i="3"/>
  <c r="D186" i="3"/>
  <c r="D314" i="3"/>
  <c r="F201" i="3"/>
  <c r="E163" i="3"/>
  <c r="E47" i="3"/>
  <c r="F204" i="3"/>
  <c r="G368" i="3"/>
  <c r="F97" i="3"/>
  <c r="I71" i="3"/>
  <c r="H72" i="3"/>
  <c r="G127" i="3"/>
  <c r="G343" i="3"/>
  <c r="J95" i="3"/>
  <c r="E70" i="3"/>
  <c r="D423" i="3"/>
  <c r="D240" i="3"/>
  <c r="E183" i="3"/>
  <c r="G121" i="3"/>
  <c r="J97" i="3"/>
  <c r="E72" i="3"/>
  <c r="G105" i="3"/>
  <c r="J75" i="3"/>
  <c r="D86" i="3"/>
  <c r="L13" i="3"/>
  <c r="D296" i="3"/>
  <c r="K76" i="3"/>
  <c r="G83" i="3"/>
  <c r="F217" i="3"/>
  <c r="G379" i="3"/>
  <c r="F238" i="3"/>
  <c r="G413" i="3"/>
  <c r="F269" i="3"/>
  <c r="D313" i="3"/>
  <c r="F344" i="3"/>
  <c r="E158" i="3"/>
  <c r="F287" i="3"/>
  <c r="D194" i="3"/>
  <c r="F129" i="3"/>
  <c r="E92" i="3"/>
  <c r="G106" i="3"/>
  <c r="G139" i="3"/>
  <c r="I72" i="3"/>
  <c r="E167" i="3"/>
  <c r="G96" i="3"/>
  <c r="D268" i="3"/>
  <c r="E79" i="3"/>
  <c r="D148" i="3"/>
  <c r="E192" i="3"/>
  <c r="G161" i="3"/>
  <c r="D375" i="3"/>
  <c r="G114" i="3"/>
  <c r="J84" i="3"/>
  <c r="E75" i="3"/>
  <c r="E328" i="3"/>
  <c r="F49" i="3"/>
  <c r="E423" i="3"/>
  <c r="F186" i="3"/>
  <c r="E148" i="3"/>
  <c r="K95" i="3"/>
  <c r="G89" i="3"/>
  <c r="E344" i="3"/>
  <c r="E199" i="3"/>
  <c r="E286" i="3"/>
  <c r="C29" i="3"/>
  <c r="E405" i="3"/>
  <c r="F183" i="3"/>
  <c r="E145" i="3"/>
  <c r="F79" i="3"/>
  <c r="D169" i="3"/>
  <c r="J77" i="3"/>
  <c r="E160" i="3"/>
  <c r="G344" i="3"/>
  <c r="E350" i="3"/>
  <c r="F176" i="3"/>
  <c r="D425" i="3"/>
  <c r="G375" i="3"/>
  <c r="H74" i="3"/>
  <c r="K91" i="3"/>
  <c r="G203" i="3"/>
  <c r="D176" i="3"/>
  <c r="F111" i="3"/>
  <c r="E74" i="3"/>
  <c r="E178" i="3"/>
  <c r="G117" i="3"/>
  <c r="J87" i="3"/>
  <c r="E87" i="3"/>
  <c r="G218" i="3"/>
  <c r="J86" i="3"/>
  <c r="E387" i="3"/>
  <c r="D363" i="3"/>
  <c r="G216" i="3"/>
  <c r="E169" i="3"/>
  <c r="G81" i="3"/>
  <c r="C32" i="3"/>
  <c r="G92" i="3"/>
  <c r="F51" i="3"/>
  <c r="D378" i="3"/>
  <c r="D302" i="3"/>
  <c r="E222" i="3"/>
  <c r="D142" i="3"/>
  <c r="E296" i="3"/>
  <c r="F163" i="3"/>
  <c r="E126" i="3"/>
  <c r="F155" i="3"/>
  <c r="G330" i="3"/>
  <c r="G71" i="3"/>
  <c r="E118" i="3"/>
  <c r="D114" i="3"/>
  <c r="E273" i="3"/>
  <c r="F160" i="3"/>
  <c r="E123" i="3"/>
  <c r="F143" i="3"/>
  <c r="I97" i="3"/>
  <c r="E263" i="3"/>
  <c r="F45" i="3"/>
  <c r="E390" i="3"/>
  <c r="E239" i="3"/>
  <c r="E378" i="3"/>
  <c r="E381" i="3"/>
  <c r="F214" i="3"/>
  <c r="F180" i="3"/>
  <c r="E142" i="3"/>
  <c r="G241" i="3"/>
  <c r="H95" i="3"/>
  <c r="G48" i="3"/>
  <c r="E90" i="3"/>
  <c r="H77" i="3"/>
  <c r="E220" i="3"/>
  <c r="D401" i="3"/>
  <c r="F299" i="3"/>
  <c r="E300" i="3"/>
  <c r="E307" i="3"/>
  <c r="D192" i="3"/>
  <c r="G187" i="3"/>
  <c r="G49" i="3"/>
  <c r="E185" i="3"/>
  <c r="D153" i="3"/>
  <c r="F89" i="3"/>
  <c r="E93" i="3"/>
  <c r="G95" i="3"/>
  <c r="J69" i="3"/>
  <c r="D402" i="3"/>
  <c r="E371" i="3"/>
  <c r="F55" i="3"/>
  <c r="D83" i="3"/>
  <c r="E234" i="3"/>
  <c r="F189" i="3"/>
  <c r="E151" i="3"/>
  <c r="D48" i="3"/>
  <c r="G373" i="3"/>
  <c r="G74" i="3"/>
  <c r="D89" i="3"/>
  <c r="E130" i="3"/>
  <c r="G243" i="3"/>
  <c r="F145" i="3"/>
  <c r="E108" i="3"/>
  <c r="F75" i="3"/>
  <c r="H83" i="3"/>
  <c r="I76" i="3"/>
  <c r="F164" i="3"/>
  <c r="F414" i="3"/>
  <c r="F203" i="3"/>
  <c r="F142" i="3"/>
  <c r="E105" i="3"/>
  <c r="I73" i="3"/>
  <c r="D293" i="3"/>
  <c r="H96" i="3"/>
  <c r="E264" i="3"/>
  <c r="G189" i="3"/>
  <c r="F133" i="3"/>
  <c r="G417" i="3"/>
  <c r="H87" i="3"/>
  <c r="E255" i="3"/>
  <c r="F157" i="3"/>
  <c r="E120" i="3"/>
  <c r="F127" i="3"/>
  <c r="I85" i="3"/>
  <c r="E421" i="3"/>
  <c r="G202" i="3"/>
  <c r="H94" i="3"/>
  <c r="G339" i="3"/>
  <c r="D256" i="3"/>
  <c r="F313" i="3"/>
  <c r="D366" i="3"/>
  <c r="G98" i="3"/>
  <c r="G184" i="3"/>
  <c r="E152" i="3"/>
  <c r="E162" i="3"/>
  <c r="D131" i="3"/>
  <c r="K96" i="3"/>
  <c r="F71" i="3"/>
  <c r="D411" i="3"/>
  <c r="J94" i="3"/>
  <c r="G415" i="3"/>
  <c r="G77" i="3"/>
  <c r="E146" i="3"/>
  <c r="D166" i="3"/>
  <c r="E314" i="3"/>
  <c r="F166" i="3"/>
  <c r="E129" i="3"/>
  <c r="F167" i="3"/>
  <c r="F182" i="3"/>
  <c r="H86" i="3"/>
  <c r="I88" i="3"/>
  <c r="G53" i="3"/>
  <c r="D369" i="3"/>
  <c r="F219" i="3"/>
  <c r="D188" i="3"/>
  <c r="F123" i="3"/>
  <c r="E86" i="3"/>
  <c r="G158" i="3"/>
  <c r="E253" i="3"/>
  <c r="F122" i="3"/>
  <c r="I92" i="3"/>
  <c r="D49" i="3"/>
  <c r="D214" i="3"/>
  <c r="D270" i="3"/>
  <c r="E384" i="3"/>
  <c r="F224" i="3"/>
  <c r="D185" i="3"/>
  <c r="F120" i="3"/>
  <c r="E83" i="3"/>
  <c r="E231" i="3"/>
  <c r="G146" i="3"/>
  <c r="F390" i="3"/>
  <c r="G166" i="3"/>
  <c r="I99" i="3"/>
  <c r="F181" i="3"/>
  <c r="F372" i="3"/>
  <c r="D200" i="3"/>
  <c r="F139" i="3"/>
  <c r="E98" i="3"/>
  <c r="F140" i="3"/>
  <c r="D376" i="3"/>
  <c r="F116" i="3"/>
  <c r="I86" i="3"/>
  <c r="E279" i="3"/>
  <c r="G196" i="3"/>
  <c r="F199" i="3"/>
  <c r="F77" i="3"/>
  <c r="E221" i="3"/>
  <c r="K71" i="3"/>
  <c r="G228" i="3"/>
  <c r="D124" i="3"/>
  <c r="D108" i="3"/>
  <c r="G99" i="3"/>
  <c r="J79" i="3"/>
  <c r="G140" i="3"/>
  <c r="E144" i="3"/>
  <c r="D113" i="3"/>
  <c r="K78" i="3"/>
  <c r="D129" i="3"/>
  <c r="H89" i="3"/>
  <c r="E402" i="3"/>
  <c r="K79" i="3"/>
  <c r="F50" i="3"/>
  <c r="G290" i="3"/>
  <c r="D219" i="3"/>
  <c r="F148" i="3"/>
  <c r="E111" i="3"/>
  <c r="F87" i="3"/>
  <c r="E294" i="3"/>
  <c r="I95" i="3"/>
  <c r="D55" i="3"/>
  <c r="D353" i="3"/>
  <c r="D226" i="3"/>
  <c r="E197" i="3"/>
  <c r="D165" i="3"/>
  <c r="F105" i="3"/>
  <c r="E54" i="3"/>
  <c r="E149" i="3"/>
  <c r="G78" i="3"/>
  <c r="G410" i="3"/>
  <c r="F104" i="3"/>
  <c r="I74" i="3"/>
  <c r="H99" i="3"/>
  <c r="G143" i="3"/>
  <c r="E193" i="3"/>
  <c r="E194" i="3"/>
  <c r="D162" i="3"/>
  <c r="F98" i="3"/>
  <c r="E48" i="3"/>
  <c r="E133" i="3"/>
  <c r="D51" i="3"/>
  <c r="E276" i="3"/>
  <c r="G148" i="3"/>
  <c r="I81" i="3"/>
  <c r="E258" i="3"/>
  <c r="E219" i="3"/>
  <c r="D182" i="3"/>
  <c r="F117" i="3"/>
  <c r="E80" i="3"/>
  <c r="F202" i="3"/>
  <c r="G130" i="3"/>
  <c r="G325" i="3"/>
  <c r="F94" i="3"/>
  <c r="E55" i="3"/>
  <c r="D414" i="3"/>
  <c r="D234" i="3"/>
  <c r="G115" i="3"/>
  <c r="J91" i="3"/>
  <c r="J78" i="3"/>
  <c r="D141" i="3"/>
  <c r="F118" i="3"/>
  <c r="E372" i="3"/>
  <c r="D96" i="3"/>
  <c r="E262" i="3"/>
  <c r="E352" i="3"/>
  <c r="E299" i="3"/>
  <c r="G97" i="3"/>
  <c r="G238" i="3"/>
  <c r="F154" i="3"/>
  <c r="E122" i="3"/>
  <c r="D91" i="3"/>
  <c r="F48" i="3"/>
  <c r="K85" i="3"/>
  <c r="E336" i="3"/>
  <c r="F141" i="3"/>
  <c r="I98" i="3"/>
  <c r="H71" i="3"/>
  <c r="D80" i="3"/>
  <c r="F223" i="3"/>
  <c r="K82" i="3"/>
  <c r="F240" i="3"/>
  <c r="D191" i="3"/>
  <c r="F126" i="3"/>
  <c r="E89" i="3"/>
  <c r="G175" i="3"/>
  <c r="D250" i="3"/>
  <c r="F107" i="3"/>
  <c r="I77" i="3"/>
  <c r="G155" i="3"/>
  <c r="E112" i="3"/>
  <c r="D350" i="3"/>
  <c r="E179" i="3"/>
  <c r="D147" i="3"/>
  <c r="F83" i="3"/>
  <c r="E69" i="3"/>
  <c r="G213" i="3"/>
  <c r="F82" i="3"/>
  <c r="D198" i="3"/>
  <c r="D329" i="3"/>
  <c r="D203" i="3"/>
  <c r="F47" i="3"/>
  <c r="F84" i="3"/>
  <c r="F230" i="3"/>
  <c r="E176" i="3"/>
  <c r="D144" i="3"/>
  <c r="F80" i="3"/>
  <c r="E53" i="3"/>
  <c r="F106" i="3"/>
  <c r="G126" i="3"/>
  <c r="J96" i="3"/>
  <c r="E45" i="3"/>
  <c r="E127" i="3"/>
  <c r="H97" i="3"/>
  <c r="E191" i="3"/>
  <c r="D159" i="3"/>
  <c r="F95" i="3"/>
  <c r="E121" i="3"/>
  <c r="F112" i="3"/>
  <c r="F76" i="3"/>
  <c r="D287" i="3"/>
  <c r="F124" i="3"/>
  <c r="I91" i="3"/>
  <c r="D205" i="3"/>
  <c r="G73" i="3"/>
  <c r="F309" i="3"/>
  <c r="G419" i="3"/>
  <c r="F275" i="3"/>
  <c r="E418" i="3"/>
  <c r="E117" i="3"/>
  <c r="F190" i="3"/>
  <c r="E361" i="3"/>
  <c r="F144" i="3"/>
  <c r="E104" i="3"/>
  <c r="D73" i="3"/>
  <c r="D92" i="3"/>
  <c r="F227" i="3"/>
  <c r="D291" i="3"/>
  <c r="F110" i="3"/>
  <c r="I80" i="3"/>
  <c r="G167" i="3"/>
  <c r="J88" i="3"/>
  <c r="E200" i="3"/>
  <c r="D168" i="3"/>
  <c r="F108" i="3"/>
  <c r="E71" i="3"/>
  <c r="E161" i="3"/>
  <c r="G90" i="3"/>
  <c r="F85" i="3"/>
  <c r="E293" i="3"/>
  <c r="D347" i="3"/>
  <c r="E214" i="3"/>
  <c r="G75" i="3"/>
  <c r="F175" i="3"/>
  <c r="E156" i="3"/>
  <c r="D125" i="3"/>
  <c r="K90" i="3"/>
  <c r="C26" i="3"/>
  <c r="D261" i="3"/>
  <c r="E213" i="3"/>
  <c r="E304" i="3"/>
  <c r="F46" i="3"/>
  <c r="E414" i="3"/>
  <c r="D221" i="3"/>
  <c r="E106" i="3"/>
  <c r="K92" i="3"/>
  <c r="E153" i="3"/>
  <c r="D122" i="3"/>
  <c r="K87" i="3"/>
  <c r="F90" i="3"/>
  <c r="G108" i="3"/>
  <c r="E168" i="3"/>
  <c r="D98" i="3"/>
  <c r="E326" i="3"/>
  <c r="G273" i="3"/>
  <c r="D167" i="3"/>
  <c r="F165" i="3"/>
  <c r="F339" i="3"/>
  <c r="D373" i="3"/>
  <c r="F115" i="3"/>
  <c r="J72" i="3"/>
  <c r="F109" i="3"/>
  <c r="F130" i="3"/>
  <c r="D309" i="3"/>
  <c r="E82" i="3"/>
  <c r="D180" i="3"/>
  <c r="E195" i="3"/>
  <c r="G178" i="3"/>
  <c r="G236" i="3"/>
  <c r="F88" i="3"/>
  <c r="C28" i="3"/>
  <c r="D372" i="3"/>
  <c r="G87" i="3"/>
  <c r="F53" i="3"/>
  <c r="D123" i="3"/>
  <c r="E182" i="3"/>
  <c r="D150" i="3"/>
  <c r="F86" i="3"/>
  <c r="E81" i="3"/>
  <c r="E346" i="3"/>
  <c r="F52" i="3"/>
  <c r="H69" i="3"/>
  <c r="E228" i="3"/>
  <c r="G348" i="3"/>
  <c r="E134" i="3"/>
  <c r="D107" i="3"/>
  <c r="K72" i="3"/>
  <c r="H75" i="3"/>
  <c r="E124" i="3"/>
  <c r="D126" i="3"/>
  <c r="E287" i="3"/>
  <c r="G192" i="3"/>
  <c r="F149" i="3"/>
  <c r="G306" i="3"/>
  <c r="E131" i="3"/>
  <c r="D104" i="3"/>
  <c r="K69" i="3"/>
  <c r="E187" i="3"/>
  <c r="K77" i="3"/>
  <c r="G86" i="3"/>
  <c r="D201" i="3"/>
  <c r="K74" i="3"/>
  <c r="E150" i="3"/>
  <c r="D119" i="3"/>
  <c r="K84" i="3"/>
  <c r="D189" i="3"/>
  <c r="E237" i="3"/>
  <c r="E181" i="3"/>
  <c r="G399" i="3"/>
  <c r="D77" i="3"/>
  <c r="G186" i="3"/>
  <c r="F121" i="3"/>
  <c r="I79" i="3"/>
  <c r="E96" i="3"/>
  <c r="F78" i="3"/>
  <c r="I67" i="3" l="1"/>
  <c r="J67" i="3"/>
  <c r="K67" i="3"/>
  <c r="H67" i="3"/>
  <c r="K103" i="3"/>
  <c r="J103" i="3"/>
  <c r="I103" i="3"/>
  <c r="H103" i="3"/>
  <c r="G103" i="3"/>
  <c r="F103" i="3"/>
  <c r="E103" i="3"/>
  <c r="D103" i="3"/>
  <c r="G101" i="3"/>
  <c r="K101" i="3" s="1"/>
  <c r="F101" i="3"/>
  <c r="J101" i="3" s="1"/>
  <c r="E101" i="3"/>
  <c r="I101" i="3" s="1"/>
  <c r="D101" i="3"/>
  <c r="H101" i="3" s="1"/>
  <c r="I68" i="3"/>
  <c r="J68" i="3"/>
  <c r="K68" i="3"/>
  <c r="H68" i="3"/>
  <c r="E68" i="3"/>
  <c r="F68" i="3"/>
  <c r="G68" i="3"/>
  <c r="D68" i="3"/>
  <c r="G44" i="3"/>
  <c r="F44" i="3"/>
  <c r="E44" i="3"/>
  <c r="D44" i="3"/>
  <c r="I118" i="3"/>
  <c r="I151" i="3"/>
  <c r="I150" i="3"/>
  <c r="I256" i="3"/>
  <c r="I107" i="3"/>
  <c r="I124" i="3"/>
  <c r="I162" i="3"/>
  <c r="I348" i="3"/>
  <c r="I200" i="3"/>
  <c r="I409" i="3"/>
  <c r="I149" i="3"/>
  <c r="I333" i="3"/>
  <c r="I175" i="3"/>
  <c r="I218" i="3"/>
  <c r="I327" i="3"/>
  <c r="I203" i="3"/>
  <c r="I263" i="3"/>
  <c r="I169" i="3"/>
  <c r="I232" i="3"/>
  <c r="I188" i="3"/>
  <c r="I309" i="3"/>
  <c r="I146" i="3"/>
  <c r="I418" i="3"/>
  <c r="I167" i="3"/>
  <c r="I193" i="3"/>
  <c r="I312" i="3"/>
  <c r="I342" i="3"/>
  <c r="I147" i="3"/>
  <c r="I385" i="3"/>
  <c r="I158" i="3"/>
  <c r="I192" i="3"/>
  <c r="I164" i="3"/>
  <c r="I190" i="3"/>
  <c r="I294" i="3"/>
  <c r="I300" i="3"/>
  <c r="I110" i="3"/>
  <c r="I336" i="3"/>
  <c r="I140" i="3"/>
  <c r="I181" i="3"/>
  <c r="I217" i="3"/>
  <c r="I187" i="3"/>
  <c r="I271" i="3"/>
  <c r="I421" i="3"/>
  <c r="I104" i="3"/>
  <c r="I120" i="3"/>
  <c r="I191" i="3"/>
  <c r="I243" i="3"/>
  <c r="I199" i="3"/>
  <c r="I361" i="3"/>
  <c r="I403" i="3"/>
  <c r="I226" i="3"/>
  <c r="I117" i="3"/>
  <c r="I125" i="3"/>
  <c r="I185" i="3"/>
  <c r="I142" i="3"/>
  <c r="I406" i="3"/>
  <c r="I410" i="3"/>
  <c r="I250" i="3"/>
  <c r="I108" i="3"/>
  <c r="I121" i="3"/>
  <c r="I367" i="3"/>
  <c r="I114" i="3"/>
  <c r="I168" i="3"/>
  <c r="I139" i="3"/>
  <c r="I373" i="3"/>
  <c r="I400" i="3"/>
  <c r="I160" i="3"/>
  <c r="I159" i="3"/>
  <c r="I128" i="3"/>
  <c r="I126" i="3"/>
  <c r="I165" i="3"/>
  <c r="I143" i="3"/>
  <c r="I156" i="3"/>
  <c r="I132" i="3"/>
  <c r="I274" i="3"/>
  <c r="I113" i="3"/>
  <c r="I157" i="3"/>
  <c r="I376" i="3"/>
  <c r="I183" i="3"/>
  <c r="I116" i="3"/>
  <c r="I426" i="3"/>
  <c r="I182" i="3"/>
  <c r="I268" i="3"/>
  <c r="I154" i="3"/>
  <c r="I277" i="3"/>
  <c r="I194" i="3"/>
  <c r="I351" i="3"/>
  <c r="I223" i="3"/>
  <c r="I291" i="3"/>
  <c r="I180" i="3"/>
  <c r="I303" i="3"/>
  <c r="I201" i="3"/>
  <c r="I197" i="3"/>
  <c r="I161" i="3"/>
  <c r="I166" i="3"/>
  <c r="I184" i="3"/>
  <c r="I253" i="3"/>
  <c r="I177" i="3"/>
  <c r="I176" i="3"/>
  <c r="I198" i="3"/>
  <c r="I259" i="3"/>
  <c r="I220" i="3"/>
  <c r="I163" i="3"/>
  <c r="I344" i="3"/>
  <c r="I189" i="3"/>
  <c r="I370" i="3"/>
  <c r="I379" i="3"/>
  <c r="I262" i="3"/>
  <c r="I195" i="3"/>
  <c r="I324" i="3"/>
  <c r="I280" i="3"/>
  <c r="I112" i="3"/>
  <c r="I141" i="3"/>
  <c r="I178" i="3"/>
  <c r="I314" i="3"/>
  <c r="I374" i="3"/>
  <c r="I148" i="3"/>
  <c r="I111" i="3"/>
  <c r="I204" i="3"/>
  <c r="I388" i="3"/>
  <c r="I215" i="3"/>
  <c r="I412" i="3"/>
  <c r="I109" i="3"/>
  <c r="I179" i="3"/>
  <c r="I382" i="3"/>
  <c r="I131" i="3"/>
  <c r="I130" i="3"/>
  <c r="I196" i="3"/>
  <c r="I404" i="3"/>
  <c r="I134" i="3"/>
  <c r="I229" i="3"/>
  <c r="I144" i="3"/>
  <c r="I129" i="3"/>
  <c r="I241" i="3"/>
  <c r="I106" i="3"/>
  <c r="I202" i="3"/>
  <c r="I119" i="3"/>
  <c r="I127" i="3"/>
  <c r="I152" i="3"/>
  <c r="I292" i="3"/>
  <c r="I238" i="3"/>
  <c r="I186" i="3"/>
  <c r="I153" i="3"/>
  <c r="I265" i="3"/>
  <c r="I369" i="3"/>
  <c r="I310" i="3"/>
  <c r="I222" i="3"/>
  <c r="I422" i="3"/>
  <c r="I427" i="3"/>
  <c r="I267" i="3"/>
  <c r="I315" i="3"/>
  <c r="I228" i="3"/>
  <c r="I428" i="3"/>
  <c r="I338" i="3"/>
  <c r="I286" i="3"/>
  <c r="I398" i="3"/>
  <c r="I391" i="3"/>
  <c r="I387" i="3"/>
  <c r="I334" i="3"/>
  <c r="I240" i="3"/>
  <c r="I290" i="3"/>
  <c r="I233" i="3"/>
  <c r="I252" i="3"/>
  <c r="I363" i="3"/>
  <c r="I304" i="3"/>
  <c r="I216" i="3"/>
  <c r="I416" i="3"/>
  <c r="I411" i="3"/>
  <c r="I352" i="3"/>
  <c r="I264" i="3"/>
  <c r="I297" i="3"/>
  <c r="I308" i="3"/>
  <c r="I257" i="3"/>
  <c r="I270" i="3"/>
  <c r="I339" i="3"/>
  <c r="I381" i="3"/>
  <c r="I328" i="3"/>
  <c r="I234" i="3"/>
  <c r="I115" i="3"/>
  <c r="I345" i="3"/>
  <c r="I377" i="3"/>
  <c r="I287" i="3"/>
  <c r="I230" i="3"/>
  <c r="I424" i="3"/>
  <c r="I332" i="3"/>
  <c r="I275" i="3"/>
  <c r="I293" i="3"/>
  <c r="I236" i="3"/>
  <c r="I405" i="3"/>
  <c r="I346" i="3"/>
  <c r="I258" i="3"/>
  <c r="I133" i="3"/>
  <c r="I401" i="3"/>
  <c r="I305" i="3"/>
  <c r="I254" i="3"/>
  <c r="I350" i="3"/>
  <c r="I298" i="3"/>
  <c r="I311" i="3"/>
  <c r="I260" i="3"/>
  <c r="I423" i="3"/>
  <c r="I371" i="3"/>
  <c r="I276" i="3"/>
  <c r="I224" i="3"/>
  <c r="I155" i="3"/>
  <c r="I122" i="3"/>
  <c r="I219" i="3"/>
  <c r="I419" i="3"/>
  <c r="I329" i="3"/>
  <c r="I272" i="3"/>
  <c r="I306" i="3"/>
  <c r="I375" i="3"/>
  <c r="I316" i="3"/>
  <c r="I335" i="3"/>
  <c r="I278" i="3"/>
  <c r="I389" i="3"/>
  <c r="I299" i="3"/>
  <c r="I242" i="3"/>
  <c r="I237" i="3"/>
  <c r="I205" i="3"/>
  <c r="I347" i="3"/>
  <c r="I295" i="3"/>
  <c r="I399" i="3"/>
  <c r="I340" i="3"/>
  <c r="I221" i="3"/>
  <c r="I353" i="3"/>
  <c r="I301" i="3"/>
  <c r="I213" i="3"/>
  <c r="I413" i="3"/>
  <c r="I323" i="3"/>
  <c r="I266" i="3"/>
  <c r="I261" i="3"/>
  <c r="I288" i="3"/>
  <c r="I372" i="3"/>
  <c r="I313" i="3"/>
  <c r="I417" i="3"/>
  <c r="I365" i="3"/>
  <c r="I330" i="3"/>
  <c r="I378" i="3"/>
  <c r="I325" i="3"/>
  <c r="I231" i="3"/>
  <c r="I341" i="3"/>
  <c r="I289" i="3"/>
  <c r="I105" i="3"/>
  <c r="I279" i="3"/>
  <c r="I227" i="3"/>
  <c r="I415" i="3"/>
  <c r="I390" i="3"/>
  <c r="I337" i="3"/>
  <c r="I383" i="3"/>
  <c r="I402" i="3"/>
  <c r="I343" i="3"/>
  <c r="I255" i="3"/>
  <c r="I235" i="3"/>
  <c r="I366" i="3"/>
  <c r="I307" i="3"/>
  <c r="I123" i="3"/>
  <c r="I214" i="3"/>
  <c r="I302" i="3"/>
  <c r="I251" i="3"/>
  <c r="I414" i="3"/>
  <c r="I362" i="3"/>
  <c r="I407" i="3"/>
  <c r="I420" i="3"/>
  <c r="I368" i="3"/>
  <c r="I273" i="3"/>
  <c r="I364" i="3"/>
  <c r="I384" i="3"/>
  <c r="I331" i="3"/>
  <c r="I145" i="3"/>
  <c r="I326" i="3"/>
  <c r="I269" i="3"/>
  <c r="I380" i="3"/>
  <c r="I225" i="3"/>
  <c r="I425" i="3"/>
  <c r="I386" i="3"/>
  <c r="I296" i="3"/>
  <c r="I239" i="3"/>
  <c r="I408" i="3"/>
  <c r="I349" i="3"/>
  <c r="H117" i="3"/>
  <c r="H198" i="3"/>
  <c r="H306" i="3"/>
  <c r="H388" i="3"/>
  <c r="H277" i="3"/>
  <c r="H120" i="3"/>
  <c r="H412" i="3"/>
  <c r="H273" i="3"/>
  <c r="H181" i="3"/>
  <c r="H142" i="3"/>
  <c r="H324" i="3"/>
  <c r="H159" i="3"/>
  <c r="H161" i="3"/>
  <c r="H223" i="3"/>
  <c r="H326" i="3"/>
  <c r="H112" i="3"/>
  <c r="H146" i="3"/>
  <c r="H160" i="3"/>
  <c r="H104" i="3"/>
  <c r="H124" i="3"/>
  <c r="H152" i="3"/>
  <c r="H130" i="3"/>
  <c r="H409" i="3"/>
  <c r="H256" i="3"/>
  <c r="H345" i="3"/>
  <c r="H300" i="3"/>
  <c r="H333" i="3"/>
  <c r="H183" i="3"/>
  <c r="H221" i="3"/>
  <c r="H119" i="3"/>
  <c r="H141" i="3"/>
  <c r="H218" i="3"/>
  <c r="H382" i="3"/>
  <c r="H336" i="3"/>
  <c r="H127" i="3"/>
  <c r="H365" i="3"/>
  <c r="H315" i="3"/>
  <c r="H201" i="3"/>
  <c r="H330" i="3"/>
  <c r="H309" i="3"/>
  <c r="H235" i="3"/>
  <c r="H312" i="3"/>
  <c r="H338" i="3"/>
  <c r="H115" i="3"/>
  <c r="H111" i="3"/>
  <c r="H276" i="3"/>
  <c r="H133" i="3"/>
  <c r="H231" i="3"/>
  <c r="H339" i="3"/>
  <c r="H294" i="3"/>
  <c r="H190" i="3"/>
  <c r="H385" i="3"/>
  <c r="H214" i="3"/>
  <c r="H364" i="3"/>
  <c r="H108" i="3"/>
  <c r="H215" i="3"/>
  <c r="H291" i="3"/>
  <c r="H129" i="3"/>
  <c r="H222" i="3"/>
  <c r="H204" i="3"/>
  <c r="H400" i="3"/>
  <c r="H424" i="3"/>
  <c r="H219" i="3"/>
  <c r="H253" i="3"/>
  <c r="H379" i="3"/>
  <c r="H203" i="3"/>
  <c r="H216" i="3"/>
  <c r="H255" i="3"/>
  <c r="H421" i="3"/>
  <c r="H105" i="3"/>
  <c r="H296" i="3"/>
  <c r="H126" i="3"/>
  <c r="H193" i="3"/>
  <c r="H151" i="3"/>
  <c r="H149" i="3"/>
  <c r="H182" i="3"/>
  <c r="H404" i="3"/>
  <c r="H196" i="3"/>
  <c r="H226" i="3"/>
  <c r="H367" i="3"/>
  <c r="H123" i="3"/>
  <c r="H164" i="3"/>
  <c r="H148" i="3"/>
  <c r="H169" i="3"/>
  <c r="H162" i="3"/>
  <c r="H274" i="3"/>
  <c r="H132" i="3"/>
  <c r="H399" i="3"/>
  <c r="H139" i="3"/>
  <c r="H140" i="3"/>
  <c r="H145" i="3"/>
  <c r="H166" i="3"/>
  <c r="H144" i="3"/>
  <c r="H418" i="3"/>
  <c r="H192" i="3"/>
  <c r="H265" i="3"/>
  <c r="H406" i="3"/>
  <c r="H376" i="3"/>
  <c r="H328" i="3"/>
  <c r="H175" i="3"/>
  <c r="H157" i="3"/>
  <c r="H202" i="3"/>
  <c r="H163" i="3"/>
  <c r="H122" i="3"/>
  <c r="H118" i="3"/>
  <c r="H351" i="3"/>
  <c r="H189" i="3"/>
  <c r="H241" i="3"/>
  <c r="H327" i="3"/>
  <c r="H391" i="3"/>
  <c r="H381" i="3"/>
  <c r="H352" i="3"/>
  <c r="H238" i="3"/>
  <c r="H180" i="3"/>
  <c r="H262" i="3"/>
  <c r="H271" i="3"/>
  <c r="H232" i="3"/>
  <c r="H268" i="3"/>
  <c r="H186" i="3"/>
  <c r="H229" i="3"/>
  <c r="H373" i="3"/>
  <c r="H363" i="3"/>
  <c r="H259" i="3"/>
  <c r="H242" i="3"/>
  <c r="H287" i="3"/>
  <c r="H213" i="3"/>
  <c r="H403" i="3"/>
  <c r="H280" i="3"/>
  <c r="H178" i="3"/>
  <c r="H348" i="3"/>
  <c r="H303" i="3"/>
  <c r="H314" i="3"/>
  <c r="H250" i="3"/>
  <c r="H154" i="3"/>
  <c r="H423" i="3"/>
  <c r="H266" i="3"/>
  <c r="H377" i="3"/>
  <c r="H299" i="3"/>
  <c r="H422" i="3"/>
  <c r="H199" i="3"/>
  <c r="H344" i="3"/>
  <c r="H383" i="3"/>
  <c r="H305" i="3"/>
  <c r="H236" i="3"/>
  <c r="H116" i="3"/>
  <c r="H417" i="3"/>
  <c r="H346" i="3"/>
  <c r="H177" i="3"/>
  <c r="H205" i="3"/>
  <c r="H185" i="3"/>
  <c r="H342" i="3"/>
  <c r="H228" i="3"/>
  <c r="H289" i="3"/>
  <c r="H401" i="3"/>
  <c r="H323" i="3"/>
  <c r="H217" i="3"/>
  <c r="H369" i="3"/>
  <c r="H407" i="3"/>
  <c r="H224" i="3"/>
  <c r="H329" i="3"/>
  <c r="H260" i="3"/>
  <c r="H134" i="3"/>
  <c r="H371" i="3"/>
  <c r="H195" i="3"/>
  <c r="H288" i="3"/>
  <c r="H252" i="3"/>
  <c r="H184" i="3"/>
  <c r="H307" i="3"/>
  <c r="H419" i="3"/>
  <c r="H341" i="3"/>
  <c r="H387" i="3"/>
  <c r="H425" i="3"/>
  <c r="H347" i="3"/>
  <c r="H278" i="3"/>
  <c r="H156" i="3"/>
  <c r="H389" i="3"/>
  <c r="H415" i="3"/>
  <c r="H270" i="3"/>
  <c r="H331" i="3"/>
  <c r="H366" i="3"/>
  <c r="H230" i="3"/>
  <c r="H110" i="3"/>
  <c r="H411" i="3"/>
  <c r="H372" i="3"/>
  <c r="H301" i="3"/>
  <c r="H179" i="3"/>
  <c r="H225" i="3"/>
  <c r="H413" i="3"/>
  <c r="H405" i="3"/>
  <c r="H121" i="3"/>
  <c r="H293" i="3"/>
  <c r="H349" i="3"/>
  <c r="H384" i="3"/>
  <c r="H254" i="3"/>
  <c r="H128" i="3"/>
  <c r="H390" i="3"/>
  <c r="H325" i="3"/>
  <c r="H197" i="3"/>
  <c r="H243" i="3"/>
  <c r="H370" i="3"/>
  <c r="H311" i="3"/>
  <c r="H374" i="3"/>
  <c r="H227" i="3"/>
  <c r="H107" i="3"/>
  <c r="H408" i="3"/>
  <c r="H187" i="3"/>
  <c r="H272" i="3"/>
  <c r="H150" i="3"/>
  <c r="H233" i="3"/>
  <c r="H113" i="3"/>
  <c r="H414" i="3"/>
  <c r="H343" i="3"/>
  <c r="H267" i="3"/>
  <c r="H158" i="3"/>
  <c r="H167" i="3"/>
  <c r="H335" i="3"/>
  <c r="H398" i="3"/>
  <c r="H251" i="3"/>
  <c r="H125" i="3"/>
  <c r="H426" i="3"/>
  <c r="H295" i="3"/>
  <c r="H168" i="3"/>
  <c r="H257" i="3"/>
  <c r="H131" i="3"/>
  <c r="H368" i="3"/>
  <c r="H290" i="3"/>
  <c r="H353" i="3"/>
  <c r="H416" i="3"/>
  <c r="H269" i="3"/>
  <c r="H147" i="3"/>
  <c r="H313" i="3"/>
  <c r="H191" i="3"/>
  <c r="H237" i="3"/>
  <c r="H220" i="3"/>
  <c r="H275" i="3"/>
  <c r="H153" i="3"/>
  <c r="H386" i="3"/>
  <c r="H308" i="3"/>
  <c r="H239" i="3"/>
  <c r="H378" i="3"/>
  <c r="H292" i="3"/>
  <c r="H165" i="3"/>
  <c r="H337" i="3"/>
  <c r="H261" i="3"/>
  <c r="H106" i="3"/>
  <c r="H298" i="3"/>
  <c r="H176" i="3"/>
  <c r="H410" i="3"/>
  <c r="H332" i="3"/>
  <c r="H109" i="3"/>
  <c r="H263" i="3"/>
  <c r="H361" i="3"/>
  <c r="H200" i="3"/>
  <c r="H402" i="3"/>
  <c r="H310" i="3"/>
  <c r="H188" i="3"/>
  <c r="H234" i="3"/>
  <c r="H362" i="3"/>
  <c r="H279" i="3"/>
  <c r="H316" i="3"/>
  <c r="H194" i="3"/>
  <c r="H240" i="3"/>
  <c r="H428" i="3"/>
  <c r="H350" i="3"/>
  <c r="H286" i="3"/>
  <c r="H114" i="3"/>
  <c r="H155" i="3"/>
  <c r="H297" i="3"/>
  <c r="H420" i="3"/>
  <c r="H334" i="3"/>
  <c r="H258" i="3"/>
  <c r="H380" i="3"/>
  <c r="H427" i="3"/>
  <c r="H302" i="3"/>
  <c r="H340" i="3"/>
  <c r="H264" i="3"/>
  <c r="H143" i="3"/>
  <c r="H375" i="3"/>
  <c r="H304" i="3"/>
  <c r="J133" i="3"/>
  <c r="J155" i="3"/>
  <c r="J240" i="3"/>
  <c r="J107" i="3"/>
  <c r="J161" i="3"/>
  <c r="J187" i="3"/>
  <c r="J153" i="3"/>
  <c r="J111" i="3"/>
  <c r="J384" i="3"/>
  <c r="J419" i="3"/>
  <c r="J215" i="3"/>
  <c r="J184" i="3"/>
  <c r="J417" i="3"/>
  <c r="J147" i="3"/>
  <c r="J376" i="3"/>
  <c r="J196" i="3"/>
  <c r="J290" i="3"/>
  <c r="J375" i="3"/>
  <c r="J131" i="3"/>
  <c r="J185" i="3"/>
  <c r="J195" i="3"/>
  <c r="J407" i="3"/>
  <c r="J118" i="3"/>
  <c r="J119" i="3"/>
  <c r="J168" i="3"/>
  <c r="J132" i="3"/>
  <c r="J189" i="3"/>
  <c r="J383" i="3"/>
  <c r="J201" i="3"/>
  <c r="J423" i="3"/>
  <c r="J307" i="3"/>
  <c r="J300" i="3"/>
  <c r="J178" i="3"/>
  <c r="J128" i="3"/>
  <c r="J176" i="3"/>
  <c r="J222" i="3"/>
  <c r="J140" i="3"/>
  <c r="J156" i="3"/>
  <c r="J200" i="3"/>
  <c r="J340" i="3"/>
  <c r="J159" i="3"/>
  <c r="J234" i="3"/>
  <c r="J330" i="3"/>
  <c r="J158" i="3"/>
  <c r="J177" i="3"/>
  <c r="J298" i="3"/>
  <c r="J220" i="3"/>
  <c r="J157" i="3"/>
  <c r="J231" i="3"/>
  <c r="J181" i="3"/>
  <c r="J188" i="3"/>
  <c r="J191" i="3"/>
  <c r="J197" i="3"/>
  <c r="J378" i="3"/>
  <c r="J346" i="3"/>
  <c r="J308" i="3"/>
  <c r="J199" i="3"/>
  <c r="J332" i="3"/>
  <c r="J218" i="3"/>
  <c r="J150" i="3"/>
  <c r="J141" i="3"/>
  <c r="J108" i="3"/>
  <c r="J109" i="3"/>
  <c r="J350" i="3"/>
  <c r="J399" i="3"/>
  <c r="J106" i="3"/>
  <c r="J179" i="3"/>
  <c r="J139" i="3"/>
  <c r="J127" i="3"/>
  <c r="J134" i="3"/>
  <c r="J182" i="3"/>
  <c r="J117" i="3"/>
  <c r="J202" i="3"/>
  <c r="J113" i="3"/>
  <c r="J125" i="3"/>
  <c r="J105" i="3"/>
  <c r="J124" i="3"/>
  <c r="J365" i="3"/>
  <c r="J149" i="3"/>
  <c r="J301" i="3"/>
  <c r="J115" i="3"/>
  <c r="J237" i="3"/>
  <c r="J233" i="3"/>
  <c r="J257" i="3"/>
  <c r="J194" i="3"/>
  <c r="J120" i="3"/>
  <c r="J121" i="3"/>
  <c r="J162" i="3"/>
  <c r="J126" i="3"/>
  <c r="J146" i="3"/>
  <c r="J216" i="3"/>
  <c r="J167" i="3"/>
  <c r="J110" i="3"/>
  <c r="J287" i="3"/>
  <c r="J336" i="3"/>
  <c r="J166" i="3"/>
  <c r="J275" i="3"/>
  <c r="J143" i="3"/>
  <c r="J180" i="3"/>
  <c r="J316" i="3"/>
  <c r="J164" i="3"/>
  <c r="J144" i="3"/>
  <c r="J225" i="3"/>
  <c r="J190" i="3"/>
  <c r="J305" i="3"/>
  <c r="J230" i="3"/>
  <c r="J238" i="3"/>
  <c r="J348" i="3"/>
  <c r="J402" i="3"/>
  <c r="J325" i="3"/>
  <c r="J400" i="3"/>
  <c r="J371" i="3"/>
  <c r="J361" i="3"/>
  <c r="J408" i="3"/>
  <c r="J331" i="3"/>
  <c r="J214" i="3"/>
  <c r="J261" i="3"/>
  <c r="J324" i="3"/>
  <c r="J112" i="3"/>
  <c r="J116" i="3"/>
  <c r="J267" i="3"/>
  <c r="J329" i="3"/>
  <c r="J254" i="3"/>
  <c r="J262" i="3"/>
  <c r="J373" i="3"/>
  <c r="J420" i="3"/>
  <c r="J343" i="3"/>
  <c r="J418" i="3"/>
  <c r="J389" i="3"/>
  <c r="J379" i="3"/>
  <c r="J426" i="3"/>
  <c r="J349" i="3"/>
  <c r="J232" i="3"/>
  <c r="J279" i="3"/>
  <c r="J342" i="3"/>
  <c r="J130" i="3"/>
  <c r="J347" i="3"/>
  <c r="J272" i="3"/>
  <c r="J280" i="3"/>
  <c r="J123" i="3"/>
  <c r="J391" i="3"/>
  <c r="J368" i="3"/>
  <c r="J203" i="3"/>
  <c r="J413" i="3"/>
  <c r="J129" i="3"/>
  <c r="J403" i="3"/>
  <c r="J374" i="3"/>
  <c r="J256" i="3"/>
  <c r="J302" i="3"/>
  <c r="J227" i="3"/>
  <c r="J367" i="3"/>
  <c r="J152" i="3"/>
  <c r="J228" i="3"/>
  <c r="J122" i="3"/>
  <c r="J165" i="3"/>
  <c r="J114" i="3"/>
  <c r="J372" i="3"/>
  <c r="J295" i="3"/>
  <c r="J303" i="3"/>
  <c r="J145" i="3"/>
  <c r="J415" i="3"/>
  <c r="J386" i="3"/>
  <c r="J255" i="3"/>
  <c r="J151" i="3"/>
  <c r="J421" i="3"/>
  <c r="J398" i="3"/>
  <c r="J274" i="3"/>
  <c r="J326" i="3"/>
  <c r="J251" i="3"/>
  <c r="J385" i="3"/>
  <c r="J175" i="3"/>
  <c r="J213" i="3"/>
  <c r="J104" i="3"/>
  <c r="J154" i="3"/>
  <c r="J390" i="3"/>
  <c r="J313" i="3"/>
  <c r="J327" i="3"/>
  <c r="J163" i="3"/>
  <c r="J410" i="3"/>
  <c r="J226" i="3"/>
  <c r="J273" i="3"/>
  <c r="J169" i="3"/>
  <c r="J416" i="3"/>
  <c r="J297" i="3"/>
  <c r="J344" i="3"/>
  <c r="J269" i="3"/>
  <c r="J409" i="3"/>
  <c r="J193" i="3"/>
  <c r="J243" i="3"/>
  <c r="J414" i="3"/>
  <c r="J337" i="3"/>
  <c r="J345" i="3"/>
  <c r="J186" i="3"/>
  <c r="J252" i="3"/>
  <c r="J428" i="3"/>
  <c r="J250" i="3"/>
  <c r="J296" i="3"/>
  <c r="J192" i="3"/>
  <c r="J204" i="3"/>
  <c r="J258" i="3"/>
  <c r="J315" i="3"/>
  <c r="J369" i="3"/>
  <c r="J292" i="3"/>
  <c r="J427" i="3"/>
  <c r="J362" i="3"/>
  <c r="J370" i="3"/>
  <c r="J223" i="3"/>
  <c r="J270" i="3"/>
  <c r="J268" i="3"/>
  <c r="J314" i="3"/>
  <c r="J239" i="3"/>
  <c r="J229" i="3"/>
  <c r="J276" i="3"/>
  <c r="J339" i="3"/>
  <c r="J221" i="3"/>
  <c r="J387" i="3"/>
  <c r="J310" i="3"/>
  <c r="J380" i="3"/>
  <c r="J388" i="3"/>
  <c r="J241" i="3"/>
  <c r="J293" i="3"/>
  <c r="J291" i="3"/>
  <c r="J338" i="3"/>
  <c r="J263" i="3"/>
  <c r="J253" i="3"/>
  <c r="J299" i="3"/>
  <c r="J224" i="3"/>
  <c r="J364" i="3"/>
  <c r="J411" i="3"/>
  <c r="J334" i="3"/>
  <c r="J217" i="3"/>
  <c r="J148" i="3"/>
  <c r="J404" i="3"/>
  <c r="J142" i="3"/>
  <c r="J412" i="3"/>
  <c r="J265" i="3"/>
  <c r="J311" i="3"/>
  <c r="J236" i="3"/>
  <c r="J309" i="3"/>
  <c r="J219" i="3"/>
  <c r="J363" i="3"/>
  <c r="J286" i="3"/>
  <c r="J271" i="3"/>
  <c r="J323" i="3"/>
  <c r="J242" i="3"/>
  <c r="J382" i="3"/>
  <c r="J352" i="3"/>
  <c r="J235" i="3"/>
  <c r="J198" i="3"/>
  <c r="J425" i="3"/>
  <c r="J422" i="3"/>
  <c r="J160" i="3"/>
  <c r="J288" i="3"/>
  <c r="J335" i="3"/>
  <c r="J260" i="3"/>
  <c r="J333" i="3"/>
  <c r="J205" i="3"/>
  <c r="J381" i="3"/>
  <c r="J304" i="3"/>
  <c r="J294" i="3"/>
  <c r="J341" i="3"/>
  <c r="J266" i="3"/>
  <c r="J406" i="3"/>
  <c r="J377" i="3"/>
  <c r="J259" i="3"/>
  <c r="J264" i="3"/>
  <c r="J183" i="3"/>
  <c r="J306" i="3"/>
  <c r="J353" i="3"/>
  <c r="J278" i="3"/>
  <c r="J351" i="3"/>
  <c r="J405" i="3"/>
  <c r="J328" i="3"/>
  <c r="J312" i="3"/>
  <c r="J366" i="3"/>
  <c r="J289" i="3"/>
  <c r="J424" i="3"/>
  <c r="J401" i="3"/>
  <c r="J277" i="3"/>
  <c r="K188" i="3"/>
  <c r="K194" i="3"/>
  <c r="K125" i="3"/>
  <c r="K141" i="3"/>
  <c r="K115" i="3"/>
  <c r="K200" i="3"/>
  <c r="K195" i="3"/>
  <c r="K198" i="3"/>
  <c r="K114" i="3"/>
  <c r="K150" i="3"/>
  <c r="K133" i="3"/>
  <c r="K144" i="3"/>
  <c r="K371" i="3"/>
  <c r="K201" i="3"/>
  <c r="K156" i="3"/>
  <c r="K106" i="3"/>
  <c r="K124" i="3"/>
  <c r="K109" i="3"/>
  <c r="K119" i="3"/>
  <c r="K112" i="3"/>
  <c r="K155" i="3"/>
  <c r="K179" i="3"/>
  <c r="K421" i="3"/>
  <c r="K308" i="3"/>
  <c r="K340" i="3"/>
  <c r="K146" i="3"/>
  <c r="K127" i="3"/>
  <c r="K130" i="3"/>
  <c r="K116" i="3"/>
  <c r="K178" i="3"/>
  <c r="K165" i="3"/>
  <c r="K184" i="3"/>
  <c r="K164" i="3"/>
  <c r="K149" i="3"/>
  <c r="K152" i="3"/>
  <c r="K196" i="3"/>
  <c r="K159" i="3"/>
  <c r="K154" i="3"/>
  <c r="K345" i="3"/>
  <c r="K134" i="3"/>
  <c r="K187" i="3"/>
  <c r="K167" i="3"/>
  <c r="K175" i="3"/>
  <c r="K147" i="3"/>
  <c r="K139" i="3"/>
  <c r="K118" i="3"/>
  <c r="K197" i="3"/>
  <c r="K376" i="3"/>
  <c r="K347" i="3"/>
  <c r="K230" i="3"/>
  <c r="K107" i="3"/>
  <c r="K217" i="3"/>
  <c r="K190" i="3"/>
  <c r="K131" i="3"/>
  <c r="K193" i="3"/>
  <c r="K117" i="3"/>
  <c r="K140" i="3"/>
  <c r="K265" i="3"/>
  <c r="K104" i="3"/>
  <c r="K158" i="3"/>
  <c r="K176" i="3"/>
  <c r="K235" i="3"/>
  <c r="K273" i="3"/>
  <c r="K180" i="3"/>
  <c r="K204" i="3"/>
  <c r="K181" i="3"/>
  <c r="K122" i="3"/>
  <c r="K302" i="3"/>
  <c r="K269" i="3"/>
  <c r="K191" i="3"/>
  <c r="K199" i="3"/>
  <c r="K157" i="3"/>
  <c r="K203" i="3"/>
  <c r="K153" i="3"/>
  <c r="K128" i="3"/>
  <c r="K113" i="3"/>
  <c r="K110" i="3"/>
  <c r="K132" i="3"/>
  <c r="K220" i="3"/>
  <c r="K162" i="3"/>
  <c r="K224" i="3"/>
  <c r="K382" i="3"/>
  <c r="K420" i="3"/>
  <c r="K288" i="3"/>
  <c r="K216" i="3"/>
  <c r="K389" i="3"/>
  <c r="K400" i="3"/>
  <c r="K326" i="3"/>
  <c r="K242" i="3"/>
  <c r="K372" i="3"/>
  <c r="K292" i="3"/>
  <c r="K406" i="3"/>
  <c r="K332" i="3"/>
  <c r="K254" i="3"/>
  <c r="K259" i="3"/>
  <c r="K365" i="3"/>
  <c r="K370" i="3"/>
  <c r="K296" i="3"/>
  <c r="K218" i="3"/>
  <c r="K306" i="3"/>
  <c r="K234" i="3"/>
  <c r="K413" i="3"/>
  <c r="K418" i="3"/>
  <c r="K344" i="3"/>
  <c r="K266" i="3"/>
  <c r="K214" i="3"/>
  <c r="K390" i="3"/>
  <c r="K310" i="3"/>
  <c r="K424" i="3"/>
  <c r="K350" i="3"/>
  <c r="K272" i="3"/>
  <c r="K277" i="3"/>
  <c r="K383" i="3"/>
  <c r="K111" i="3"/>
  <c r="K388" i="3"/>
  <c r="K314" i="3"/>
  <c r="K236" i="3"/>
  <c r="K330" i="3"/>
  <c r="K258" i="3"/>
  <c r="K369" i="3"/>
  <c r="K289" i="3"/>
  <c r="K229" i="3"/>
  <c r="K414" i="3"/>
  <c r="K334" i="3"/>
  <c r="K375" i="3"/>
  <c r="K295" i="3"/>
  <c r="K300" i="3"/>
  <c r="K228" i="3"/>
  <c r="K407" i="3"/>
  <c r="K129" i="3"/>
  <c r="K412" i="3"/>
  <c r="K338" i="3"/>
  <c r="K260" i="3"/>
  <c r="K348" i="3"/>
  <c r="K276" i="3"/>
  <c r="K387" i="3"/>
  <c r="K307" i="3"/>
  <c r="K253" i="3"/>
  <c r="K352" i="3"/>
  <c r="K399" i="3"/>
  <c r="K313" i="3"/>
  <c r="K324" i="3"/>
  <c r="K252" i="3"/>
  <c r="K425" i="3"/>
  <c r="K151" i="3"/>
  <c r="K363" i="3"/>
  <c r="K278" i="3"/>
  <c r="K373" i="3"/>
  <c r="K299" i="3"/>
  <c r="K221" i="3"/>
  <c r="K226" i="3"/>
  <c r="K411" i="3"/>
  <c r="K331" i="3"/>
  <c r="K271" i="3"/>
  <c r="K377" i="3"/>
  <c r="K105" i="3"/>
  <c r="K232" i="3"/>
  <c r="K417" i="3"/>
  <c r="K337" i="3"/>
  <c r="K342" i="3"/>
  <c r="K270" i="3"/>
  <c r="K169" i="3"/>
  <c r="K381" i="3"/>
  <c r="K301" i="3"/>
  <c r="K391" i="3"/>
  <c r="K323" i="3"/>
  <c r="K239" i="3"/>
  <c r="K250" i="3"/>
  <c r="K349" i="3"/>
  <c r="K294" i="3"/>
  <c r="K222" i="3"/>
  <c r="K401" i="3"/>
  <c r="K123" i="3"/>
  <c r="K256" i="3"/>
  <c r="K362" i="3"/>
  <c r="K367" i="3"/>
  <c r="K293" i="3"/>
  <c r="K215" i="3"/>
  <c r="K192" i="3"/>
  <c r="K405" i="3"/>
  <c r="K325" i="3"/>
  <c r="K182" i="3"/>
  <c r="K415" i="3"/>
  <c r="K341" i="3"/>
  <c r="K263" i="3"/>
  <c r="K268" i="3"/>
  <c r="K374" i="3"/>
  <c r="K312" i="3"/>
  <c r="K240" i="3"/>
  <c r="K419" i="3"/>
  <c r="K145" i="3"/>
  <c r="K274" i="3"/>
  <c r="K380" i="3"/>
  <c r="K108" i="3"/>
  <c r="K385" i="3"/>
  <c r="K311" i="3"/>
  <c r="K233" i="3"/>
  <c r="K238" i="3"/>
  <c r="K423" i="3"/>
  <c r="K343" i="3"/>
  <c r="K185" i="3"/>
  <c r="K177" i="3"/>
  <c r="K366" i="3"/>
  <c r="K286" i="3"/>
  <c r="K291" i="3"/>
  <c r="K219" i="3"/>
  <c r="K398" i="3"/>
  <c r="K120" i="3"/>
  <c r="K336" i="3"/>
  <c r="K264" i="3"/>
  <c r="K163" i="3"/>
  <c r="K297" i="3"/>
  <c r="K225" i="3"/>
  <c r="K404" i="3"/>
  <c r="K126" i="3"/>
  <c r="K409" i="3"/>
  <c r="K335" i="3"/>
  <c r="K257" i="3"/>
  <c r="K262" i="3"/>
  <c r="K368" i="3"/>
  <c r="K168" i="3"/>
  <c r="K121" i="3"/>
  <c r="K384" i="3"/>
  <c r="K304" i="3"/>
  <c r="K309" i="3"/>
  <c r="K237" i="3"/>
  <c r="K416" i="3"/>
  <c r="K142" i="3"/>
  <c r="K361" i="3"/>
  <c r="K287" i="3"/>
  <c r="K202" i="3"/>
  <c r="K186" i="3"/>
  <c r="K315" i="3"/>
  <c r="K243" i="3"/>
  <c r="K422" i="3"/>
  <c r="K148" i="3"/>
  <c r="K427" i="3"/>
  <c r="K353" i="3"/>
  <c r="K275" i="3"/>
  <c r="K280" i="3"/>
  <c r="K213" i="3"/>
  <c r="K386" i="3"/>
  <c r="K143" i="3"/>
  <c r="K223" i="3"/>
  <c r="K408" i="3"/>
  <c r="K328" i="3"/>
  <c r="K333" i="3"/>
  <c r="K261" i="3"/>
  <c r="K160" i="3"/>
  <c r="K379" i="3"/>
  <c r="K305" i="3"/>
  <c r="K227" i="3"/>
  <c r="K339" i="3"/>
  <c r="K267" i="3"/>
  <c r="K166" i="3"/>
  <c r="K378" i="3"/>
  <c r="K298" i="3"/>
  <c r="K303" i="3"/>
  <c r="K231" i="3"/>
  <c r="K410" i="3"/>
  <c r="K161" i="3"/>
  <c r="K241" i="3"/>
  <c r="K426" i="3"/>
  <c r="K346" i="3"/>
  <c r="K351" i="3"/>
  <c r="K279" i="3"/>
  <c r="K183" i="3"/>
  <c r="K403" i="3"/>
  <c r="K329" i="3"/>
  <c r="K251" i="3"/>
  <c r="K364" i="3"/>
  <c r="K290" i="3"/>
  <c r="K205" i="3"/>
  <c r="K189" i="3"/>
  <c r="K402" i="3"/>
  <c r="K316" i="3"/>
  <c r="K327" i="3"/>
  <c r="K255" i="3"/>
  <c r="K428" i="3"/>
  <c r="G66" i="3" l="1"/>
  <c r="K66" i="3" s="1"/>
  <c r="F66" i="3"/>
  <c r="J66" i="3" s="1"/>
  <c r="E66" i="3"/>
  <c r="I66" i="3" s="1"/>
  <c r="D66" i="3"/>
  <c r="H66" i="3" s="1"/>
  <c r="E42" i="3"/>
  <c r="F42" i="3"/>
  <c r="G42" i="3"/>
  <c r="D42" i="3"/>
  <c r="H5" i="3"/>
  <c r="H7" i="3"/>
  <c r="H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Ринат Хабибуллин</author>
  </authors>
  <commentList>
    <comment ref="C12" authorId="0" shapeId="0" xr:uid="{A9B7292B-B4A6-4568-9848-7025F600BC92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Номер набора для первого расчета
</t>
        </r>
      </text>
    </comment>
    <comment ref="D12" authorId="0" shapeId="0" xr:uid="{2CF47E9C-414F-423B-B295-137BF361F99A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Номер набора для второго расчета</t>
        </r>
      </text>
    </comment>
  </commentList>
</comments>
</file>

<file path=xl/sharedStrings.xml><?xml version="1.0" encoding="utf-8"?>
<sst xmlns="http://schemas.openxmlformats.org/spreadsheetml/2006/main" count="95" uniqueCount="66">
  <si>
    <t>Базовые расчеты PVT свойств с использованием Унифлок</t>
  </si>
  <si>
    <t>Базовые свойства нефти</t>
  </si>
  <si>
    <t>Удельная плотность нефти</t>
  </si>
  <si>
    <t xml:space="preserve">Плотность воды, реф. </t>
  </si>
  <si>
    <t>Плотность возд. с.у.</t>
  </si>
  <si>
    <t>Удельная плотность газа</t>
  </si>
  <si>
    <t>м3/т</t>
  </si>
  <si>
    <t>Газосодержание</t>
  </si>
  <si>
    <t xml:space="preserve"> кг/м3</t>
  </si>
  <si>
    <t>Плотность нефти</t>
  </si>
  <si>
    <t>Плотность газа</t>
  </si>
  <si>
    <t>Температура пласта</t>
  </si>
  <si>
    <t>С</t>
  </si>
  <si>
    <t>F</t>
  </si>
  <si>
    <t>м3/м3</t>
  </si>
  <si>
    <t>Газосодержание при Рнас,</t>
  </si>
  <si>
    <t>атм</t>
  </si>
  <si>
    <t>Давление насыщения (Рнас, Pb)</t>
  </si>
  <si>
    <t>Объемный коэффициент нефти при Рнас (Bob, FVF)</t>
  </si>
  <si>
    <t>Вязкость нефти при Pнас</t>
  </si>
  <si>
    <t>сП</t>
  </si>
  <si>
    <t>Расчетные параметры при заданных давлении и температуре</t>
  </si>
  <si>
    <t>Давление расчета</t>
  </si>
  <si>
    <t>Температура расчета</t>
  </si>
  <si>
    <t>scf/bbl</t>
  </si>
  <si>
    <t xml:space="preserve">С </t>
  </si>
  <si>
    <t>Газосдержание</t>
  </si>
  <si>
    <t xml:space="preserve">Плотность нефти </t>
  </si>
  <si>
    <t>Объемный коэффициент нефти</t>
  </si>
  <si>
    <t>Объемный коэффициент газа</t>
  </si>
  <si>
    <t xml:space="preserve">Вязкость нефти </t>
  </si>
  <si>
    <t>Вязкость газа</t>
  </si>
  <si>
    <t>Сжимаемость газа</t>
  </si>
  <si>
    <t>Плотность воды</t>
  </si>
  <si>
    <t>Удельная плотность воды</t>
  </si>
  <si>
    <t xml:space="preserve">Сжимаемость нефти </t>
  </si>
  <si>
    <t>Сжимаемость воды</t>
  </si>
  <si>
    <t>Поверх натяжение нефть вода</t>
  </si>
  <si>
    <t>Графики зависимости давления насыщения от газосодержания</t>
  </si>
  <si>
    <t>Графики зависимости газосодержания от давления и температуры</t>
  </si>
  <si>
    <t>Газовый фактор</t>
  </si>
  <si>
    <t>Коэффициент сепарации</t>
  </si>
  <si>
    <t>Давление сепарации</t>
  </si>
  <si>
    <t>Температура сепарации</t>
  </si>
  <si>
    <t>Калибровочные параметры и параметры модификации флюида</t>
  </si>
  <si>
    <t>Американские промысловые</t>
  </si>
  <si>
    <t>СИ</t>
  </si>
  <si>
    <t>Номер набора корреляций</t>
  </si>
  <si>
    <t>Давление насыщения</t>
  </si>
  <si>
    <t>Исходные флюиды</t>
  </si>
  <si>
    <t>Флюиды после сепарации</t>
  </si>
  <si>
    <t xml:space="preserve">Вязкость воды </t>
  </si>
  <si>
    <t>Rs</t>
  </si>
  <si>
    <t>P</t>
  </si>
  <si>
    <t>Графики зависимости объемного коэффициента нефти от давления и температуры</t>
  </si>
  <si>
    <t>Графики зависимости вязкости нефти от давления и температуры</t>
  </si>
  <si>
    <t>Графики зависимости объемного коэффициента газа  от давления и температуры</t>
  </si>
  <si>
    <t>Графики зависимости вязкости газа  от давления и температуры</t>
  </si>
  <si>
    <t>Графики зависимости вязкости воды  от давления и температуры</t>
  </si>
  <si>
    <t>Графики зависимости плотности нефти  от давления и температуры</t>
  </si>
  <si>
    <t>Графики зависимости плотности газа  от давления и температуры</t>
  </si>
  <si>
    <t>Графики зависимости плотности воды  от давления и температуры</t>
  </si>
  <si>
    <t>Графики зависимости z фактора  от давления и температуры</t>
  </si>
  <si>
    <t>Константы</t>
  </si>
  <si>
    <t>Расчет с использование строки</t>
  </si>
  <si>
    <t>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</si>
</sst>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3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165" fontId="0" fillId="0" borderId="0" xfId="0" applyNumberForma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1" fontId="0" fillId="0" borderId="2" xfId="0" applyNumberFormat="1" applyBorder="1" applyAlignment="1">
      <alignment horizontal="center"/>
    </xf>
    <xf numFmtId="0" fontId="0" fillId="0" borderId="3" xfId="0" applyBorder="1"/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0" xfId="0" applyBorder="1"/>
    <xf numFmtId="165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/>
    <xf numFmtId="165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2" xfId="0" applyFont="1" applyFill="1" applyBorder="1"/>
    <xf numFmtId="0" fontId="0" fillId="2" borderId="3" xfId="0" applyFill="1" applyBorder="1"/>
    <xf numFmtId="0" fontId="0" fillId="2" borderId="3" xfId="0" applyFill="1" applyBorder="1" applyAlignment="1">
      <alignment horizontal="right"/>
    </xf>
    <xf numFmtId="0" fontId="0" fillId="2" borderId="4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0" fontId="0" fillId="2" borderId="9" xfId="0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wrapText="1"/>
    </xf>
    <xf numFmtId="1" fontId="0" fillId="0" borderId="0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wrapText="1"/>
    </xf>
    <xf numFmtId="0" fontId="0" fillId="0" borderId="1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3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давления насыщения от газосодержания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PVT'!$D$42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PVT'!$C$45:$C$55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</c:numCache>
            </c:numRef>
          </c:xVal>
          <c:yVal>
            <c:numRef>
              <c:f>'Тест PVT'!$D$45:$D$55</c:f>
              <c:numCache>
                <c:formatCode>0</c:formatCode>
                <c:ptCount val="11"/>
                <c:pt idx="0">
                  <c:v>5.1843554170126351</c:v>
                </c:pt>
                <c:pt idx="1">
                  <c:v>58.042042432755494</c:v>
                </c:pt>
                <c:pt idx="2">
                  <c:v>91.466288778660001</c:v>
                </c:pt>
                <c:pt idx="3">
                  <c:v>120.24580510604342</c:v>
                </c:pt>
                <c:pt idx="4">
                  <c:v>145.41273305263539</c:v>
                </c:pt>
                <c:pt idx="5">
                  <c:v>167.65677357866207</c:v>
                </c:pt>
                <c:pt idx="6">
                  <c:v>187.47490471212856</c:v>
                </c:pt>
                <c:pt idx="7">
                  <c:v>205.24215003896418</c:v>
                </c:pt>
                <c:pt idx="8">
                  <c:v>221.25084032501891</c:v>
                </c:pt>
                <c:pt idx="9">
                  <c:v>235.73449259192407</c:v>
                </c:pt>
                <c:pt idx="10">
                  <c:v>248.88327454014814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C9-47BE-8965-A9EB90F8E07D}"/>
            </c:ext>
          </c:extLst>
        </c:ser>
        <c:ser>
          <c:idx val="0"/>
          <c:order val="1"/>
          <c:tx>
            <c:strRef>
              <c:f>'Тест PVT'!$E$42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PVT'!$C$45:$C$55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</c:numCache>
            </c:numRef>
          </c:xVal>
          <c:yVal>
            <c:numRef>
              <c:f>'Тест PVT'!$E$45:$E$55</c:f>
              <c:numCache>
                <c:formatCode>0</c:formatCode>
                <c:ptCount val="11"/>
                <c:pt idx="0">
                  <c:v>6.2569706934327298</c:v>
                </c:pt>
                <c:pt idx="1">
                  <c:v>71.161737515886159</c:v>
                </c:pt>
                <c:pt idx="2">
                  <c:v>112.45877424861033</c:v>
                </c:pt>
                <c:pt idx="3">
                  <c:v>148.09250311106828</c:v>
                </c:pt>
                <c:pt idx="4">
                  <c:v>179.29567256351984</c:v>
                </c:pt>
                <c:pt idx="5">
                  <c:v>206.90182735370587</c:v>
                </c:pt>
                <c:pt idx="6">
                  <c:v>231.5156159308379</c:v>
                </c:pt>
                <c:pt idx="7">
                  <c:v>253.5953096173464</c:v>
                </c:pt>
                <c:pt idx="8">
                  <c:v>273.4992491376168</c:v>
                </c:pt>
                <c:pt idx="9">
                  <c:v>291.51435947348386</c:v>
                </c:pt>
                <c:pt idx="10">
                  <c:v>307.87473845442253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9-47BE-8965-A9EB90F8E07D}"/>
            </c:ext>
          </c:extLst>
        </c:ser>
        <c:ser>
          <c:idx val="2"/>
          <c:order val="2"/>
          <c:tx>
            <c:strRef>
              <c:f>'Тест PVT'!$F$42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PVT'!$C$45:$C$55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</c:numCache>
            </c:numRef>
          </c:xVal>
          <c:yVal>
            <c:numRef>
              <c:f>'Тест PVT'!$F$45:$F$55</c:f>
              <c:numCache>
                <c:formatCode>0</c:formatCode>
                <c:ptCount val="11"/>
                <c:pt idx="0">
                  <c:v>7.1689903250473881</c:v>
                </c:pt>
                <c:pt idx="1">
                  <c:v>82.462613258828512</c:v>
                </c:pt>
                <c:pt idx="2">
                  <c:v>130.58329316128817</c:v>
                </c:pt>
                <c:pt idx="3">
                  <c:v>172.16826890063172</c:v>
                </c:pt>
                <c:pt idx="4">
                  <c:v>208.61838826533935</c:v>
                </c:pt>
                <c:pt idx="5">
                  <c:v>240.88928833505312</c:v>
                </c:pt>
                <c:pt idx="6">
                  <c:v>269.67761571863082</c:v>
                </c:pt>
                <c:pt idx="7">
                  <c:v>295.51306833534403</c:v>
                </c:pt>
                <c:pt idx="8">
                  <c:v>318.81078728865037</c:v>
                </c:pt>
                <c:pt idx="9">
                  <c:v>339.90375284911539</c:v>
                </c:pt>
                <c:pt idx="10">
                  <c:v>359.06400837553247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C9-47BE-8965-A9EB90F8E07D}"/>
            </c:ext>
          </c:extLst>
        </c:ser>
        <c:ser>
          <c:idx val="3"/>
          <c:order val="3"/>
          <c:tx>
            <c:strRef>
              <c:f>'Тест PVT'!$G$42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PVT'!$C$45:$C$55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</c:numCache>
            </c:numRef>
          </c:xVal>
          <c:yVal>
            <c:numRef>
              <c:f>'Тест PVT'!$G$45:$G$55</c:f>
              <c:numCache>
                <c:formatCode>0</c:formatCode>
                <c:ptCount val="11"/>
                <c:pt idx="0">
                  <c:v>7.9101470190296412</c:v>
                </c:pt>
                <c:pt idx="1">
                  <c:v>91.732624726976653</c:v>
                </c:pt>
                <c:pt idx="2">
                  <c:v>145.47576543266703</c:v>
                </c:pt>
                <c:pt idx="3">
                  <c:v>191.97059750702735</c:v>
                </c:pt>
                <c:pt idx="4">
                  <c:v>232.75304615896633</c:v>
                </c:pt>
                <c:pt idx="5">
                  <c:v>268.87780958704298</c:v>
                </c:pt>
                <c:pt idx="6">
                  <c:v>301.11654723257851</c:v>
                </c:pt>
                <c:pt idx="7">
                  <c:v>330.05737495877349</c:v>
                </c:pt>
                <c:pt idx="8">
                  <c:v>356.16198794509961</c:v>
                </c:pt>
                <c:pt idx="9">
                  <c:v>379.80117305593319</c:v>
                </c:pt>
                <c:pt idx="10">
                  <c:v>401.27816093756508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C9-47BE-8965-A9EB90F8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 насыщения,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PVT'!$C$213:$C$243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PVT'!$H$213:$H$243</c:f>
              <c:numCache>
                <c:formatCode>General</c:formatCode>
                <c:ptCount val="31"/>
                <c:pt idx="0">
                  <c:v>9.9967792601176816E-3</c:v>
                </c:pt>
                <c:pt idx="1">
                  <c:v>1.0072554117051586E-2</c:v>
                </c:pt>
                <c:pt idx="2">
                  <c:v>1.019325856959493E-2</c:v>
                </c:pt>
                <c:pt idx="3">
                  <c:v>1.0333636003129455E-2</c:v>
                </c:pt>
                <c:pt idx="4">
                  <c:v>1.0490519219945094E-2</c:v>
                </c:pt>
                <c:pt idx="5">
                  <c:v>1.0662381415074843E-2</c:v>
                </c:pt>
                <c:pt idx="6">
                  <c:v>1.0848324367731432E-2</c:v>
                </c:pt>
                <c:pt idx="7">
                  <c:v>1.1047772315615339E-2</c:v>
                </c:pt>
                <c:pt idx="8">
                  <c:v>1.1260363816802309E-2</c:v>
                </c:pt>
                <c:pt idx="9">
                  <c:v>1.1485925807559957E-2</c:v>
                </c:pt>
                <c:pt idx="10">
                  <c:v>1.1724493990025443E-2</c:v>
                </c:pt>
                <c:pt idx="11">
                  <c:v>1.1976366994364367E-2</c:v>
                </c:pt>
                <c:pt idx="12">
                  <c:v>1.2242190176340919E-2</c:v>
                </c:pt>
                <c:pt idx="13">
                  <c:v>1.2523068457812061E-2</c:v>
                </c:pt>
                <c:pt idx="14">
                  <c:v>1.282070929359686E-2</c:v>
                </c:pt>
                <c:pt idx="15">
                  <c:v>1.3137597607797343E-2</c:v>
                </c:pt>
                <c:pt idx="16">
                  <c:v>1.3477204509766997E-2</c:v>
                </c:pt>
                <c:pt idx="17">
                  <c:v>1.384423030082099E-2</c:v>
                </c:pt>
                <c:pt idx="18">
                  <c:v>1.4244878493331496E-2</c:v>
                </c:pt>
                <c:pt idx="19">
                  <c:v>1.468714888908727E-2</c:v>
                </c:pt>
                <c:pt idx="20">
                  <c:v>1.518111997886613E-2</c:v>
                </c:pt>
                <c:pt idx="21">
                  <c:v>1.5739157241632391E-2</c:v>
                </c:pt>
                <c:pt idx="22">
                  <c:v>1.6375924880262981E-2</c:v>
                </c:pt>
                <c:pt idx="23">
                  <c:v>1.7107984605760962E-2</c:v>
                </c:pt>
                <c:pt idx="24">
                  <c:v>1.795263685061798E-2</c:v>
                </c:pt>
                <c:pt idx="25">
                  <c:v>1.8925533993533552E-2</c:v>
                </c:pt>
                <c:pt idx="26">
                  <c:v>2.0036592841872862E-2</c:v>
                </c:pt>
                <c:pt idx="27">
                  <c:v>2.1284108403166399E-2</c:v>
                </c:pt>
                <c:pt idx="28">
                  <c:v>2.2648051554647056E-2</c:v>
                </c:pt>
                <c:pt idx="29">
                  <c:v>2.4085349154224004E-2</c:v>
                </c:pt>
                <c:pt idx="30">
                  <c:v>2.5531493206564813E-2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02D-9C2A-3193111FE8A3}"/>
            </c:ext>
          </c:extLst>
        </c:ser>
        <c:ser>
          <c:idx val="0"/>
          <c:order val="1"/>
          <c:tx>
            <c:strRef>
              <c:f>'Тест PVT'!$I$66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PVT'!$C$213:$C$243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PVT'!$I$213:$I$243</c:f>
              <c:numCache>
                <c:formatCode>General</c:formatCode>
                <c:ptCount val="31"/>
                <c:pt idx="0">
                  <c:v>1.1411367814432688E-2</c:v>
                </c:pt>
                <c:pt idx="1">
                  <c:v>1.1465736195132756E-2</c:v>
                </c:pt>
                <c:pt idx="2">
                  <c:v>1.1555428548507338E-2</c:v>
                </c:pt>
                <c:pt idx="3">
                  <c:v>1.1661007951118962E-2</c:v>
                </c:pt>
                <c:pt idx="4">
                  <c:v>1.177939310000398E-2</c:v>
                </c:pt>
                <c:pt idx="5">
                  <c:v>1.1908978692976576E-2</c:v>
                </c:pt>
                <c:pt idx="6">
                  <c:v>1.2048733981383123E-2</c:v>
                </c:pt>
                <c:pt idx="7">
                  <c:v>1.2197910700414332E-2</c:v>
                </c:pt>
                <c:pt idx="8">
                  <c:v>1.2355918433799936E-2</c:v>
                </c:pt>
                <c:pt idx="9">
                  <c:v>1.2522262778039465E-2</c:v>
                </c:pt>
                <c:pt idx="10">
                  <c:v>1.2696511753205632E-2</c:v>
                </c:pt>
                <c:pt idx="11">
                  <c:v>1.2878276613635418E-2</c:v>
                </c:pt>
                <c:pt idx="12">
                  <c:v>1.3067200738910637E-2</c:v>
                </c:pt>
                <c:pt idx="13">
                  <c:v>1.3262953436409743E-2</c:v>
                </c:pt>
                <c:pt idx="14">
                  <c:v>1.3465226949555441E-2</c:v>
                </c:pt>
                <c:pt idx="15">
                  <c:v>1.3673735701255239E-2</c:v>
                </c:pt>
                <c:pt idx="16">
                  <c:v>1.3888217195728463E-2</c:v>
                </c:pt>
                <c:pt idx="17">
                  <c:v>1.4108434223639823E-2</c:v>
                </c:pt>
                <c:pt idx="18">
                  <c:v>1.4334178145508178E-2</c:v>
                </c:pt>
                <c:pt idx="19">
                  <c:v>1.4565273107020998E-2</c:v>
                </c:pt>
                <c:pt idx="20">
                  <c:v>1.4801581088341748E-2</c:v>
                </c:pt>
                <c:pt idx="21">
                  <c:v>1.5043007719258306E-2</c:v>
                </c:pt>
                <c:pt idx="22">
                  <c:v>1.5289508809427107E-2</c:v>
                </c:pt>
                <c:pt idx="23">
                  <c:v>1.5541097551438555E-2</c:v>
                </c:pt>
                <c:pt idx="24">
                  <c:v>1.5797852355613137E-2</c:v>
                </c:pt>
                <c:pt idx="25">
                  <c:v>1.6059925269809708E-2</c:v>
                </c:pt>
                <c:pt idx="26">
                  <c:v>1.6327550924685248E-2</c:v>
                </c:pt>
                <c:pt idx="27">
                  <c:v>1.6601055923630332E-2</c:v>
                </c:pt>
                <c:pt idx="28">
                  <c:v>1.6880868565117401E-2</c:v>
                </c:pt>
                <c:pt idx="29">
                  <c:v>1.7167528740745824E-2</c:v>
                </c:pt>
                <c:pt idx="30">
                  <c:v>1.7461697791263581E-2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02D-9C2A-3193111FE8A3}"/>
            </c:ext>
          </c:extLst>
        </c:ser>
        <c:ser>
          <c:idx val="2"/>
          <c:order val="2"/>
          <c:tx>
            <c:strRef>
              <c:f>'Тест PVT'!$J$66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PVT'!$C$213:$C$243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PVT'!$J$213:$J$243</c:f>
              <c:numCache>
                <c:formatCode>General</c:formatCode>
                <c:ptCount val="31"/>
                <c:pt idx="0">
                  <c:v>1.2790636880700042E-2</c:v>
                </c:pt>
                <c:pt idx="1">
                  <c:v>1.2831851077764304E-2</c:v>
                </c:pt>
                <c:pt idx="2">
                  <c:v>1.2901857374224446E-2</c:v>
                </c:pt>
                <c:pt idx="3">
                  <c:v>1.298520959367723E-2</c:v>
                </c:pt>
                <c:pt idx="4">
                  <c:v>1.3079091774139033E-2</c:v>
                </c:pt>
                <c:pt idx="5">
                  <c:v>1.3181987151912083E-2</c:v>
                </c:pt>
                <c:pt idx="6">
                  <c:v>1.3292899338959455E-2</c:v>
                </c:pt>
                <c:pt idx="7">
                  <c:v>1.3411094888719617E-2</c:v>
                </c:pt>
                <c:pt idx="8">
                  <c:v>1.3535991452032839E-2</c:v>
                </c:pt>
                <c:pt idx="9">
                  <c:v>1.3667101095113206E-2</c:v>
                </c:pt>
                <c:pt idx="10">
                  <c:v>1.3803998536166213E-2</c:v>
                </c:pt>
                <c:pt idx="11">
                  <c:v>1.3946302040792205E-2</c:v>
                </c:pt>
                <c:pt idx="12">
                  <c:v>1.4093661316335188E-2</c:v>
                </c:pt>
                <c:pt idx="13">
                  <c:v>1.4245749532149568E-2</c:v>
                </c:pt>
                <c:pt idx="14">
                  <c:v>1.4402257897379126E-2</c:v>
                </c:pt>
                <c:pt idx="15">
                  <c:v>1.4562891889260418E-2</c:v>
                </c:pt>
                <c:pt idx="16">
                  <c:v>1.472736858234182E-2</c:v>
                </c:pt>
                <c:pt idx="17">
                  <c:v>1.4895414732459464E-2</c:v>
                </c:pt>
                <c:pt idx="18">
                  <c:v>1.5066765390302576E-2</c:v>
                </c:pt>
                <c:pt idx="19">
                  <c:v>1.5241162894076182E-2</c:v>
                </c:pt>
                <c:pt idx="20">
                  <c:v>1.5418356138358558E-2</c:v>
                </c:pt>
                <c:pt idx="21">
                  <c:v>1.5598100047437944E-2</c:v>
                </c:pt>
                <c:pt idx="22">
                  <c:v>1.5780155202361635E-2</c:v>
                </c:pt>
                <c:pt idx="23">
                  <c:v>1.5964287585313808E-2</c:v>
                </c:pt>
                <c:pt idx="24">
                  <c:v>1.6150268415010868E-2</c:v>
                </c:pt>
                <c:pt idx="25">
                  <c:v>1.633787405398306E-2</c:v>
                </c:pt>
                <c:pt idx="26">
                  <c:v>1.6526885973812962E-2</c:v>
                </c:pt>
                <c:pt idx="27">
                  <c:v>1.6717090768225543E-2</c:v>
                </c:pt>
                <c:pt idx="28">
                  <c:v>1.6908280206773509E-2</c:v>
                </c:pt>
                <c:pt idx="29">
                  <c:v>1.7100251324009608E-2</c:v>
                </c:pt>
                <c:pt idx="30">
                  <c:v>1.7292806540673483E-2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02D-9C2A-3193111FE8A3}"/>
            </c:ext>
          </c:extLst>
        </c:ser>
        <c:ser>
          <c:idx val="3"/>
          <c:order val="3"/>
          <c:tx>
            <c:strRef>
              <c:f>'Тест PVT'!$K$66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PVT'!$C$213:$C$243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PVT'!$K$213:$K$243</c:f>
              <c:numCache>
                <c:formatCode>General</c:formatCode>
                <c:ptCount val="31"/>
                <c:pt idx="0">
                  <c:v>1.4133268423431026E-2</c:v>
                </c:pt>
                <c:pt idx="1">
                  <c:v>1.4165808297635347E-2</c:v>
                </c:pt>
                <c:pt idx="2">
                  <c:v>1.4222456383473929E-2</c:v>
                </c:pt>
                <c:pt idx="3">
                  <c:v>1.4290606707621126E-2</c:v>
                </c:pt>
                <c:pt idx="4">
                  <c:v>1.4367728792597562E-2</c:v>
                </c:pt>
                <c:pt idx="5">
                  <c:v>1.4452428800775378E-2</c:v>
                </c:pt>
                <c:pt idx="6">
                  <c:v>1.4543778075441957E-2</c:v>
                </c:pt>
                <c:pt idx="7">
                  <c:v>1.464108763778396E-2</c:v>
                </c:pt>
                <c:pt idx="8">
                  <c:v>1.4743808929865938E-2</c:v>
                </c:pt>
                <c:pt idx="9">
                  <c:v>1.4851482893085672E-2</c:v>
                </c:pt>
                <c:pt idx="10">
                  <c:v>1.4963711073919217E-2</c:v>
                </c:pt>
                <c:pt idx="11">
                  <c:v>1.508013800590953E-2</c:v>
                </c:pt>
                <c:pt idx="12">
                  <c:v>1.5200439869257072E-2</c:v>
                </c:pt>
                <c:pt idx="13">
                  <c:v>1.5324316874336103E-2</c:v>
                </c:pt>
                <c:pt idx="14">
                  <c:v>1.5451487966875685E-2</c:v>
                </c:pt>
                <c:pt idx="15">
                  <c:v>1.5581687039475435E-2</c:v>
                </c:pt>
                <c:pt idx="16">
                  <c:v>1.571466015285004E-2</c:v>
                </c:pt>
                <c:pt idx="17">
                  <c:v>1.5850163452477688E-2</c:v>
                </c:pt>
                <c:pt idx="18">
                  <c:v>1.5987961575184253E-2</c:v>
                </c:pt>
                <c:pt idx="19">
                  <c:v>1.6127826407632748E-2</c:v>
                </c:pt>
                <c:pt idx="20">
                  <c:v>1.6269536101802994E-2</c:v>
                </c:pt>
                <c:pt idx="21">
                  <c:v>1.6412874280876653E-2</c:v>
                </c:pt>
                <c:pt idx="22">
                  <c:v>1.6557629388009341E-2</c:v>
                </c:pt>
                <c:pt idx="23">
                  <c:v>1.6703594143578495E-2</c:v>
                </c:pt>
                <c:pt idx="24">
                  <c:v>1.6850565085677553E-2</c:v>
                </c:pt>
                <c:pt idx="25">
                  <c:v>1.6998342175169035E-2</c:v>
                </c:pt>
                <c:pt idx="26">
                  <c:v>1.7146728451342443E-2</c:v>
                </c:pt>
                <c:pt idx="27">
                  <c:v>1.7295529727696313E-2</c:v>
                </c:pt>
                <c:pt idx="28">
                  <c:v>1.7444554319945536E-2</c:v>
                </c:pt>
                <c:pt idx="29">
                  <c:v>1.7593612800298336E-2</c:v>
                </c:pt>
                <c:pt idx="30">
                  <c:v>1.7742517773526652E-2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02D-9C2A-3193111F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Mug</a:t>
                </a:r>
                <a:r>
                  <a:rPr lang="en-US" baseline="0"/>
                  <a:t>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PVT'!$C$213:$C$243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PVT'!$D$213:$D$243</c:f>
              <c:numCache>
                <c:formatCode>General</c:formatCode>
                <c:ptCount val="31"/>
                <c:pt idx="0">
                  <c:v>9.9967792601176816E-3</c:v>
                </c:pt>
                <c:pt idx="1">
                  <c:v>1.0072554117051586E-2</c:v>
                </c:pt>
                <c:pt idx="2">
                  <c:v>1.019325856959493E-2</c:v>
                </c:pt>
                <c:pt idx="3">
                  <c:v>1.0333636003129455E-2</c:v>
                </c:pt>
                <c:pt idx="4">
                  <c:v>1.0490519219945094E-2</c:v>
                </c:pt>
                <c:pt idx="5">
                  <c:v>1.0662381415074843E-2</c:v>
                </c:pt>
                <c:pt idx="6">
                  <c:v>1.0848324367731432E-2</c:v>
                </c:pt>
                <c:pt idx="7">
                  <c:v>1.1047772315615339E-2</c:v>
                </c:pt>
                <c:pt idx="8">
                  <c:v>1.1260363816802309E-2</c:v>
                </c:pt>
                <c:pt idx="9">
                  <c:v>1.1485925807559957E-2</c:v>
                </c:pt>
                <c:pt idx="10">
                  <c:v>1.1724493990025443E-2</c:v>
                </c:pt>
                <c:pt idx="11">
                  <c:v>1.1976366994364367E-2</c:v>
                </c:pt>
                <c:pt idx="12">
                  <c:v>1.2242190176340919E-2</c:v>
                </c:pt>
                <c:pt idx="13">
                  <c:v>1.2523068457812061E-2</c:v>
                </c:pt>
                <c:pt idx="14">
                  <c:v>1.282070929359686E-2</c:v>
                </c:pt>
                <c:pt idx="15">
                  <c:v>1.3137597607797343E-2</c:v>
                </c:pt>
                <c:pt idx="16">
                  <c:v>1.3477204509766997E-2</c:v>
                </c:pt>
                <c:pt idx="17">
                  <c:v>1.384423030082099E-2</c:v>
                </c:pt>
                <c:pt idx="18">
                  <c:v>1.4244878493331496E-2</c:v>
                </c:pt>
                <c:pt idx="19">
                  <c:v>1.468714888908727E-2</c:v>
                </c:pt>
                <c:pt idx="20">
                  <c:v>1.518111997886613E-2</c:v>
                </c:pt>
                <c:pt idx="21">
                  <c:v>1.5739157241632391E-2</c:v>
                </c:pt>
                <c:pt idx="22">
                  <c:v>1.6375924880262981E-2</c:v>
                </c:pt>
                <c:pt idx="23">
                  <c:v>1.7107984605760962E-2</c:v>
                </c:pt>
                <c:pt idx="24">
                  <c:v>1.795263685061798E-2</c:v>
                </c:pt>
                <c:pt idx="25">
                  <c:v>1.8925533993533552E-2</c:v>
                </c:pt>
                <c:pt idx="26">
                  <c:v>2.0036592841872862E-2</c:v>
                </c:pt>
                <c:pt idx="27">
                  <c:v>2.1284108403166399E-2</c:v>
                </c:pt>
                <c:pt idx="28">
                  <c:v>2.2648051554647056E-2</c:v>
                </c:pt>
                <c:pt idx="29">
                  <c:v>2.4085349154224004E-2</c:v>
                </c:pt>
                <c:pt idx="30">
                  <c:v>2.5531493206564813E-2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F-45E4-B9CF-62480AB8D893}"/>
            </c:ext>
          </c:extLst>
        </c:ser>
        <c:ser>
          <c:idx val="0"/>
          <c:order val="1"/>
          <c:tx>
            <c:strRef>
              <c:f>'Тест PVT'!$E$66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PVT'!$C$213:$C$243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PVT'!$E$213:$E$243</c:f>
              <c:numCache>
                <c:formatCode>General</c:formatCode>
                <c:ptCount val="31"/>
                <c:pt idx="0">
                  <c:v>1.1411367814432688E-2</c:v>
                </c:pt>
                <c:pt idx="1">
                  <c:v>1.1465736195132756E-2</c:v>
                </c:pt>
                <c:pt idx="2">
                  <c:v>1.1555428548507338E-2</c:v>
                </c:pt>
                <c:pt idx="3">
                  <c:v>1.1661007951118962E-2</c:v>
                </c:pt>
                <c:pt idx="4">
                  <c:v>1.177939310000398E-2</c:v>
                </c:pt>
                <c:pt idx="5">
                  <c:v>1.1908978692976576E-2</c:v>
                </c:pt>
                <c:pt idx="6">
                  <c:v>1.2048733981383123E-2</c:v>
                </c:pt>
                <c:pt idx="7">
                  <c:v>1.2197910700414332E-2</c:v>
                </c:pt>
                <c:pt idx="8">
                  <c:v>1.2355918433799936E-2</c:v>
                </c:pt>
                <c:pt idx="9">
                  <c:v>1.2522262778039465E-2</c:v>
                </c:pt>
                <c:pt idx="10">
                  <c:v>1.2696511753205632E-2</c:v>
                </c:pt>
                <c:pt idx="11">
                  <c:v>1.2878276613635418E-2</c:v>
                </c:pt>
                <c:pt idx="12">
                  <c:v>1.3067200738910637E-2</c:v>
                </c:pt>
                <c:pt idx="13">
                  <c:v>1.3262953436409743E-2</c:v>
                </c:pt>
                <c:pt idx="14">
                  <c:v>1.3465226949555441E-2</c:v>
                </c:pt>
                <c:pt idx="15">
                  <c:v>1.3673735701255239E-2</c:v>
                </c:pt>
                <c:pt idx="16">
                  <c:v>1.3888217195728463E-2</c:v>
                </c:pt>
                <c:pt idx="17">
                  <c:v>1.4108434223639823E-2</c:v>
                </c:pt>
                <c:pt idx="18">
                  <c:v>1.4334178145508178E-2</c:v>
                </c:pt>
                <c:pt idx="19">
                  <c:v>1.4565273107020998E-2</c:v>
                </c:pt>
                <c:pt idx="20">
                  <c:v>1.4801581088341748E-2</c:v>
                </c:pt>
                <c:pt idx="21">
                  <c:v>1.5043007719258306E-2</c:v>
                </c:pt>
                <c:pt idx="22">
                  <c:v>1.5289508809427107E-2</c:v>
                </c:pt>
                <c:pt idx="23">
                  <c:v>1.5541097551438555E-2</c:v>
                </c:pt>
                <c:pt idx="24">
                  <c:v>1.5797852355613137E-2</c:v>
                </c:pt>
                <c:pt idx="25">
                  <c:v>1.6059925269809708E-2</c:v>
                </c:pt>
                <c:pt idx="26">
                  <c:v>1.6327550924685248E-2</c:v>
                </c:pt>
                <c:pt idx="27">
                  <c:v>1.6601055923630332E-2</c:v>
                </c:pt>
                <c:pt idx="28">
                  <c:v>1.6880868565117401E-2</c:v>
                </c:pt>
                <c:pt idx="29">
                  <c:v>1.7167528740745824E-2</c:v>
                </c:pt>
                <c:pt idx="30">
                  <c:v>1.7461697791263581E-2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F-45E4-B9CF-62480AB8D893}"/>
            </c:ext>
          </c:extLst>
        </c:ser>
        <c:ser>
          <c:idx val="2"/>
          <c:order val="2"/>
          <c:tx>
            <c:strRef>
              <c:f>'Тест PVT'!$F$66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PVT'!$C$213:$C$243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PVT'!$F$213:$F$243</c:f>
              <c:numCache>
                <c:formatCode>General</c:formatCode>
                <c:ptCount val="31"/>
                <c:pt idx="0">
                  <c:v>1.2790636880700042E-2</c:v>
                </c:pt>
                <c:pt idx="1">
                  <c:v>1.2831851077764304E-2</c:v>
                </c:pt>
                <c:pt idx="2">
                  <c:v>1.2901857374224446E-2</c:v>
                </c:pt>
                <c:pt idx="3">
                  <c:v>1.298520959367723E-2</c:v>
                </c:pt>
                <c:pt idx="4">
                  <c:v>1.3079091774139033E-2</c:v>
                </c:pt>
                <c:pt idx="5">
                  <c:v>1.3181987151912083E-2</c:v>
                </c:pt>
                <c:pt idx="6">
                  <c:v>1.3292899338959455E-2</c:v>
                </c:pt>
                <c:pt idx="7">
                  <c:v>1.3411094888719617E-2</c:v>
                </c:pt>
                <c:pt idx="8">
                  <c:v>1.3535991452032839E-2</c:v>
                </c:pt>
                <c:pt idx="9">
                  <c:v>1.3667101095113206E-2</c:v>
                </c:pt>
                <c:pt idx="10">
                  <c:v>1.3803998536166213E-2</c:v>
                </c:pt>
                <c:pt idx="11">
                  <c:v>1.3946302040792205E-2</c:v>
                </c:pt>
                <c:pt idx="12">
                  <c:v>1.4093661316335188E-2</c:v>
                </c:pt>
                <c:pt idx="13">
                  <c:v>1.4245749532149568E-2</c:v>
                </c:pt>
                <c:pt idx="14">
                  <c:v>1.4402257897379126E-2</c:v>
                </c:pt>
                <c:pt idx="15">
                  <c:v>1.4562891889260418E-2</c:v>
                </c:pt>
                <c:pt idx="16">
                  <c:v>1.472736858234182E-2</c:v>
                </c:pt>
                <c:pt idx="17">
                  <c:v>1.4895414732459464E-2</c:v>
                </c:pt>
                <c:pt idx="18">
                  <c:v>1.5066765390302576E-2</c:v>
                </c:pt>
                <c:pt idx="19">
                  <c:v>1.5241162894076182E-2</c:v>
                </c:pt>
                <c:pt idx="20">
                  <c:v>1.5418356138358558E-2</c:v>
                </c:pt>
                <c:pt idx="21">
                  <c:v>1.5598100047437944E-2</c:v>
                </c:pt>
                <c:pt idx="22">
                  <c:v>1.5780155202361635E-2</c:v>
                </c:pt>
                <c:pt idx="23">
                  <c:v>1.5964287585313808E-2</c:v>
                </c:pt>
                <c:pt idx="24">
                  <c:v>1.6150268415010868E-2</c:v>
                </c:pt>
                <c:pt idx="25">
                  <c:v>1.633787405398306E-2</c:v>
                </c:pt>
                <c:pt idx="26">
                  <c:v>1.6526885973812962E-2</c:v>
                </c:pt>
                <c:pt idx="27">
                  <c:v>1.6717090768225543E-2</c:v>
                </c:pt>
                <c:pt idx="28">
                  <c:v>1.6908280206773509E-2</c:v>
                </c:pt>
                <c:pt idx="29">
                  <c:v>1.7100251324009608E-2</c:v>
                </c:pt>
                <c:pt idx="30">
                  <c:v>1.7292806540673483E-2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9F-45E4-B9CF-62480AB8D893}"/>
            </c:ext>
          </c:extLst>
        </c:ser>
        <c:ser>
          <c:idx val="3"/>
          <c:order val="3"/>
          <c:tx>
            <c:strRef>
              <c:f>'Тест PVT'!$G$66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PVT'!$C$213:$C$243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PVT'!$G$213:$G$243</c:f>
              <c:numCache>
                <c:formatCode>General</c:formatCode>
                <c:ptCount val="31"/>
                <c:pt idx="0">
                  <c:v>1.4133268423431026E-2</c:v>
                </c:pt>
                <c:pt idx="1">
                  <c:v>1.4165808297635347E-2</c:v>
                </c:pt>
                <c:pt idx="2">
                  <c:v>1.4222456383473929E-2</c:v>
                </c:pt>
                <c:pt idx="3">
                  <c:v>1.4290606707621126E-2</c:v>
                </c:pt>
                <c:pt idx="4">
                  <c:v>1.4367728792597562E-2</c:v>
                </c:pt>
                <c:pt idx="5">
                  <c:v>1.4452428800775378E-2</c:v>
                </c:pt>
                <c:pt idx="6">
                  <c:v>1.4543778075441957E-2</c:v>
                </c:pt>
                <c:pt idx="7">
                  <c:v>1.464108763778396E-2</c:v>
                </c:pt>
                <c:pt idx="8">
                  <c:v>1.4743808929865938E-2</c:v>
                </c:pt>
                <c:pt idx="9">
                  <c:v>1.4851482893085672E-2</c:v>
                </c:pt>
                <c:pt idx="10">
                  <c:v>1.4963711073919217E-2</c:v>
                </c:pt>
                <c:pt idx="11">
                  <c:v>1.508013800590953E-2</c:v>
                </c:pt>
                <c:pt idx="12">
                  <c:v>1.5200439869257072E-2</c:v>
                </c:pt>
                <c:pt idx="13">
                  <c:v>1.5324316874336103E-2</c:v>
                </c:pt>
                <c:pt idx="14">
                  <c:v>1.5451487966875685E-2</c:v>
                </c:pt>
                <c:pt idx="15">
                  <c:v>1.5581687039475435E-2</c:v>
                </c:pt>
                <c:pt idx="16">
                  <c:v>1.571466015285004E-2</c:v>
                </c:pt>
                <c:pt idx="17">
                  <c:v>1.5850163452477688E-2</c:v>
                </c:pt>
                <c:pt idx="18">
                  <c:v>1.5987961575184253E-2</c:v>
                </c:pt>
                <c:pt idx="19">
                  <c:v>1.6127826407632748E-2</c:v>
                </c:pt>
                <c:pt idx="20">
                  <c:v>1.6269536101802994E-2</c:v>
                </c:pt>
                <c:pt idx="21">
                  <c:v>1.6412874280876653E-2</c:v>
                </c:pt>
                <c:pt idx="22">
                  <c:v>1.6557629388009341E-2</c:v>
                </c:pt>
                <c:pt idx="23">
                  <c:v>1.6703594143578495E-2</c:v>
                </c:pt>
                <c:pt idx="24">
                  <c:v>1.6850565085677553E-2</c:v>
                </c:pt>
                <c:pt idx="25">
                  <c:v>1.6998342175169035E-2</c:v>
                </c:pt>
                <c:pt idx="26">
                  <c:v>1.7146728451342443E-2</c:v>
                </c:pt>
                <c:pt idx="27">
                  <c:v>1.7295529727696313E-2</c:v>
                </c:pt>
                <c:pt idx="28">
                  <c:v>1.7444554319945536E-2</c:v>
                </c:pt>
                <c:pt idx="29">
                  <c:v>1.7593612800298336E-2</c:v>
                </c:pt>
                <c:pt idx="30">
                  <c:v>1.7742517773526652E-2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9F-45E4-B9CF-62480AB8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Mug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PVT'!$C$250:$C$280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PVT'!$H$250:$H$280</c:f>
              <c:numCache>
                <c:formatCode>General</c:formatCode>
                <c:ptCount val="31"/>
                <c:pt idx="0">
                  <c:v>1.2545034377238855</c:v>
                </c:pt>
                <c:pt idx="1">
                  <c:v>1.2574952375980242</c:v>
                </c:pt>
                <c:pt idx="2">
                  <c:v>1.261272860090811</c:v>
                </c:pt>
                <c:pt idx="3">
                  <c:v>1.2650925633059462</c:v>
                </c:pt>
                <c:pt idx="4">
                  <c:v>1.2689543472434299</c:v>
                </c:pt>
                <c:pt idx="5">
                  <c:v>1.2728582119032619</c:v>
                </c:pt>
                <c:pt idx="6">
                  <c:v>1.2768041572854421</c:v>
                </c:pt>
                <c:pt idx="7">
                  <c:v>1.2807921833899709</c:v>
                </c:pt>
                <c:pt idx="8">
                  <c:v>1.2848222902168478</c:v>
                </c:pt>
                <c:pt idx="9">
                  <c:v>1.2888944777660734</c:v>
                </c:pt>
                <c:pt idx="10">
                  <c:v>1.2930087460376471</c:v>
                </c:pt>
                <c:pt idx="11">
                  <c:v>1.2971650950315692</c:v>
                </c:pt>
                <c:pt idx="12">
                  <c:v>1.3013635247478397</c:v>
                </c:pt>
                <c:pt idx="13">
                  <c:v>1.3056040351864584</c:v>
                </c:pt>
                <c:pt idx="14">
                  <c:v>1.3098866263474256</c:v>
                </c:pt>
                <c:pt idx="15">
                  <c:v>1.3142112982307412</c:v>
                </c:pt>
                <c:pt idx="16">
                  <c:v>1.3185780508364051</c:v>
                </c:pt>
                <c:pt idx="17">
                  <c:v>1.3229868841644172</c:v>
                </c:pt>
                <c:pt idx="18">
                  <c:v>1.327437798214778</c:v>
                </c:pt>
                <c:pt idx="19">
                  <c:v>1.3319307929874868</c:v>
                </c:pt>
                <c:pt idx="20">
                  <c:v>1.3364658684825443</c:v>
                </c:pt>
                <c:pt idx="21">
                  <c:v>1.3410430246999501</c:v>
                </c:pt>
                <c:pt idx="22">
                  <c:v>1.345662261639704</c:v>
                </c:pt>
                <c:pt idx="23">
                  <c:v>1.3503235793018065</c:v>
                </c:pt>
                <c:pt idx="24">
                  <c:v>1.3550269776862571</c:v>
                </c:pt>
                <c:pt idx="25">
                  <c:v>1.3597724567930563</c:v>
                </c:pt>
                <c:pt idx="26">
                  <c:v>1.3645600166222038</c:v>
                </c:pt>
                <c:pt idx="27">
                  <c:v>1.3693896571736996</c:v>
                </c:pt>
                <c:pt idx="28">
                  <c:v>1.3742613784475439</c:v>
                </c:pt>
                <c:pt idx="29">
                  <c:v>1.3791751804437364</c:v>
                </c:pt>
                <c:pt idx="30">
                  <c:v>1.3841310631622774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7-4CB4-A7F3-EA4AB109663D}"/>
            </c:ext>
          </c:extLst>
        </c:ser>
        <c:ser>
          <c:idx val="0"/>
          <c:order val="1"/>
          <c:tx>
            <c:strRef>
              <c:f>'Тест PVT'!$I$66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PVT'!$C$250:$C$280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PVT'!$I$250:$I$280</c:f>
              <c:numCache>
                <c:formatCode>General</c:formatCode>
                <c:ptCount val="31"/>
                <c:pt idx="0">
                  <c:v>0.61841367749246168</c:v>
                </c:pt>
                <c:pt idx="1">
                  <c:v>0.61988850004523566</c:v>
                </c:pt>
                <c:pt idx="2">
                  <c:v>0.62175069774648795</c:v>
                </c:pt>
                <c:pt idx="3">
                  <c:v>0.62363363934805693</c:v>
                </c:pt>
                <c:pt idx="4">
                  <c:v>0.62553732484994251</c:v>
                </c:pt>
                <c:pt idx="5">
                  <c:v>0.62746175425214468</c:v>
                </c:pt>
                <c:pt idx="6">
                  <c:v>0.62940692755466343</c:v>
                </c:pt>
                <c:pt idx="7">
                  <c:v>0.63137284475749877</c:v>
                </c:pt>
                <c:pt idx="8">
                  <c:v>0.63335950586065082</c:v>
                </c:pt>
                <c:pt idx="9">
                  <c:v>0.63536691086411945</c:v>
                </c:pt>
                <c:pt idx="10">
                  <c:v>0.63739505976790467</c:v>
                </c:pt>
                <c:pt idx="11">
                  <c:v>0.63944395257200648</c:v>
                </c:pt>
                <c:pt idx="12">
                  <c:v>0.64151358927642488</c:v>
                </c:pt>
                <c:pt idx="13">
                  <c:v>0.64360396988115998</c:v>
                </c:pt>
                <c:pt idx="14">
                  <c:v>0.64571509438621155</c:v>
                </c:pt>
                <c:pt idx="15">
                  <c:v>0.64784696279157983</c:v>
                </c:pt>
                <c:pt idx="16">
                  <c:v>0.64999957509726469</c:v>
                </c:pt>
                <c:pt idx="17">
                  <c:v>0.65217293130326615</c:v>
                </c:pt>
                <c:pt idx="18">
                  <c:v>0.6543670314095843</c:v>
                </c:pt>
                <c:pt idx="19">
                  <c:v>0.65658187541621893</c:v>
                </c:pt>
                <c:pt idx="20">
                  <c:v>0.65881746332317026</c:v>
                </c:pt>
                <c:pt idx="21">
                  <c:v>0.66107379513043818</c:v>
                </c:pt>
                <c:pt idx="22">
                  <c:v>0.66335087083802269</c:v>
                </c:pt>
                <c:pt idx="23">
                  <c:v>0.66564869044592379</c:v>
                </c:pt>
                <c:pt idx="24">
                  <c:v>0.66796725395414158</c:v>
                </c:pt>
                <c:pt idx="25">
                  <c:v>0.67030656136267586</c:v>
                </c:pt>
                <c:pt idx="26">
                  <c:v>0.67266661267152683</c:v>
                </c:pt>
                <c:pt idx="27">
                  <c:v>0.67504740788069439</c:v>
                </c:pt>
                <c:pt idx="28">
                  <c:v>0.67744894699017855</c:v>
                </c:pt>
                <c:pt idx="29">
                  <c:v>0.6798712299999794</c:v>
                </c:pt>
                <c:pt idx="30">
                  <c:v>0.68231425691009673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7-4CB4-A7F3-EA4AB109663D}"/>
            </c:ext>
          </c:extLst>
        </c:ser>
        <c:ser>
          <c:idx val="2"/>
          <c:order val="2"/>
          <c:tx>
            <c:strRef>
              <c:f>'Тест PVT'!$J$66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PVT'!$C$250:$C$280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PVT'!$J$250:$J$280</c:f>
              <c:numCache>
                <c:formatCode>General</c:formatCode>
                <c:ptCount val="31"/>
                <c:pt idx="0">
                  <c:v>0.41234042651378927</c:v>
                </c:pt>
                <c:pt idx="1">
                  <c:v>0.41332379570916156</c:v>
                </c:pt>
                <c:pt idx="2">
                  <c:v>0.41456545549505258</c:v>
                </c:pt>
                <c:pt idx="3">
                  <c:v>0.4158209467161389</c:v>
                </c:pt>
                <c:pt idx="4">
                  <c:v>0.4170902693724205</c:v>
                </c:pt>
                <c:pt idx="5">
                  <c:v>0.41837342346389739</c:v>
                </c:pt>
                <c:pt idx="6">
                  <c:v>0.41967040899056957</c:v>
                </c:pt>
                <c:pt idx="7">
                  <c:v>0.42098122595243703</c:v>
                </c:pt>
                <c:pt idx="8">
                  <c:v>0.42230587434949973</c:v>
                </c:pt>
                <c:pt idx="9">
                  <c:v>0.42364435418175772</c:v>
                </c:pt>
                <c:pt idx="10">
                  <c:v>0.424996665449211</c:v>
                </c:pt>
                <c:pt idx="11">
                  <c:v>0.42636280815185956</c:v>
                </c:pt>
                <c:pt idx="12">
                  <c:v>0.42774278228970336</c:v>
                </c:pt>
                <c:pt idx="13">
                  <c:v>0.42913658786274245</c:v>
                </c:pt>
                <c:pt idx="14">
                  <c:v>0.43054422487097682</c:v>
                </c:pt>
                <c:pt idx="15">
                  <c:v>0.43196569331440648</c:v>
                </c:pt>
                <c:pt idx="16">
                  <c:v>0.43340099319303144</c:v>
                </c:pt>
                <c:pt idx="17">
                  <c:v>0.43485012450685162</c:v>
                </c:pt>
                <c:pt idx="18">
                  <c:v>0.43631308725586715</c:v>
                </c:pt>
                <c:pt idx="19">
                  <c:v>0.43778988144007791</c:v>
                </c:pt>
                <c:pt idx="20">
                  <c:v>0.43928050705948396</c:v>
                </c:pt>
                <c:pt idx="21">
                  <c:v>0.44078496411408524</c:v>
                </c:pt>
                <c:pt idx="22">
                  <c:v>0.44230325260388187</c:v>
                </c:pt>
                <c:pt idx="23">
                  <c:v>0.44383537252887373</c:v>
                </c:pt>
                <c:pt idx="24">
                  <c:v>0.44538132388906088</c:v>
                </c:pt>
                <c:pt idx="25">
                  <c:v>0.44694110668444331</c:v>
                </c:pt>
                <c:pt idx="26">
                  <c:v>0.44851472091502098</c:v>
                </c:pt>
                <c:pt idx="27">
                  <c:v>0.45010216658079399</c:v>
                </c:pt>
                <c:pt idx="28">
                  <c:v>0.45170344368176224</c:v>
                </c:pt>
                <c:pt idx="29">
                  <c:v>0.45331855221792577</c:v>
                </c:pt>
                <c:pt idx="30">
                  <c:v>0.4549474921892846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87-4CB4-A7F3-EA4AB109663D}"/>
            </c:ext>
          </c:extLst>
        </c:ser>
        <c:ser>
          <c:idx val="3"/>
          <c:order val="3"/>
          <c:tx>
            <c:strRef>
              <c:f>'Тест PVT'!$K$66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PVT'!$C$250:$C$280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PVT'!$K$250:$K$280</c:f>
              <c:numCache>
                <c:formatCode>General</c:formatCode>
                <c:ptCount val="31"/>
                <c:pt idx="0">
                  <c:v>0.30999391934379422</c:v>
                </c:pt>
                <c:pt idx="1">
                  <c:v>0.31073320768768209</c:v>
                </c:pt>
                <c:pt idx="2">
                  <c:v>0.31166667663414027</c:v>
                </c:pt>
                <c:pt idx="3">
                  <c:v>0.31261054393237436</c:v>
                </c:pt>
                <c:pt idx="4">
                  <c:v>0.31356480958238447</c:v>
                </c:pt>
                <c:pt idx="5">
                  <c:v>0.31452947358417049</c:v>
                </c:pt>
                <c:pt idx="6">
                  <c:v>0.31550453593773242</c:v>
                </c:pt>
                <c:pt idx="7">
                  <c:v>0.31648999664307037</c:v>
                </c:pt>
                <c:pt idx="8">
                  <c:v>0.31748585570018417</c:v>
                </c:pt>
                <c:pt idx="9">
                  <c:v>0.31849211310907399</c:v>
                </c:pt>
                <c:pt idx="10">
                  <c:v>0.31950876886973972</c:v>
                </c:pt>
                <c:pt idx="11">
                  <c:v>0.32053582298218142</c:v>
                </c:pt>
                <c:pt idx="12">
                  <c:v>0.32157327544639908</c:v>
                </c:pt>
                <c:pt idx="13">
                  <c:v>0.32262112626239264</c:v>
                </c:pt>
                <c:pt idx="14">
                  <c:v>0.32367937543016218</c:v>
                </c:pt>
                <c:pt idx="15">
                  <c:v>0.32474802294970762</c:v>
                </c:pt>
                <c:pt idx="16">
                  <c:v>0.32582706882102902</c:v>
                </c:pt>
                <c:pt idx="17">
                  <c:v>0.32691651304412639</c:v>
                </c:pt>
                <c:pt idx="18">
                  <c:v>0.32801635561899972</c:v>
                </c:pt>
                <c:pt idx="19">
                  <c:v>0.32912659654564896</c:v>
                </c:pt>
                <c:pt idx="20">
                  <c:v>0.33024723582407417</c:v>
                </c:pt>
                <c:pt idx="21">
                  <c:v>0.33137827345427529</c:v>
                </c:pt>
                <c:pt idx="22">
                  <c:v>0.33251970943625236</c:v>
                </c:pt>
                <c:pt idx="23">
                  <c:v>0.33367154377000541</c:v>
                </c:pt>
                <c:pt idx="24">
                  <c:v>0.33483377645553436</c:v>
                </c:pt>
                <c:pt idx="25">
                  <c:v>0.33600640749283928</c:v>
                </c:pt>
                <c:pt idx="26">
                  <c:v>0.33718943688192016</c:v>
                </c:pt>
                <c:pt idx="27">
                  <c:v>0.338382864622777</c:v>
                </c:pt>
                <c:pt idx="28">
                  <c:v>0.33958669071540976</c:v>
                </c:pt>
                <c:pt idx="29">
                  <c:v>0.34080091515981842</c:v>
                </c:pt>
                <c:pt idx="30">
                  <c:v>0.3420255379560031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87-4CB4-A7F3-EA4AB1096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Muw</a:t>
                </a:r>
                <a:r>
                  <a:rPr lang="en-US" baseline="0"/>
                  <a:t>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PVT'!$C$250:$C$280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PVT'!$D$250:$D$280</c:f>
              <c:numCache>
                <c:formatCode>General</c:formatCode>
                <c:ptCount val="31"/>
                <c:pt idx="0">
                  <c:v>1.2545034377238855</c:v>
                </c:pt>
                <c:pt idx="1">
                  <c:v>1.2574952375980242</c:v>
                </c:pt>
                <c:pt idx="2">
                  <c:v>1.261272860090811</c:v>
                </c:pt>
                <c:pt idx="3">
                  <c:v>1.2650925633059462</c:v>
                </c:pt>
                <c:pt idx="4">
                  <c:v>1.2689543472434299</c:v>
                </c:pt>
                <c:pt idx="5">
                  <c:v>1.2728582119032619</c:v>
                </c:pt>
                <c:pt idx="6">
                  <c:v>1.2768041572854421</c:v>
                </c:pt>
                <c:pt idx="7">
                  <c:v>1.2807921833899709</c:v>
                </c:pt>
                <c:pt idx="8">
                  <c:v>1.2848222902168478</c:v>
                </c:pt>
                <c:pt idx="9">
                  <c:v>1.2888944777660734</c:v>
                </c:pt>
                <c:pt idx="10">
                  <c:v>1.2930087460376471</c:v>
                </c:pt>
                <c:pt idx="11">
                  <c:v>1.2971650950315692</c:v>
                </c:pt>
                <c:pt idx="12">
                  <c:v>1.3013635247478397</c:v>
                </c:pt>
                <c:pt idx="13">
                  <c:v>1.3056040351864584</c:v>
                </c:pt>
                <c:pt idx="14">
                  <c:v>1.3098866263474256</c:v>
                </c:pt>
                <c:pt idx="15">
                  <c:v>1.3142112982307412</c:v>
                </c:pt>
                <c:pt idx="16">
                  <c:v>1.3185780508364051</c:v>
                </c:pt>
                <c:pt idx="17">
                  <c:v>1.3229868841644172</c:v>
                </c:pt>
                <c:pt idx="18">
                  <c:v>1.327437798214778</c:v>
                </c:pt>
                <c:pt idx="19">
                  <c:v>1.3319307929874868</c:v>
                </c:pt>
                <c:pt idx="20">
                  <c:v>1.3364658684825443</c:v>
                </c:pt>
                <c:pt idx="21">
                  <c:v>1.3410430246999501</c:v>
                </c:pt>
                <c:pt idx="22">
                  <c:v>1.345662261639704</c:v>
                </c:pt>
                <c:pt idx="23">
                  <c:v>1.3503235793018065</c:v>
                </c:pt>
                <c:pt idx="24">
                  <c:v>1.3550269776862571</c:v>
                </c:pt>
                <c:pt idx="25">
                  <c:v>1.3597724567930563</c:v>
                </c:pt>
                <c:pt idx="26">
                  <c:v>1.3645600166222038</c:v>
                </c:pt>
                <c:pt idx="27">
                  <c:v>1.3693896571736996</c:v>
                </c:pt>
                <c:pt idx="28">
                  <c:v>1.3742613784475439</c:v>
                </c:pt>
                <c:pt idx="29">
                  <c:v>1.3791751804437364</c:v>
                </c:pt>
                <c:pt idx="30">
                  <c:v>1.3841310631622774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6-4AB0-AB58-A2FF61A532D5}"/>
            </c:ext>
          </c:extLst>
        </c:ser>
        <c:ser>
          <c:idx val="0"/>
          <c:order val="1"/>
          <c:tx>
            <c:strRef>
              <c:f>'Тест PVT'!$E$66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PVT'!$C$250:$C$280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PVT'!$E$250:$E$280</c:f>
              <c:numCache>
                <c:formatCode>General</c:formatCode>
                <c:ptCount val="31"/>
                <c:pt idx="0">
                  <c:v>0.61841367749246168</c:v>
                </c:pt>
                <c:pt idx="1">
                  <c:v>0.61988850004523566</c:v>
                </c:pt>
                <c:pt idx="2">
                  <c:v>0.62175069774648795</c:v>
                </c:pt>
                <c:pt idx="3">
                  <c:v>0.62363363934805693</c:v>
                </c:pt>
                <c:pt idx="4">
                  <c:v>0.62553732484994251</c:v>
                </c:pt>
                <c:pt idx="5">
                  <c:v>0.62746175425214468</c:v>
                </c:pt>
                <c:pt idx="6">
                  <c:v>0.62940692755466343</c:v>
                </c:pt>
                <c:pt idx="7">
                  <c:v>0.63137284475749877</c:v>
                </c:pt>
                <c:pt idx="8">
                  <c:v>0.63335950586065082</c:v>
                </c:pt>
                <c:pt idx="9">
                  <c:v>0.63536691086411945</c:v>
                </c:pt>
                <c:pt idx="10">
                  <c:v>0.63739505976790467</c:v>
                </c:pt>
                <c:pt idx="11">
                  <c:v>0.63944395257200648</c:v>
                </c:pt>
                <c:pt idx="12">
                  <c:v>0.64151358927642488</c:v>
                </c:pt>
                <c:pt idx="13">
                  <c:v>0.64360396988115998</c:v>
                </c:pt>
                <c:pt idx="14">
                  <c:v>0.64571509438621155</c:v>
                </c:pt>
                <c:pt idx="15">
                  <c:v>0.64784696279157983</c:v>
                </c:pt>
                <c:pt idx="16">
                  <c:v>0.64999957509726469</c:v>
                </c:pt>
                <c:pt idx="17">
                  <c:v>0.65217293130326615</c:v>
                </c:pt>
                <c:pt idx="18">
                  <c:v>0.6543670314095843</c:v>
                </c:pt>
                <c:pt idx="19">
                  <c:v>0.65658187541621893</c:v>
                </c:pt>
                <c:pt idx="20">
                  <c:v>0.65881746332317026</c:v>
                </c:pt>
                <c:pt idx="21">
                  <c:v>0.66107379513043818</c:v>
                </c:pt>
                <c:pt idx="22">
                  <c:v>0.66335087083802269</c:v>
                </c:pt>
                <c:pt idx="23">
                  <c:v>0.66564869044592379</c:v>
                </c:pt>
                <c:pt idx="24">
                  <c:v>0.66796725395414158</c:v>
                </c:pt>
                <c:pt idx="25">
                  <c:v>0.67030656136267586</c:v>
                </c:pt>
                <c:pt idx="26">
                  <c:v>0.67266661267152683</c:v>
                </c:pt>
                <c:pt idx="27">
                  <c:v>0.67504740788069439</c:v>
                </c:pt>
                <c:pt idx="28">
                  <c:v>0.67744894699017855</c:v>
                </c:pt>
                <c:pt idx="29">
                  <c:v>0.6798712299999794</c:v>
                </c:pt>
                <c:pt idx="30">
                  <c:v>0.68231425691009673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6-4AB0-AB58-A2FF61A532D5}"/>
            </c:ext>
          </c:extLst>
        </c:ser>
        <c:ser>
          <c:idx val="2"/>
          <c:order val="2"/>
          <c:tx>
            <c:strRef>
              <c:f>'Тест PVT'!$F$66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PVT'!$C$250:$C$280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PVT'!$F$250:$F$280</c:f>
              <c:numCache>
                <c:formatCode>General</c:formatCode>
                <c:ptCount val="31"/>
                <c:pt idx="0">
                  <c:v>0.41234042651378927</c:v>
                </c:pt>
                <c:pt idx="1">
                  <c:v>0.41332379570916156</c:v>
                </c:pt>
                <c:pt idx="2">
                  <c:v>0.41456545549505258</c:v>
                </c:pt>
                <c:pt idx="3">
                  <c:v>0.4158209467161389</c:v>
                </c:pt>
                <c:pt idx="4">
                  <c:v>0.4170902693724205</c:v>
                </c:pt>
                <c:pt idx="5">
                  <c:v>0.41837342346389739</c:v>
                </c:pt>
                <c:pt idx="6">
                  <c:v>0.41967040899056957</c:v>
                </c:pt>
                <c:pt idx="7">
                  <c:v>0.42098122595243703</c:v>
                </c:pt>
                <c:pt idx="8">
                  <c:v>0.42230587434949973</c:v>
                </c:pt>
                <c:pt idx="9">
                  <c:v>0.42364435418175772</c:v>
                </c:pt>
                <c:pt idx="10">
                  <c:v>0.424996665449211</c:v>
                </c:pt>
                <c:pt idx="11">
                  <c:v>0.42636280815185956</c:v>
                </c:pt>
                <c:pt idx="12">
                  <c:v>0.42774278228970336</c:v>
                </c:pt>
                <c:pt idx="13">
                  <c:v>0.42913658786274245</c:v>
                </c:pt>
                <c:pt idx="14">
                  <c:v>0.43054422487097682</c:v>
                </c:pt>
                <c:pt idx="15">
                  <c:v>0.43196569331440648</c:v>
                </c:pt>
                <c:pt idx="16">
                  <c:v>0.43340099319303144</c:v>
                </c:pt>
                <c:pt idx="17">
                  <c:v>0.43485012450685162</c:v>
                </c:pt>
                <c:pt idx="18">
                  <c:v>0.43631308725586715</c:v>
                </c:pt>
                <c:pt idx="19">
                  <c:v>0.43778988144007791</c:v>
                </c:pt>
                <c:pt idx="20">
                  <c:v>0.43928050705948396</c:v>
                </c:pt>
                <c:pt idx="21">
                  <c:v>0.44078496411408524</c:v>
                </c:pt>
                <c:pt idx="22">
                  <c:v>0.44230325260388187</c:v>
                </c:pt>
                <c:pt idx="23">
                  <c:v>0.44383537252887373</c:v>
                </c:pt>
                <c:pt idx="24">
                  <c:v>0.44538132388906088</c:v>
                </c:pt>
                <c:pt idx="25">
                  <c:v>0.44694110668444331</c:v>
                </c:pt>
                <c:pt idx="26">
                  <c:v>0.44851472091502098</c:v>
                </c:pt>
                <c:pt idx="27">
                  <c:v>0.45010216658079399</c:v>
                </c:pt>
                <c:pt idx="28">
                  <c:v>0.45170344368176224</c:v>
                </c:pt>
                <c:pt idx="29">
                  <c:v>0.45331855221792577</c:v>
                </c:pt>
                <c:pt idx="30">
                  <c:v>0.4549474921892846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6-4AB0-AB58-A2FF61A532D5}"/>
            </c:ext>
          </c:extLst>
        </c:ser>
        <c:ser>
          <c:idx val="3"/>
          <c:order val="3"/>
          <c:tx>
            <c:strRef>
              <c:f>'Тест PVT'!$G$66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PVT'!$C$250:$C$280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PVT'!$G$250:$G$280</c:f>
              <c:numCache>
                <c:formatCode>General</c:formatCode>
                <c:ptCount val="31"/>
                <c:pt idx="0">
                  <c:v>0.30999391934379422</c:v>
                </c:pt>
                <c:pt idx="1">
                  <c:v>0.31073320768768209</c:v>
                </c:pt>
                <c:pt idx="2">
                  <c:v>0.31166667663414027</c:v>
                </c:pt>
                <c:pt idx="3">
                  <c:v>0.31261054393237436</c:v>
                </c:pt>
                <c:pt idx="4">
                  <c:v>0.31356480958238447</c:v>
                </c:pt>
                <c:pt idx="5">
                  <c:v>0.31452947358417049</c:v>
                </c:pt>
                <c:pt idx="6">
                  <c:v>0.31550453593773242</c:v>
                </c:pt>
                <c:pt idx="7">
                  <c:v>0.31648999664307037</c:v>
                </c:pt>
                <c:pt idx="8">
                  <c:v>0.31748585570018417</c:v>
                </c:pt>
                <c:pt idx="9">
                  <c:v>0.31849211310907399</c:v>
                </c:pt>
                <c:pt idx="10">
                  <c:v>0.31950876886973972</c:v>
                </c:pt>
                <c:pt idx="11">
                  <c:v>0.32053582298218142</c:v>
                </c:pt>
                <c:pt idx="12">
                  <c:v>0.32157327544639908</c:v>
                </c:pt>
                <c:pt idx="13">
                  <c:v>0.32262112626239264</c:v>
                </c:pt>
                <c:pt idx="14">
                  <c:v>0.32367937543016218</c:v>
                </c:pt>
                <c:pt idx="15">
                  <c:v>0.32474802294970762</c:v>
                </c:pt>
                <c:pt idx="16">
                  <c:v>0.32582706882102902</c:v>
                </c:pt>
                <c:pt idx="17">
                  <c:v>0.32691651304412639</c:v>
                </c:pt>
                <c:pt idx="18">
                  <c:v>0.32801635561899972</c:v>
                </c:pt>
                <c:pt idx="19">
                  <c:v>0.32912659654564896</c:v>
                </c:pt>
                <c:pt idx="20">
                  <c:v>0.33024723582407417</c:v>
                </c:pt>
                <c:pt idx="21">
                  <c:v>0.33137827345427529</c:v>
                </c:pt>
                <c:pt idx="22">
                  <c:v>0.33251970943625236</c:v>
                </c:pt>
                <c:pt idx="23">
                  <c:v>0.33367154377000541</c:v>
                </c:pt>
                <c:pt idx="24">
                  <c:v>0.33483377645553436</c:v>
                </c:pt>
                <c:pt idx="25">
                  <c:v>0.33600640749283928</c:v>
                </c:pt>
                <c:pt idx="26">
                  <c:v>0.33718943688192016</c:v>
                </c:pt>
                <c:pt idx="27">
                  <c:v>0.338382864622777</c:v>
                </c:pt>
                <c:pt idx="28">
                  <c:v>0.33958669071540976</c:v>
                </c:pt>
                <c:pt idx="29">
                  <c:v>0.34080091515981842</c:v>
                </c:pt>
                <c:pt idx="30">
                  <c:v>0.3420255379560031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A6-4AB0-AB58-A2FF61A5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Muw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PVT'!$C$286:$C$316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PVT'!$H$286:$H$316</c:f>
              <c:numCache>
                <c:formatCode>General</c:formatCode>
                <c:ptCount val="31"/>
                <c:pt idx="0">
                  <c:v>860.52649593595117</c:v>
                </c:pt>
                <c:pt idx="1">
                  <c:v>860.19907294733707</c:v>
                </c:pt>
                <c:pt idx="2">
                  <c:v>859.53127066010813</c:v>
                </c:pt>
                <c:pt idx="3">
                  <c:v>857.39010919208863</c:v>
                </c:pt>
                <c:pt idx="4">
                  <c:v>854.28615241282409</c:v>
                </c:pt>
                <c:pt idx="5">
                  <c:v>850.36220432719892</c:v>
                </c:pt>
                <c:pt idx="6">
                  <c:v>845.75012345215566</c:v>
                </c:pt>
                <c:pt idx="7">
                  <c:v>840.56604967574822</c:v>
                </c:pt>
                <c:pt idx="8">
                  <c:v>834.9110932446489</c:v>
                </c:pt>
                <c:pt idx="9">
                  <c:v>828.92955239471303</c:v>
                </c:pt>
                <c:pt idx="10">
                  <c:v>830.76183631777815</c:v>
                </c:pt>
                <c:pt idx="11">
                  <c:v>832.23057911338367</c:v>
                </c:pt>
                <c:pt idx="12">
                  <c:v>833.43420895693123</c:v>
                </c:pt>
                <c:pt idx="13">
                  <c:v>834.43856347716383</c:v>
                </c:pt>
                <c:pt idx="14">
                  <c:v>835.28934720319705</c:v>
                </c:pt>
                <c:pt idx="15">
                  <c:v>836.0192807820689</c:v>
                </c:pt>
                <c:pt idx="16">
                  <c:v>836.65240582678712</c:v>
                </c:pt>
                <c:pt idx="17">
                  <c:v>837.20678354487768</c:v>
                </c:pt>
                <c:pt idx="18">
                  <c:v>837.69624540324037</c:v>
                </c:pt>
                <c:pt idx="19">
                  <c:v>838.13156283637102</c:v>
                </c:pt>
                <c:pt idx="20">
                  <c:v>838.52124913025148</c:v>
                </c:pt>
                <c:pt idx="21">
                  <c:v>838.8721217040295</c:v>
                </c:pt>
                <c:pt idx="22">
                  <c:v>839.18970435196354</c:v>
                </c:pt>
                <c:pt idx="23">
                  <c:v>839.47852018188939</c:v>
                </c:pt>
                <c:pt idx="24">
                  <c:v>839.74230840063319</c:v>
                </c:pt>
                <c:pt idx="25">
                  <c:v>839.98418708358474</c:v>
                </c:pt>
                <c:pt idx="26">
                  <c:v>840.2067770044456</c:v>
                </c:pt>
                <c:pt idx="27">
                  <c:v>840.41229697669087</c:v>
                </c:pt>
                <c:pt idx="28">
                  <c:v>840.60263807071885</c:v>
                </c:pt>
                <c:pt idx="29">
                  <c:v>840.77942197268283</c:v>
                </c:pt>
                <c:pt idx="30">
                  <c:v>840.94404730232668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0-4C20-B61F-90A31C74B52A}"/>
            </c:ext>
          </c:extLst>
        </c:ser>
        <c:ser>
          <c:idx val="0"/>
          <c:order val="1"/>
          <c:tx>
            <c:strRef>
              <c:f>'Тест PVT'!$I$66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PVT'!$C$286:$C$316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PVT'!$I$286:$I$316</c:f>
              <c:numCache>
                <c:formatCode>General</c:formatCode>
                <c:ptCount val="31"/>
                <c:pt idx="0">
                  <c:v>841.90586877326075</c:v>
                </c:pt>
                <c:pt idx="1">
                  <c:v>841.37807172257465</c:v>
                </c:pt>
                <c:pt idx="2">
                  <c:v>840.51071951604456</c:v>
                </c:pt>
                <c:pt idx="3">
                  <c:v>838.26125525385578</c:v>
                </c:pt>
                <c:pt idx="4">
                  <c:v>835.42408729225258</c:v>
                </c:pt>
                <c:pt idx="5">
                  <c:v>832.07771374894833</c:v>
                </c:pt>
                <c:pt idx="6">
                  <c:v>828.28903702294895</c:v>
                </c:pt>
                <c:pt idx="7">
                  <c:v>824.11846080884129</c:v>
                </c:pt>
                <c:pt idx="8">
                  <c:v>819.62070453413082</c:v>
                </c:pt>
                <c:pt idx="9">
                  <c:v>814.84516203733142</c:v>
                </c:pt>
                <c:pt idx="10">
                  <c:v>809.83624549310446</c:v>
                </c:pt>
                <c:pt idx="11">
                  <c:v>810.1223420904771</c:v>
                </c:pt>
                <c:pt idx="12">
                  <c:v>812.32360869716013</c:v>
                </c:pt>
                <c:pt idx="13">
                  <c:v>814.16256588598196</c:v>
                </c:pt>
                <c:pt idx="14">
                  <c:v>815.72185783896998</c:v>
                </c:pt>
                <c:pt idx="15">
                  <c:v>817.06077048946838</c:v>
                </c:pt>
                <c:pt idx="16">
                  <c:v>818.22293899409021</c:v>
                </c:pt>
                <c:pt idx="17">
                  <c:v>819.24119236617946</c:v>
                </c:pt>
                <c:pt idx="18">
                  <c:v>820.14070350622671</c:v>
                </c:pt>
                <c:pt idx="19">
                  <c:v>820.94109806525717</c:v>
                </c:pt>
                <c:pt idx="20">
                  <c:v>821.65790265882276</c:v>
                </c:pt>
                <c:pt idx="21">
                  <c:v>822.30356190299733</c:v>
                </c:pt>
                <c:pt idx="22">
                  <c:v>822.88816696011463</c:v>
                </c:pt>
                <c:pt idx="23">
                  <c:v>823.41998675427897</c:v>
                </c:pt>
                <c:pt idx="24">
                  <c:v>823.90586151830246</c:v>
                </c:pt>
                <c:pt idx="25">
                  <c:v>824.35149857227702</c:v>
                </c:pt>
                <c:pt idx="26">
                  <c:v>824.76169754337093</c:v>
                </c:pt>
                <c:pt idx="27">
                  <c:v>825.14052391304881</c:v>
                </c:pt>
                <c:pt idx="28">
                  <c:v>825.4914442133861</c:v>
                </c:pt>
                <c:pt idx="29">
                  <c:v>825.81743240852427</c:v>
                </c:pt>
                <c:pt idx="30">
                  <c:v>826.12105438039669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0-4C20-B61F-90A31C74B52A}"/>
            </c:ext>
          </c:extLst>
        </c:ser>
        <c:ser>
          <c:idx val="2"/>
          <c:order val="2"/>
          <c:tx>
            <c:strRef>
              <c:f>'Тест PVT'!$J$66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PVT'!$C$286:$C$316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PVT'!$J$286:$J$316</c:f>
              <c:numCache>
                <c:formatCode>General</c:formatCode>
                <c:ptCount val="31"/>
                <c:pt idx="0">
                  <c:v>822.38429103294902</c:v>
                </c:pt>
                <c:pt idx="1">
                  <c:v>821.84336216229383</c:v>
                </c:pt>
                <c:pt idx="2">
                  <c:v>820.99141176207922</c:v>
                </c:pt>
                <c:pt idx="3">
                  <c:v>818.91259374238848</c:v>
                </c:pt>
                <c:pt idx="4">
                  <c:v>816.43700289940432</c:v>
                </c:pt>
                <c:pt idx="5">
                  <c:v>813.62566479373652</c:v>
                </c:pt>
                <c:pt idx="6">
                  <c:v>810.52085735097887</c:v>
                </c:pt>
                <c:pt idx="7">
                  <c:v>807.1579613841642</c:v>
                </c:pt>
                <c:pt idx="8">
                  <c:v>803.56842377890086</c:v>
                </c:pt>
                <c:pt idx="9">
                  <c:v>799.78076173395198</c:v>
                </c:pt>
                <c:pt idx="10">
                  <c:v>795.82099968295609</c:v>
                </c:pt>
                <c:pt idx="11">
                  <c:v>791.71291650932551</c:v>
                </c:pt>
                <c:pt idx="12">
                  <c:v>788.83078254602003</c:v>
                </c:pt>
                <c:pt idx="13">
                  <c:v>791.70126114887933</c:v>
                </c:pt>
                <c:pt idx="14">
                  <c:v>794.13828466980692</c:v>
                </c:pt>
                <c:pt idx="15">
                  <c:v>796.23313181802257</c:v>
                </c:pt>
                <c:pt idx="16">
                  <c:v>798.05313538546113</c:v>
                </c:pt>
                <c:pt idx="17">
                  <c:v>799.64905076783498</c:v>
                </c:pt>
                <c:pt idx="18">
                  <c:v>801.05986152991034</c:v>
                </c:pt>
                <c:pt idx="19">
                  <c:v>802.31600499856802</c:v>
                </c:pt>
                <c:pt idx="20">
                  <c:v>803.44159240596434</c:v>
                </c:pt>
                <c:pt idx="21">
                  <c:v>804.4559711504595</c:v>
                </c:pt>
                <c:pt idx="22">
                  <c:v>805.37484589862629</c:v>
                </c:pt>
                <c:pt idx="23">
                  <c:v>806.2110973289349</c:v>
                </c:pt>
                <c:pt idx="24">
                  <c:v>806.97538955729931</c:v>
                </c:pt>
                <c:pt idx="25">
                  <c:v>807.67662724949628</c:v>
                </c:pt>
                <c:pt idx="26">
                  <c:v>808.32230409598003</c:v>
                </c:pt>
                <c:pt idx="27">
                  <c:v>808.91877162255844</c:v>
                </c:pt>
                <c:pt idx="28">
                  <c:v>809.47144880369399</c:v>
                </c:pt>
                <c:pt idx="29">
                  <c:v>809.98498714874552</c:v>
                </c:pt>
                <c:pt idx="30">
                  <c:v>810.46340191865374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0-4C20-B61F-90A31C74B52A}"/>
            </c:ext>
          </c:extLst>
        </c:ser>
        <c:ser>
          <c:idx val="3"/>
          <c:order val="3"/>
          <c:tx>
            <c:strRef>
              <c:f>'Тест PVT'!$K$66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PVT'!$C$286:$C$316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PVT'!$K$286:$K$316</c:f>
              <c:numCache>
                <c:formatCode>General</c:formatCode>
                <c:ptCount val="31"/>
                <c:pt idx="0">
                  <c:v>802.62063656360863</c:v>
                </c:pt>
                <c:pt idx="1">
                  <c:v>802.12888286376733</c:v>
                </c:pt>
                <c:pt idx="2">
                  <c:v>801.36661768970237</c:v>
                </c:pt>
                <c:pt idx="3">
                  <c:v>799.55426176726269</c:v>
                </c:pt>
                <c:pt idx="4">
                  <c:v>797.45673624519452</c:v>
                </c:pt>
                <c:pt idx="5">
                  <c:v>795.12641921903639</c:v>
                </c:pt>
                <c:pt idx="6">
                  <c:v>792.59451587530577</c:v>
                </c:pt>
                <c:pt idx="7">
                  <c:v>789.8845587156452</c:v>
                </c:pt>
                <c:pt idx="8">
                  <c:v>787.01628906227722</c:v>
                </c:pt>
                <c:pt idx="9">
                  <c:v>784.00712477775232</c:v>
                </c:pt>
                <c:pt idx="10">
                  <c:v>780.87281433005978</c:v>
                </c:pt>
                <c:pt idx="11">
                  <c:v>777.62776826092261</c:v>
                </c:pt>
                <c:pt idx="12">
                  <c:v>774.28524863990162</c:v>
                </c:pt>
                <c:pt idx="13">
                  <c:v>770.8574911290732</c:v>
                </c:pt>
                <c:pt idx="14">
                  <c:v>770.18625664651051</c:v>
                </c:pt>
                <c:pt idx="15">
                  <c:v>773.20412606234561</c:v>
                </c:pt>
                <c:pt idx="16">
                  <c:v>775.82917642409927</c:v>
                </c:pt>
                <c:pt idx="17">
                  <c:v>778.13340518241932</c:v>
                </c:pt>
                <c:pt idx="18">
                  <c:v>780.17223081552686</c:v>
                </c:pt>
                <c:pt idx="19">
                  <c:v>781.98900449725886</c:v>
                </c:pt>
                <c:pt idx="20">
                  <c:v>783.61812467602022</c:v>
                </c:pt>
                <c:pt idx="21">
                  <c:v>785.08723446382396</c:v>
                </c:pt>
                <c:pt idx="22">
                  <c:v>786.41880217289054</c:v>
                </c:pt>
                <c:pt idx="23">
                  <c:v>787.63127797483344</c:v>
                </c:pt>
                <c:pt idx="24">
                  <c:v>788.7399536208427</c:v>
                </c:pt>
                <c:pt idx="25">
                  <c:v>789.75761050235815</c:v>
                </c:pt>
                <c:pt idx="26">
                  <c:v>790.69501444623029</c:v>
                </c:pt>
                <c:pt idx="27">
                  <c:v>791.56129792618458</c:v>
                </c:pt>
                <c:pt idx="28">
                  <c:v>792.36425848310421</c:v>
                </c:pt>
                <c:pt idx="29">
                  <c:v>793.11059402833689</c:v>
                </c:pt>
                <c:pt idx="30">
                  <c:v>793.8060900732695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70-4C20-B61F-90A31C74B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 rkm3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PVT'!$C$286:$C$316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PVT'!$D$286:$D$316</c:f>
              <c:numCache>
                <c:formatCode>General</c:formatCode>
                <c:ptCount val="31"/>
                <c:pt idx="0">
                  <c:v>856.6930351028609</c:v>
                </c:pt>
                <c:pt idx="1">
                  <c:v>853.03269940400321</c:v>
                </c:pt>
                <c:pt idx="2">
                  <c:v>850.45913817947701</c:v>
                </c:pt>
                <c:pt idx="3">
                  <c:v>846.72452562772241</c:v>
                </c:pt>
                <c:pt idx="4">
                  <c:v>843.74292475600316</c:v>
                </c:pt>
                <c:pt idx="5">
                  <c:v>841.1372081116325</c:v>
                </c:pt>
                <c:pt idx="6">
                  <c:v>838.76647524251302</c:v>
                </c:pt>
                <c:pt idx="7">
                  <c:v>836.56093055883832</c:v>
                </c:pt>
                <c:pt idx="8">
                  <c:v>834.48077776947389</c:v>
                </c:pt>
                <c:pt idx="9">
                  <c:v>834.41232515808804</c:v>
                </c:pt>
                <c:pt idx="10">
                  <c:v>836.14544934768401</c:v>
                </c:pt>
                <c:pt idx="11">
                  <c:v>837.53454019838682</c:v>
                </c:pt>
                <c:pt idx="12">
                  <c:v>838.67278537504922</c:v>
                </c:pt>
                <c:pt idx="13">
                  <c:v>839.622504610958</c:v>
                </c:pt>
                <c:pt idx="14">
                  <c:v>840.42695315775507</c:v>
                </c:pt>
                <c:pt idx="15">
                  <c:v>841.11709390818362</c:v>
                </c:pt>
                <c:pt idx="16">
                  <c:v>841.71567429588379</c:v>
                </c:pt>
                <c:pt idx="17">
                  <c:v>842.23978156091596</c:v>
                </c:pt>
                <c:pt idx="18">
                  <c:v>842.70250015298188</c:v>
                </c:pt>
                <c:pt idx="19">
                  <c:v>843.11401897738563</c:v>
                </c:pt>
                <c:pt idx="20">
                  <c:v>843.48239036894495</c:v>
                </c:pt>
                <c:pt idx="21">
                  <c:v>843.81406222985095</c:v>
                </c:pt>
                <c:pt idx="22">
                  <c:v>844.11425867235664</c:v>
                </c:pt>
                <c:pt idx="23">
                  <c:v>844.38725720438833</c:v>
                </c:pt>
                <c:pt idx="24">
                  <c:v>844.63659384202197</c:v>
                </c:pt>
                <c:pt idx="25">
                  <c:v>844.86521710428349</c:v>
                </c:pt>
                <c:pt idx="26">
                  <c:v>845.07560516018282</c:v>
                </c:pt>
                <c:pt idx="27">
                  <c:v>845.2698560198553</c:v>
                </c:pt>
                <c:pt idx="28">
                  <c:v>845.44975773893225</c:v>
                </c:pt>
                <c:pt idx="29">
                  <c:v>845.61684361942389</c:v>
                </c:pt>
                <c:pt idx="30">
                  <c:v>845.77243601927228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7-44E1-8978-671B272CBE40}"/>
            </c:ext>
          </c:extLst>
        </c:ser>
        <c:ser>
          <c:idx val="0"/>
          <c:order val="1"/>
          <c:tx>
            <c:strRef>
              <c:f>'Тест PVT'!$E$66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PVT'!$C$286:$C$316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PVT'!$E$286:$E$316</c:f>
              <c:numCache>
                <c:formatCode>General</c:formatCode>
                <c:ptCount val="31"/>
                <c:pt idx="0">
                  <c:v>836.30728293820096</c:v>
                </c:pt>
                <c:pt idx="1">
                  <c:v>832.52918049662946</c:v>
                </c:pt>
                <c:pt idx="2">
                  <c:v>830.02545506060483</c:v>
                </c:pt>
                <c:pt idx="3">
                  <c:v>826.49903806378632</c:v>
                </c:pt>
                <c:pt idx="4">
                  <c:v>823.70562357516212</c:v>
                </c:pt>
                <c:pt idx="5">
                  <c:v>821.23416668753225</c:v>
                </c:pt>
                <c:pt idx="6">
                  <c:v>818.93197820895682</c:v>
                </c:pt>
                <c:pt idx="7">
                  <c:v>816.72400700189371</c:v>
                </c:pt>
                <c:pt idx="8">
                  <c:v>814.56808702866476</c:v>
                </c:pt>
                <c:pt idx="9">
                  <c:v>812.43879031099652</c:v>
                </c:pt>
                <c:pt idx="10">
                  <c:v>810.32028240967475</c:v>
                </c:pt>
                <c:pt idx="11">
                  <c:v>811.72100883854284</c:v>
                </c:pt>
                <c:pt idx="12">
                  <c:v>813.91417417307775</c:v>
                </c:pt>
                <c:pt idx="13">
                  <c:v>815.74633781074783</c:v>
                </c:pt>
                <c:pt idx="14">
                  <c:v>817.29985109213771</c:v>
                </c:pt>
                <c:pt idx="15">
                  <c:v>818.63378843335954</c:v>
                </c:pt>
                <c:pt idx="16">
                  <c:v>819.79162841158882</c:v>
                </c:pt>
                <c:pt idx="17">
                  <c:v>820.80608165587626</c:v>
                </c:pt>
                <c:pt idx="18">
                  <c:v>821.70222990411094</c:v>
                </c:pt>
                <c:pt idx="19">
                  <c:v>822.49962746952644</c:v>
                </c:pt>
                <c:pt idx="20">
                  <c:v>823.21374434481197</c:v>
                </c:pt>
                <c:pt idx="21">
                  <c:v>823.85697963089251</c:v>
                </c:pt>
                <c:pt idx="22">
                  <c:v>824.43938748677249</c:v>
                </c:pt>
                <c:pt idx="23">
                  <c:v>824.96920644451222</c:v>
                </c:pt>
                <c:pt idx="24">
                  <c:v>825.45325154300542</c:v>
                </c:pt>
                <c:pt idx="25">
                  <c:v>825.89720904095032</c:v>
                </c:pt>
                <c:pt idx="26">
                  <c:v>826.30586082282173</c:v>
                </c:pt>
                <c:pt idx="27">
                  <c:v>826.68325731727327</c:v>
                </c:pt>
                <c:pt idx="28">
                  <c:v>827.03285220237547</c:v>
                </c:pt>
                <c:pt idx="29">
                  <c:v>827.35760839977468</c:v>
                </c:pt>
                <c:pt idx="30">
                  <c:v>827.66008225219252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7-44E1-8978-671B272CBE40}"/>
            </c:ext>
          </c:extLst>
        </c:ser>
        <c:ser>
          <c:idx val="2"/>
          <c:order val="2"/>
          <c:tx>
            <c:strRef>
              <c:f>'Тест PVT'!$F$66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PVT'!$C$286:$C$316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PVT'!$F$286:$F$316</c:f>
              <c:numCache>
                <c:formatCode>General</c:formatCode>
                <c:ptCount val="31"/>
                <c:pt idx="0">
                  <c:v>816.46447629634542</c:v>
                </c:pt>
                <c:pt idx="1">
                  <c:v>812.63402996430648</c:v>
                </c:pt>
                <c:pt idx="2">
                  <c:v>810.18815194120248</c:v>
                </c:pt>
                <c:pt idx="3">
                  <c:v>806.82409311859533</c:v>
                </c:pt>
                <c:pt idx="4">
                  <c:v>804.18796636120032</c:v>
                </c:pt>
                <c:pt idx="5">
                  <c:v>801.84341551080161</c:v>
                </c:pt>
                <c:pt idx="6">
                  <c:v>799.62571896775978</c:v>
                </c:pt>
                <c:pt idx="7">
                  <c:v>797.45220385393816</c:v>
                </c:pt>
                <c:pt idx="8">
                  <c:v>795.27526403763898</c:v>
                </c:pt>
                <c:pt idx="9">
                  <c:v>793.06538402630872</c:v>
                </c:pt>
                <c:pt idx="10">
                  <c:v>790.80362486961326</c:v>
                </c:pt>
                <c:pt idx="11">
                  <c:v>788.47783436096188</c:v>
                </c:pt>
                <c:pt idx="12">
                  <c:v>787.47042013074179</c:v>
                </c:pt>
                <c:pt idx="13">
                  <c:v>790.31648814623554</c:v>
                </c:pt>
                <c:pt idx="14">
                  <c:v>792.73273227285108</c:v>
                </c:pt>
                <c:pt idx="15">
                  <c:v>794.80967742979851</c:v>
                </c:pt>
                <c:pt idx="16">
                  <c:v>796.61409766950851</c:v>
                </c:pt>
                <c:pt idx="17">
                  <c:v>798.1963254661232</c:v>
                </c:pt>
                <c:pt idx="18">
                  <c:v>799.59501839010488</c:v>
                </c:pt>
                <c:pt idx="19">
                  <c:v>800.8403584461272</c:v>
                </c:pt>
                <c:pt idx="20">
                  <c:v>801.95625405446481</c:v>
                </c:pt>
                <c:pt idx="21">
                  <c:v>802.96188947583198</c:v>
                </c:pt>
                <c:pt idx="22">
                  <c:v>803.87283666631356</c:v>
                </c:pt>
                <c:pt idx="23">
                  <c:v>804.70186724460336</c:v>
                </c:pt>
                <c:pt idx="24">
                  <c:v>805.45955487458298</c:v>
                </c:pt>
                <c:pt idx="25">
                  <c:v>806.15472857214741</c:v>
                </c:pt>
                <c:pt idx="26">
                  <c:v>806.79481827155621</c:v>
                </c:pt>
                <c:pt idx="27">
                  <c:v>807.38612138740291</c:v>
                </c:pt>
                <c:pt idx="28">
                  <c:v>807.93401067074456</c:v>
                </c:pt>
                <c:pt idx="29">
                  <c:v>808.44309790877935</c:v>
                </c:pt>
                <c:pt idx="30">
                  <c:v>808.91736403748939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57-44E1-8978-671B272CBE40}"/>
            </c:ext>
          </c:extLst>
        </c:ser>
        <c:ser>
          <c:idx val="3"/>
          <c:order val="3"/>
          <c:tx>
            <c:strRef>
              <c:f>'Тест PVT'!$G$66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PVT'!$C$286:$C$316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PVT'!$G$286:$G$316</c:f>
              <c:numCache>
                <c:formatCode>General</c:formatCode>
                <c:ptCount val="31"/>
                <c:pt idx="0">
                  <c:v>796.66248918831809</c:v>
                </c:pt>
                <c:pt idx="1">
                  <c:v>792.77667329333303</c:v>
                </c:pt>
                <c:pt idx="2">
                  <c:v>790.36158637331914</c:v>
                </c:pt>
                <c:pt idx="3">
                  <c:v>787.1058972434987</c:v>
                </c:pt>
                <c:pt idx="4">
                  <c:v>784.58612589865902</c:v>
                </c:pt>
                <c:pt idx="5">
                  <c:v>782.34362705631884</c:v>
                </c:pt>
                <c:pt idx="6">
                  <c:v>780.2017642833049</c:v>
                </c:pt>
                <c:pt idx="7">
                  <c:v>778.06947232033588</c:v>
                </c:pt>
                <c:pt idx="8">
                  <c:v>775.89252259919374</c:v>
                </c:pt>
                <c:pt idx="9">
                  <c:v>773.63587851006628</c:v>
                </c:pt>
                <c:pt idx="10">
                  <c:v>771.27587737726128</c:v>
                </c:pt>
                <c:pt idx="11">
                  <c:v>768.79629649223466</c:v>
                </c:pt>
                <c:pt idx="12">
                  <c:v>766.18619473746969</c:v>
                </c:pt>
                <c:pt idx="13">
                  <c:v>763.47768700886127</c:v>
                </c:pt>
                <c:pt idx="14">
                  <c:v>766.86333598547981</c:v>
                </c:pt>
                <c:pt idx="15">
                  <c:v>769.72217008722237</c:v>
                </c:pt>
                <c:pt idx="16">
                  <c:v>772.20844570636768</c:v>
                </c:pt>
                <c:pt idx="17">
                  <c:v>774.39052383992521</c:v>
                </c:pt>
                <c:pt idx="18">
                  <c:v>776.32100691538801</c:v>
                </c:pt>
                <c:pt idx="19">
                  <c:v>778.041031633437</c:v>
                </c:pt>
                <c:pt idx="20">
                  <c:v>779.58323116261113</c:v>
                </c:pt>
                <c:pt idx="21">
                  <c:v>780.97382420012366</c:v>
                </c:pt>
                <c:pt idx="22">
                  <c:v>782.23411706883871</c:v>
                </c:pt>
                <c:pt idx="23">
                  <c:v>783.38160263291672</c:v>
                </c:pt>
                <c:pt idx="24">
                  <c:v>784.4307768714101</c:v>
                </c:pt>
                <c:pt idx="25">
                  <c:v>785.39375426037179</c:v>
                </c:pt>
                <c:pt idx="26">
                  <c:v>786.28073751087265</c:v>
                </c:pt>
                <c:pt idx="27">
                  <c:v>787.10038034937918</c:v>
                </c:pt>
                <c:pt idx="28">
                  <c:v>787.86007071292875</c:v>
                </c:pt>
                <c:pt idx="29">
                  <c:v>788.56615400849023</c:v>
                </c:pt>
                <c:pt idx="30">
                  <c:v>789.22411073061824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57-44E1-8978-671B272C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</a:t>
                </a:r>
                <a:r>
                  <a:rPr lang="en-US" baseline="0"/>
                  <a:t> rkm3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PVT'!$C$323:$C$353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PVT'!$H$323:$H$353</c:f>
              <c:numCache>
                <c:formatCode>General</c:formatCode>
                <c:ptCount val="31"/>
                <c:pt idx="0">
                  <c:v>0.97616603768539512</c:v>
                </c:pt>
                <c:pt idx="1">
                  <c:v>4.9377772541294052</c:v>
                </c:pt>
                <c:pt idx="2">
                  <c:v>10.014218225230517</c:v>
                </c:pt>
                <c:pt idx="3">
                  <c:v>20.541326325013245</c:v>
                </c:pt>
                <c:pt idx="4">
                  <c:v>31.48825439326648</c:v>
                </c:pt>
                <c:pt idx="5">
                  <c:v>42.764450042354916</c:v>
                </c:pt>
                <c:pt idx="6">
                  <c:v>54.304044471663538</c:v>
                </c:pt>
                <c:pt idx="7">
                  <c:v>66.095340969483871</c:v>
                </c:pt>
                <c:pt idx="8">
                  <c:v>78.219778421964804</c:v>
                </c:pt>
                <c:pt idx="9">
                  <c:v>90.898183587771186</c:v>
                </c:pt>
                <c:pt idx="10">
                  <c:v>104.5373373610153</c:v>
                </c:pt>
                <c:pt idx="11">
                  <c:v>119.75794145872928</c:v>
                </c:pt>
                <c:pt idx="12">
                  <c:v>137.35552111675648</c:v>
                </c:pt>
                <c:pt idx="13">
                  <c:v>158.08762486498838</c:v>
                </c:pt>
                <c:pt idx="14">
                  <c:v>182.12585072450156</c:v>
                </c:pt>
                <c:pt idx="15">
                  <c:v>208.17112674142703</c:v>
                </c:pt>
                <c:pt idx="16">
                  <c:v>232.99310246174088</c:v>
                </c:pt>
                <c:pt idx="17">
                  <c:v>252.88189870594942</c:v>
                </c:pt>
                <c:pt idx="18">
                  <c:v>266.51333090077304</c:v>
                </c:pt>
                <c:pt idx="19">
                  <c:v>275.59208010285454</c:v>
                </c:pt>
                <c:pt idx="20">
                  <c:v>282.52552492032237</c:v>
                </c:pt>
                <c:pt idx="21">
                  <c:v>288.65671061227857</c:v>
                </c:pt>
                <c:pt idx="22">
                  <c:v>294.39402212422868</c:v>
                </c:pt>
                <c:pt idx="23">
                  <c:v>299.82252492794004</c:v>
                </c:pt>
                <c:pt idx="24">
                  <c:v>304.97131730141945</c:v>
                </c:pt>
                <c:pt idx="25">
                  <c:v>309.86269932875086</c:v>
                </c:pt>
                <c:pt idx="26">
                  <c:v>314.51650603692013</c:v>
                </c:pt>
                <c:pt idx="27">
                  <c:v>318.95054495539512</c:v>
                </c:pt>
                <c:pt idx="28">
                  <c:v>323.1808529729642</c:v>
                </c:pt>
                <c:pt idx="29">
                  <c:v>327.22191353011362</c:v>
                </c:pt>
                <c:pt idx="30">
                  <c:v>331.08684234958355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5-405E-9A07-181F45EC8DB0}"/>
            </c:ext>
          </c:extLst>
        </c:ser>
        <c:ser>
          <c:idx val="0"/>
          <c:order val="1"/>
          <c:tx>
            <c:strRef>
              <c:f>'Тест PVT'!$I$66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PVT'!$C$323:$C$353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PVT'!$I$323:$I$353</c:f>
              <c:numCache>
                <c:formatCode>General</c:formatCode>
                <c:ptCount val="31"/>
                <c:pt idx="0">
                  <c:v>0.8580843898095013</c:v>
                </c:pt>
                <c:pt idx="1">
                  <c:v>4.3235389904245585</c:v>
                </c:pt>
                <c:pt idx="2">
                  <c:v>8.7266547636633955</c:v>
                </c:pt>
                <c:pt idx="3">
                  <c:v>17.739140481955332</c:v>
                </c:pt>
                <c:pt idx="4">
                  <c:v>26.967470819747177</c:v>
                </c:pt>
                <c:pt idx="5">
                  <c:v>36.341674424563124</c:v>
                </c:pt>
                <c:pt idx="6">
                  <c:v>45.795984443138366</c:v>
                </c:pt>
                <c:pt idx="7">
                  <c:v>55.270832955570242</c:v>
                </c:pt>
                <c:pt idx="8">
                  <c:v>64.714375955304206</c:v>
                </c:pt>
                <c:pt idx="9">
                  <c:v>74.083815534838394</c:v>
                </c:pt>
                <c:pt idx="10">
                  <c:v>83.346614984300729</c:v>
                </c:pt>
                <c:pt idx="11">
                  <c:v>92.481656072229455</c:v>
                </c:pt>
                <c:pt idx="12">
                  <c:v>101.48036502180975</c:v>
                </c:pt>
                <c:pt idx="13">
                  <c:v>110.3478108144232</c:v>
                </c:pt>
                <c:pt idx="14">
                  <c:v>119.10374486998599</c:v>
                </c:pt>
                <c:pt idx="15">
                  <c:v>127.78349497238516</c:v>
                </c:pt>
                <c:pt idx="16">
                  <c:v>136.43853780159949</c:v>
                </c:pt>
                <c:pt idx="17">
                  <c:v>145.13644173348271</c:v>
                </c:pt>
                <c:pt idx="18">
                  <c:v>153.95968358343129</c:v>
                </c:pt>
                <c:pt idx="19">
                  <c:v>163.00259605378599</c:v>
                </c:pt>
                <c:pt idx="20">
                  <c:v>172.36541723874154</c:v>
                </c:pt>
                <c:pt idx="21">
                  <c:v>182.14416884107396</c:v>
                </c:pt>
                <c:pt idx="22">
                  <c:v>192.41508320269028</c:v>
                </c:pt>
                <c:pt idx="23">
                  <c:v>203.21291981158657</c:v>
                </c:pt>
                <c:pt idx="24">
                  <c:v>214.50435703020963</c:v>
                </c:pt>
                <c:pt idx="25">
                  <c:v>226.16129129698774</c:v>
                </c:pt>
                <c:pt idx="26">
                  <c:v>237.94411158801532</c:v>
                </c:pt>
                <c:pt idx="27">
                  <c:v>249.50949094381346</c:v>
                </c:pt>
                <c:pt idx="28">
                  <c:v>260.45566304348267</c:v>
                </c:pt>
                <c:pt idx="29">
                  <c:v>270.40488828834748</c:v>
                </c:pt>
                <c:pt idx="30">
                  <c:v>279.09944489478067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5-405E-9A07-181F45EC8DB0}"/>
            </c:ext>
          </c:extLst>
        </c:ser>
        <c:ser>
          <c:idx val="2"/>
          <c:order val="2"/>
          <c:tx>
            <c:strRef>
              <c:f>'Тест PVT'!$J$66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PVT'!$C$323:$C$353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PVT'!$J$323:$J$353</c:f>
              <c:numCache>
                <c:formatCode>General</c:formatCode>
                <c:ptCount val="31"/>
                <c:pt idx="0">
                  <c:v>0.76568683582121899</c:v>
                </c:pt>
                <c:pt idx="1">
                  <c:v>3.8489075042944134</c:v>
                </c:pt>
                <c:pt idx="2">
                  <c:v>7.7451597548676681</c:v>
                </c:pt>
                <c:pt idx="3">
                  <c:v>15.652281053003676</c:v>
                </c:pt>
                <c:pt idx="4">
                  <c:v>23.667279360393387</c:v>
                </c:pt>
                <c:pt idx="5">
                  <c:v>31.739287406558802</c:v>
                </c:pt>
                <c:pt idx="6">
                  <c:v>39.821695146692875</c:v>
                </c:pt>
                <c:pt idx="7">
                  <c:v>47.872499254644033</c:v>
                </c:pt>
                <c:pt idx="8">
                  <c:v>55.854393927829427</c:v>
                </c:pt>
                <c:pt idx="9">
                  <c:v>63.734696557637292</c:v>
                </c:pt>
                <c:pt idx="10">
                  <c:v>71.485159840240073</c:v>
                </c:pt>
                <c:pt idx="11">
                  <c:v>79.081708257827827</c:v>
                </c:pt>
                <c:pt idx="12">
                  <c:v>86.504129020226586</c:v>
                </c:pt>
                <c:pt idx="13">
                  <c:v>93.735741488319405</c:v>
                </c:pt>
                <c:pt idx="14">
                  <c:v>100.76306394511006</c:v>
                </c:pt>
                <c:pt idx="15">
                  <c:v>107.57549216737114</c:v>
                </c:pt>
                <c:pt idx="16">
                  <c:v>114.16500054790984</c:v>
                </c:pt>
                <c:pt idx="17">
                  <c:v>120.52587349527991</c:v>
                </c:pt>
                <c:pt idx="18">
                  <c:v>126.65447243901623</c:v>
                </c:pt>
                <c:pt idx="19">
                  <c:v>132.54904191616109</c:v>
                </c:pt>
                <c:pt idx="20">
                  <c:v>138.20955681700954</c:v>
                </c:pt>
                <c:pt idx="21">
                  <c:v>143.63761182700938</c:v>
                </c:pt>
                <c:pt idx="22">
                  <c:v>148.83635332043997</c:v>
                </c:pt>
                <c:pt idx="23">
                  <c:v>153.81045334691859</c:v>
                </c:pt>
                <c:pt idx="24">
                  <c:v>158.5661248171933</c:v>
                </c:pt>
                <c:pt idx="25">
                  <c:v>163.11117646033981</c:v>
                </c:pt>
                <c:pt idx="26">
                  <c:v>167.45510551774319</c:v>
                </c:pt>
                <c:pt idx="27">
                  <c:v>171.60922539421992</c:v>
                </c:pt>
                <c:pt idx="28">
                  <c:v>175.58682454348752</c:v>
                </c:pt>
                <c:pt idx="29">
                  <c:v>179.4033516687916</c:v>
                </c:pt>
                <c:pt idx="30">
                  <c:v>183.07662081710717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35-405E-9A07-181F45EC8DB0}"/>
            </c:ext>
          </c:extLst>
        </c:ser>
        <c:ser>
          <c:idx val="3"/>
          <c:order val="3"/>
          <c:tx>
            <c:strRef>
              <c:f>'Тест PVT'!$K$66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PVT'!$C$323:$C$353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PVT'!$K$323:$K$353</c:f>
              <c:numCache>
                <c:formatCode>General</c:formatCode>
                <c:ptCount val="31"/>
                <c:pt idx="0">
                  <c:v>0.6913480797080972</c:v>
                </c:pt>
                <c:pt idx="1">
                  <c:v>3.4701931998678153</c:v>
                </c:pt>
                <c:pt idx="2">
                  <c:v>6.9693456292622482</c:v>
                </c:pt>
                <c:pt idx="3">
                  <c:v>14.029393874974543</c:v>
                </c:pt>
                <c:pt idx="4">
                  <c:v>21.135339646630847</c:v>
                </c:pt>
                <c:pt idx="5">
                  <c:v>28.247916783221125</c:v>
                </c:pt>
                <c:pt idx="6">
                  <c:v>35.3321304408651</c:v>
                </c:pt>
                <c:pt idx="7">
                  <c:v>42.356887076225263</c:v>
                </c:pt>
                <c:pt idx="8">
                  <c:v>49.294723360131236</c:v>
                </c:pt>
                <c:pt idx="9">
                  <c:v>56.121535428080357</c:v>
                </c:pt>
                <c:pt idx="10">
                  <c:v>62.816293073634291</c:v>
                </c:pt>
                <c:pt idx="11">
                  <c:v>69.360742125668878</c:v>
                </c:pt>
                <c:pt idx="12">
                  <c:v>75.739102428812245</c:v>
                </c:pt>
                <c:pt idx="13">
                  <c:v>81.937768837041219</c:v>
                </c:pt>
                <c:pt idx="14">
                  <c:v>87.945021348342308</c:v>
                </c:pt>
                <c:pt idx="15">
                  <c:v>93.750748950747308</c:v>
                </c:pt>
                <c:pt idx="16">
                  <c:v>99.34619028922765</c:v>
                </c:pt>
                <c:pt idx="17">
                  <c:v>104.72369303316422</c:v>
                </c:pt>
                <c:pt idx="18">
                  <c:v>109.87649285947232</c:v>
                </c:pt>
                <c:pt idx="19">
                  <c:v>114.79851225721981</c:v>
                </c:pt>
                <c:pt idx="20">
                  <c:v>119.48417887787677</c:v>
                </c:pt>
                <c:pt idx="21">
                  <c:v>123.92826286763005</c:v>
                </c:pt>
                <c:pt idx="22">
                  <c:v>128.12573249139112</c:v>
                </c:pt>
                <c:pt idx="23">
                  <c:v>132.07162736237908</c:v>
                </c:pt>
                <c:pt idx="24">
                  <c:v>135.76094870090878</c:v>
                </c:pt>
                <c:pt idx="25">
                  <c:v>139.18856623993409</c:v>
                </c:pt>
                <c:pt idx="26">
                  <c:v>142.34914165528212</c:v>
                </c:pt>
                <c:pt idx="27">
                  <c:v>145.23706871030427</c:v>
                </c:pt>
                <c:pt idx="28">
                  <c:v>147.84643065422352</c:v>
                </c:pt>
                <c:pt idx="29">
                  <c:v>150.17097578723835</c:v>
                </c:pt>
                <c:pt idx="30">
                  <c:v>152.2041124885148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35-405E-9A07-181F45EC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 rkm3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PVT'!$C$323:$C$353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PVT'!$D$323:$D$353</c:f>
              <c:numCache>
                <c:formatCode>General</c:formatCode>
                <c:ptCount val="31"/>
                <c:pt idx="0">
                  <c:v>0.97616603768539512</c:v>
                </c:pt>
                <c:pt idx="1">
                  <c:v>4.9377772541294052</c:v>
                </c:pt>
                <c:pt idx="2">
                  <c:v>10.014218225230517</c:v>
                </c:pt>
                <c:pt idx="3">
                  <c:v>20.541326325013245</c:v>
                </c:pt>
                <c:pt idx="4">
                  <c:v>31.48825439326648</c:v>
                </c:pt>
                <c:pt idx="5">
                  <c:v>42.764450042354916</c:v>
                </c:pt>
                <c:pt idx="6">
                  <c:v>54.304044471663538</c:v>
                </c:pt>
                <c:pt idx="7">
                  <c:v>66.095340969483871</c:v>
                </c:pt>
                <c:pt idx="8">
                  <c:v>78.219778421964804</c:v>
                </c:pt>
                <c:pt idx="9">
                  <c:v>90.898183587771186</c:v>
                </c:pt>
                <c:pt idx="10">
                  <c:v>104.5373373610153</c:v>
                </c:pt>
                <c:pt idx="11">
                  <c:v>119.75794145872928</c:v>
                </c:pt>
                <c:pt idx="12">
                  <c:v>137.35552111675648</c:v>
                </c:pt>
                <c:pt idx="13">
                  <c:v>158.08762486498838</c:v>
                </c:pt>
                <c:pt idx="14">
                  <c:v>182.12585072450156</c:v>
                </c:pt>
                <c:pt idx="15">
                  <c:v>208.17112674142703</c:v>
                </c:pt>
                <c:pt idx="16">
                  <c:v>232.99310246174088</c:v>
                </c:pt>
                <c:pt idx="17">
                  <c:v>252.88189870594942</c:v>
                </c:pt>
                <c:pt idx="18">
                  <c:v>266.51333090077304</c:v>
                </c:pt>
                <c:pt idx="19">
                  <c:v>275.59208010285454</c:v>
                </c:pt>
                <c:pt idx="20">
                  <c:v>282.52552492032237</c:v>
                </c:pt>
                <c:pt idx="21">
                  <c:v>288.65671061227857</c:v>
                </c:pt>
                <c:pt idx="22">
                  <c:v>294.39402212422868</c:v>
                </c:pt>
                <c:pt idx="23">
                  <c:v>299.82252492794004</c:v>
                </c:pt>
                <c:pt idx="24">
                  <c:v>304.97131730141945</c:v>
                </c:pt>
                <c:pt idx="25">
                  <c:v>309.86269932875086</c:v>
                </c:pt>
                <c:pt idx="26">
                  <c:v>314.51650603692013</c:v>
                </c:pt>
                <c:pt idx="27">
                  <c:v>318.95054495539512</c:v>
                </c:pt>
                <c:pt idx="28">
                  <c:v>323.1808529729642</c:v>
                </c:pt>
                <c:pt idx="29">
                  <c:v>327.22191353011362</c:v>
                </c:pt>
                <c:pt idx="30">
                  <c:v>331.08684234958355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E-4268-8B28-61A507EC995B}"/>
            </c:ext>
          </c:extLst>
        </c:ser>
        <c:ser>
          <c:idx val="0"/>
          <c:order val="1"/>
          <c:tx>
            <c:strRef>
              <c:f>'Тест PVT'!$E$66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PVT'!$C$323:$C$353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PVT'!$E$323:$E$353</c:f>
              <c:numCache>
                <c:formatCode>General</c:formatCode>
                <c:ptCount val="31"/>
                <c:pt idx="0">
                  <c:v>0.8580843898095013</c:v>
                </c:pt>
                <c:pt idx="1">
                  <c:v>4.3235389904245585</c:v>
                </c:pt>
                <c:pt idx="2">
                  <c:v>8.7266547636633955</c:v>
                </c:pt>
                <c:pt idx="3">
                  <c:v>17.739140481955332</c:v>
                </c:pt>
                <c:pt idx="4">
                  <c:v>26.967470819747177</c:v>
                </c:pt>
                <c:pt idx="5">
                  <c:v>36.341674424563124</c:v>
                </c:pt>
                <c:pt idx="6">
                  <c:v>45.795984443138366</c:v>
                </c:pt>
                <c:pt idx="7">
                  <c:v>55.270832955570242</c:v>
                </c:pt>
                <c:pt idx="8">
                  <c:v>64.714375955304206</c:v>
                </c:pt>
                <c:pt idx="9">
                  <c:v>74.083815534838394</c:v>
                </c:pt>
                <c:pt idx="10">
                  <c:v>83.346614984300729</c:v>
                </c:pt>
                <c:pt idx="11">
                  <c:v>92.481656072229455</c:v>
                </c:pt>
                <c:pt idx="12">
                  <c:v>101.48036502180975</c:v>
                </c:pt>
                <c:pt idx="13">
                  <c:v>110.3478108144232</c:v>
                </c:pt>
                <c:pt idx="14">
                  <c:v>119.10374486998599</c:v>
                </c:pt>
                <c:pt idx="15">
                  <c:v>127.78349497238516</c:v>
                </c:pt>
                <c:pt idx="16">
                  <c:v>136.43853780159949</c:v>
                </c:pt>
                <c:pt idx="17">
                  <c:v>145.13644173348271</c:v>
                </c:pt>
                <c:pt idx="18">
                  <c:v>153.95968358343129</c:v>
                </c:pt>
                <c:pt idx="19">
                  <c:v>163.00259605378599</c:v>
                </c:pt>
                <c:pt idx="20">
                  <c:v>172.36541723874154</c:v>
                </c:pt>
                <c:pt idx="21">
                  <c:v>182.14416884107396</c:v>
                </c:pt>
                <c:pt idx="22">
                  <c:v>192.41508320269028</c:v>
                </c:pt>
                <c:pt idx="23">
                  <c:v>203.21291981158657</c:v>
                </c:pt>
                <c:pt idx="24">
                  <c:v>214.50435703020963</c:v>
                </c:pt>
                <c:pt idx="25">
                  <c:v>226.16129129698774</c:v>
                </c:pt>
                <c:pt idx="26">
                  <c:v>237.94411158801532</c:v>
                </c:pt>
                <c:pt idx="27">
                  <c:v>249.50949094381346</c:v>
                </c:pt>
                <c:pt idx="28">
                  <c:v>260.45566304348267</c:v>
                </c:pt>
                <c:pt idx="29">
                  <c:v>270.40488828834748</c:v>
                </c:pt>
                <c:pt idx="30">
                  <c:v>279.09944489478067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E-4268-8B28-61A507EC995B}"/>
            </c:ext>
          </c:extLst>
        </c:ser>
        <c:ser>
          <c:idx val="2"/>
          <c:order val="2"/>
          <c:tx>
            <c:strRef>
              <c:f>'Тест PVT'!$F$66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PVT'!$C$323:$C$353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PVT'!$F$323:$F$353</c:f>
              <c:numCache>
                <c:formatCode>General</c:formatCode>
                <c:ptCount val="31"/>
                <c:pt idx="0">
                  <c:v>0.76568683582121899</c:v>
                </c:pt>
                <c:pt idx="1">
                  <c:v>3.8489075042944134</c:v>
                </c:pt>
                <c:pt idx="2">
                  <c:v>7.7451597548676681</c:v>
                </c:pt>
                <c:pt idx="3">
                  <c:v>15.652281053003676</c:v>
                </c:pt>
                <c:pt idx="4">
                  <c:v>23.667279360393387</c:v>
                </c:pt>
                <c:pt idx="5">
                  <c:v>31.739287406558802</c:v>
                </c:pt>
                <c:pt idx="6">
                  <c:v>39.821695146692875</c:v>
                </c:pt>
                <c:pt idx="7">
                  <c:v>47.872499254644033</c:v>
                </c:pt>
                <c:pt idx="8">
                  <c:v>55.854393927829427</c:v>
                </c:pt>
                <c:pt idx="9">
                  <c:v>63.734696557637292</c:v>
                </c:pt>
                <c:pt idx="10">
                  <c:v>71.485159840240073</c:v>
                </c:pt>
                <c:pt idx="11">
                  <c:v>79.081708257827827</c:v>
                </c:pt>
                <c:pt idx="12">
                  <c:v>86.504129020226586</c:v>
                </c:pt>
                <c:pt idx="13">
                  <c:v>93.735741488319405</c:v>
                </c:pt>
                <c:pt idx="14">
                  <c:v>100.76306394511006</c:v>
                </c:pt>
                <c:pt idx="15">
                  <c:v>107.57549216737114</c:v>
                </c:pt>
                <c:pt idx="16">
                  <c:v>114.16500054790984</c:v>
                </c:pt>
                <c:pt idx="17">
                  <c:v>120.52587349527991</c:v>
                </c:pt>
                <c:pt idx="18">
                  <c:v>126.65447243901623</c:v>
                </c:pt>
                <c:pt idx="19">
                  <c:v>132.54904191616109</c:v>
                </c:pt>
                <c:pt idx="20">
                  <c:v>138.20955681700954</c:v>
                </c:pt>
                <c:pt idx="21">
                  <c:v>143.63761182700938</c:v>
                </c:pt>
                <c:pt idx="22">
                  <c:v>148.83635332043997</c:v>
                </c:pt>
                <c:pt idx="23">
                  <c:v>153.81045334691859</c:v>
                </c:pt>
                <c:pt idx="24">
                  <c:v>158.5661248171933</c:v>
                </c:pt>
                <c:pt idx="25">
                  <c:v>163.11117646033981</c:v>
                </c:pt>
                <c:pt idx="26">
                  <c:v>167.45510551774319</c:v>
                </c:pt>
                <c:pt idx="27">
                  <c:v>171.60922539421992</c:v>
                </c:pt>
                <c:pt idx="28">
                  <c:v>175.58682454348752</c:v>
                </c:pt>
                <c:pt idx="29">
                  <c:v>179.4033516687916</c:v>
                </c:pt>
                <c:pt idx="30">
                  <c:v>183.07662081710717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E-4268-8B28-61A507EC995B}"/>
            </c:ext>
          </c:extLst>
        </c:ser>
        <c:ser>
          <c:idx val="3"/>
          <c:order val="3"/>
          <c:tx>
            <c:strRef>
              <c:f>'Тест PVT'!$G$66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PVT'!$C$323:$C$353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PVT'!$G$323:$G$353</c:f>
              <c:numCache>
                <c:formatCode>General</c:formatCode>
                <c:ptCount val="31"/>
                <c:pt idx="0">
                  <c:v>0.6913480797080972</c:v>
                </c:pt>
                <c:pt idx="1">
                  <c:v>3.4701931998678153</c:v>
                </c:pt>
                <c:pt idx="2">
                  <c:v>6.9693456292622482</c:v>
                </c:pt>
                <c:pt idx="3">
                  <c:v>14.029393874974543</c:v>
                </c:pt>
                <c:pt idx="4">
                  <c:v>21.135339646630847</c:v>
                </c:pt>
                <c:pt idx="5">
                  <c:v>28.247916783221125</c:v>
                </c:pt>
                <c:pt idx="6">
                  <c:v>35.3321304408651</c:v>
                </c:pt>
                <c:pt idx="7">
                  <c:v>42.356887076225263</c:v>
                </c:pt>
                <c:pt idx="8">
                  <c:v>49.294723360131236</c:v>
                </c:pt>
                <c:pt idx="9">
                  <c:v>56.121535428080357</c:v>
                </c:pt>
                <c:pt idx="10">
                  <c:v>62.816293073634291</c:v>
                </c:pt>
                <c:pt idx="11">
                  <c:v>69.360742125668878</c:v>
                </c:pt>
                <c:pt idx="12">
                  <c:v>75.739102428812245</c:v>
                </c:pt>
                <c:pt idx="13">
                  <c:v>81.937768837041219</c:v>
                </c:pt>
                <c:pt idx="14">
                  <c:v>87.945021348342308</c:v>
                </c:pt>
                <c:pt idx="15">
                  <c:v>93.750748950747308</c:v>
                </c:pt>
                <c:pt idx="16">
                  <c:v>99.34619028922765</c:v>
                </c:pt>
                <c:pt idx="17">
                  <c:v>104.72369303316422</c:v>
                </c:pt>
                <c:pt idx="18">
                  <c:v>109.87649285947232</c:v>
                </c:pt>
                <c:pt idx="19">
                  <c:v>114.79851225721981</c:v>
                </c:pt>
                <c:pt idx="20">
                  <c:v>119.48417887787677</c:v>
                </c:pt>
                <c:pt idx="21">
                  <c:v>123.92826286763005</c:v>
                </c:pt>
                <c:pt idx="22">
                  <c:v>128.12573249139112</c:v>
                </c:pt>
                <c:pt idx="23">
                  <c:v>132.07162736237908</c:v>
                </c:pt>
                <c:pt idx="24">
                  <c:v>135.76094870090878</c:v>
                </c:pt>
                <c:pt idx="25">
                  <c:v>139.18856623993409</c:v>
                </c:pt>
                <c:pt idx="26">
                  <c:v>142.34914165528212</c:v>
                </c:pt>
                <c:pt idx="27">
                  <c:v>145.23706871030427</c:v>
                </c:pt>
                <c:pt idx="28">
                  <c:v>147.84643065422352</c:v>
                </c:pt>
                <c:pt idx="29">
                  <c:v>150.17097578723835</c:v>
                </c:pt>
                <c:pt idx="30">
                  <c:v>152.2041124885148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BE-4268-8B28-61A507EC9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</a:t>
                </a:r>
                <a:r>
                  <a:rPr lang="en-US" baseline="0"/>
                  <a:t> rkm3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PVT'!$C$361:$C$391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PVT'!$H$361:$H$391</c:f>
              <c:numCache>
                <c:formatCode>General</c:formatCode>
                <c:ptCount val="31"/>
                <c:pt idx="0">
                  <c:v>1098.3702699658884</c:v>
                </c:pt>
                <c:pt idx="1">
                  <c:v>1098.403294311498</c:v>
                </c:pt>
                <c:pt idx="2">
                  <c:v>1098.4471077839796</c:v>
                </c:pt>
                <c:pt idx="3">
                  <c:v>1098.5431808048645</c:v>
                </c:pt>
                <c:pt idx="4">
                  <c:v>1098.6505202543794</c:v>
                </c:pt>
                <c:pt idx="5">
                  <c:v>1098.7691327331274</c:v>
                </c:pt>
                <c:pt idx="6">
                  <c:v>1098.8990255371707</c:v>
                </c:pt>
                <c:pt idx="7">
                  <c:v>1099.040206659155</c:v>
                </c:pt>
                <c:pt idx="8">
                  <c:v>1099.1926847895384</c:v>
                </c:pt>
                <c:pt idx="9">
                  <c:v>1099.3564693179324</c:v>
                </c:pt>
                <c:pt idx="10">
                  <c:v>1099.5315703345464</c:v>
                </c:pt>
                <c:pt idx="11">
                  <c:v>1099.7179986317472</c:v>
                </c:pt>
                <c:pt idx="12">
                  <c:v>1099.9157657057219</c:v>
                </c:pt>
                <c:pt idx="13">
                  <c:v>1100.1248837582557</c:v>
                </c:pt>
                <c:pt idx="14">
                  <c:v>1100.3453656986169</c:v>
                </c:pt>
                <c:pt idx="15">
                  <c:v>1100.5772251455539</c:v>
                </c:pt>
                <c:pt idx="16">
                  <c:v>1100.8204764294037</c:v>
                </c:pt>
                <c:pt idx="17">
                  <c:v>1101.0751345943136</c:v>
                </c:pt>
                <c:pt idx="18">
                  <c:v>1101.3412154005725</c:v>
                </c:pt>
                <c:pt idx="19">
                  <c:v>1101.6187353270602</c:v>
                </c:pt>
                <c:pt idx="20">
                  <c:v>1101.9077115738071</c:v>
                </c:pt>
                <c:pt idx="21">
                  <c:v>1102.20816206467</c:v>
                </c:pt>
                <c:pt idx="22">
                  <c:v>1102.5201054501247</c:v>
                </c:pt>
                <c:pt idx="23">
                  <c:v>1102.8435611101734</c:v>
                </c:pt>
                <c:pt idx="24">
                  <c:v>1103.1785491573712</c:v>
                </c:pt>
                <c:pt idx="25">
                  <c:v>1103.5250904399688</c:v>
                </c:pt>
                <c:pt idx="26">
                  <c:v>1103.8832065451763</c:v>
                </c:pt>
                <c:pt idx="27">
                  <c:v>1104.2529198025463</c:v>
                </c:pt>
                <c:pt idx="28">
                  <c:v>1104.6342532874771</c:v>
                </c:pt>
                <c:pt idx="29">
                  <c:v>1105.0272308248409</c:v>
                </c:pt>
                <c:pt idx="30">
                  <c:v>1105.4318769927318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B-4F8A-8A92-C4E81D50BA35}"/>
            </c:ext>
          </c:extLst>
        </c:ser>
        <c:ser>
          <c:idx val="0"/>
          <c:order val="1"/>
          <c:tx>
            <c:strRef>
              <c:f>'Тест PVT'!$I$66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PVT'!$C$361:$C$391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PVT'!$I$361:$I$391</c:f>
              <c:numCache>
                <c:formatCode>General</c:formatCode>
                <c:ptCount val="31"/>
                <c:pt idx="0">
                  <c:v>1079.1881770931402</c:v>
                </c:pt>
                <c:pt idx="1">
                  <c:v>1079.2296157664935</c:v>
                </c:pt>
                <c:pt idx="2">
                  <c:v>1079.2840352863614</c:v>
                </c:pt>
                <c:pt idx="3">
                  <c:v>1079.401614986122</c:v>
                </c:pt>
                <c:pt idx="4">
                  <c:v>1079.5308553204</c:v>
                </c:pt>
                <c:pt idx="5">
                  <c:v>1079.6717646576271</c:v>
                </c:pt>
                <c:pt idx="6">
                  <c:v>1079.8243521252386</c:v>
                </c:pt>
                <c:pt idx="7">
                  <c:v>1079.988627611152</c:v>
                </c:pt>
                <c:pt idx="8">
                  <c:v>1080.1646017653702</c:v>
                </c:pt>
                <c:pt idx="9">
                  <c:v>1080.3522860017126</c:v>
                </c:pt>
                <c:pt idx="10">
                  <c:v>1080.5516924996668</c:v>
                </c:pt>
                <c:pt idx="11">
                  <c:v>1080.7628342063676</c:v>
                </c:pt>
                <c:pt idx="12">
                  <c:v>1080.9857248387063</c:v>
                </c:pt>
                <c:pt idx="13">
                  <c:v>1081.2203788855606</c:v>
                </c:pt>
                <c:pt idx="14">
                  <c:v>1081.4668116101561</c:v>
                </c:pt>
                <c:pt idx="15">
                  <c:v>1081.7250390525571</c:v>
                </c:pt>
                <c:pt idx="16">
                  <c:v>1081.9950780322838</c:v>
                </c:pt>
                <c:pt idx="17">
                  <c:v>1082.2769461510602</c:v>
                </c:pt>
                <c:pt idx="18">
                  <c:v>1082.5706617956951</c:v>
                </c:pt>
                <c:pt idx="19">
                  <c:v>1082.8762441410915</c:v>
                </c:pt>
                <c:pt idx="20">
                  <c:v>1083.1937131533909</c:v>
                </c:pt>
                <c:pt idx="21">
                  <c:v>1083.5230895932514</c:v>
                </c:pt>
                <c:pt idx="22">
                  <c:v>1083.8643950192584</c:v>
                </c:pt>
                <c:pt idx="23">
                  <c:v>1084.2176517914725</c:v>
                </c:pt>
                <c:pt idx="24">
                  <c:v>1084.5828830751148</c:v>
                </c:pt>
                <c:pt idx="25">
                  <c:v>1084.9601128443871</c:v>
                </c:pt>
                <c:pt idx="26">
                  <c:v>1085.3493658864368</c:v>
                </c:pt>
                <c:pt idx="27">
                  <c:v>1085.7506678054542</c:v>
                </c:pt>
                <c:pt idx="28">
                  <c:v>1086.1640450269201</c:v>
                </c:pt>
                <c:pt idx="29">
                  <c:v>1086.5895248019888</c:v>
                </c:pt>
                <c:pt idx="30">
                  <c:v>1087.0271352120203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B-4F8A-8A92-C4E81D50BA35}"/>
            </c:ext>
          </c:extLst>
        </c:ser>
        <c:ser>
          <c:idx val="2"/>
          <c:order val="2"/>
          <c:tx>
            <c:strRef>
              <c:f>'Тест PVT'!$J$66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PVT'!$C$361:$C$391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PVT'!$J$361:$J$391</c:f>
              <c:numCache>
                <c:formatCode>General</c:formatCode>
                <c:ptCount val="31"/>
                <c:pt idx="0">
                  <c:v>1054.8577064500707</c:v>
                </c:pt>
                <c:pt idx="1">
                  <c:v>1054.9069994291426</c:v>
                </c:pt>
                <c:pt idx="2">
                  <c:v>1054.9713075490363</c:v>
                </c:pt>
                <c:pt idx="3">
                  <c:v>1055.1089009861707</c:v>
                </c:pt>
                <c:pt idx="4">
                  <c:v>1055.2584719004337</c:v>
                </c:pt>
                <c:pt idx="5">
                  <c:v>1055.4200304649278</c:v>
                </c:pt>
                <c:pt idx="6">
                  <c:v>1055.5935876729557</c:v>
                </c:pt>
                <c:pt idx="7">
                  <c:v>1055.7791553398938</c:v>
                </c:pt>
                <c:pt idx="8">
                  <c:v>1055.9767461052058</c:v>
                </c:pt>
                <c:pt idx="9">
                  <c:v>1056.1863734345995</c:v>
                </c:pt>
                <c:pt idx="10">
                  <c:v>1056.4080516223255</c:v>
                </c:pt>
                <c:pt idx="11">
                  <c:v>1056.6417957936189</c:v>
                </c:pt>
                <c:pt idx="12">
                  <c:v>1056.8876219072881</c:v>
                </c:pt>
                <c:pt idx="13">
                  <c:v>1057.145546758444</c:v>
                </c:pt>
                <c:pt idx="14">
                  <c:v>1057.4155879813798</c:v>
                </c:pt>
                <c:pt idx="15">
                  <c:v>1057.6977640525949</c:v>
                </c:pt>
                <c:pt idx="16">
                  <c:v>1057.9920942939675</c:v>
                </c:pt>
                <c:pt idx="17">
                  <c:v>1058.2985988760756</c:v>
                </c:pt>
                <c:pt idx="18">
                  <c:v>1058.6172988216697</c:v>
                </c:pt>
                <c:pt idx="19">
                  <c:v>1058.9482160092941</c:v>
                </c:pt>
                <c:pt idx="20">
                  <c:v>1059.2913731770614</c:v>
                </c:pt>
                <c:pt idx="21">
                  <c:v>1059.6467939265826</c:v>
                </c:pt>
                <c:pt idx="22">
                  <c:v>1060.0145027270473</c:v>
                </c:pt>
                <c:pt idx="23">
                  <c:v>1060.3945249194653</c:v>
                </c:pt>
                <c:pt idx="24">
                  <c:v>1060.7868867210609</c:v>
                </c:pt>
                <c:pt idx="25">
                  <c:v>1061.1916152298304</c:v>
                </c:pt>
                <c:pt idx="26">
                  <c:v>1061.6087384292557</c:v>
                </c:pt>
                <c:pt idx="27">
                  <c:v>1062.0382851931834</c:v>
                </c:pt>
                <c:pt idx="28">
                  <c:v>1062.4802852908654</c:v>
                </c:pt>
                <c:pt idx="29">
                  <c:v>1062.9347693921652</c:v>
                </c:pt>
                <c:pt idx="30">
                  <c:v>1063.4017690729318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8B-4F8A-8A92-C4E81D50BA35}"/>
            </c:ext>
          </c:extLst>
        </c:ser>
        <c:ser>
          <c:idx val="3"/>
          <c:order val="3"/>
          <c:tx>
            <c:strRef>
              <c:f>'Тест PVT'!$K$66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PVT'!$C$361:$C$391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PVT'!$K$361:$K$391</c:f>
              <c:numCache>
                <c:formatCode>General</c:formatCode>
                <c:ptCount val="31"/>
                <c:pt idx="0">
                  <c:v>1026.1063320181975</c:v>
                </c:pt>
                <c:pt idx="1">
                  <c:v>1026.1628306427622</c:v>
                </c:pt>
                <c:pt idx="2">
                  <c:v>1026.236199133954</c:v>
                </c:pt>
                <c:pt idx="3">
                  <c:v>1026.3920918447859</c:v>
                </c:pt>
                <c:pt idx="4">
                  <c:v>1026.5602015410582</c:v>
                </c:pt>
                <c:pt idx="5">
                  <c:v>1026.7405402065926</c:v>
                </c:pt>
                <c:pt idx="6">
                  <c:v>1026.933120703505</c:v>
                </c:pt>
                <c:pt idx="7">
                  <c:v>1027.1379567745005</c:v>
                </c:pt>
                <c:pt idx="8">
                  <c:v>1027.3550630453312</c:v>
                </c:pt>
                <c:pt idx="9">
                  <c:v>1027.5844550274139</c:v>
                </c:pt>
                <c:pt idx="10">
                  <c:v>1027.8261491206051</c:v>
                </c:pt>
                <c:pt idx="11">
                  <c:v>1028.0801626161428</c:v>
                </c:pt>
                <c:pt idx="12">
                  <c:v>1028.3465136997479</c:v>
                </c:pt>
                <c:pt idx="13">
                  <c:v>1028.6252214548895</c:v>
                </c:pt>
                <c:pt idx="14">
                  <c:v>1028.9163058662173</c:v>
                </c:pt>
                <c:pt idx="15">
                  <c:v>1029.2197878231577</c:v>
                </c:pt>
                <c:pt idx="16">
                  <c:v>1029.5356891236797</c:v>
                </c:pt>
                <c:pt idx="17">
                  <c:v>1029.8640324782266</c:v>
                </c:pt>
                <c:pt idx="18">
                  <c:v>1030.2048415138202</c:v>
                </c:pt>
                <c:pt idx="19">
                  <c:v>1030.5581407783343</c:v>
                </c:pt>
                <c:pt idx="20">
                  <c:v>1030.923955744943</c:v>
                </c:pt>
                <c:pt idx="21">
                  <c:v>1031.3023128167413</c:v>
                </c:pt>
                <c:pt idx="22">
                  <c:v>1031.6932393315428</c:v>
                </c:pt>
                <c:pt idx="23">
                  <c:v>1032.0967635668551</c:v>
                </c:pt>
                <c:pt idx="24">
                  <c:v>1032.5129147450334</c:v>
                </c:pt>
                <c:pt idx="25">
                  <c:v>1032.9417230386155</c:v>
                </c:pt>
                <c:pt idx="26">
                  <c:v>1033.3832195758398</c:v>
                </c:pt>
                <c:pt idx="27">
                  <c:v>1033.8374364463486</c:v>
                </c:pt>
                <c:pt idx="28">
                  <c:v>1034.3044067070766</c:v>
                </c:pt>
                <c:pt idx="29">
                  <c:v>1034.7841643883291</c:v>
                </c:pt>
                <c:pt idx="30">
                  <c:v>1035.2767445000518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8B-4F8A-8A92-C4E81D50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 rkm3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PVT'!$C$361:$C$391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PVT'!$D$361:$D$391</c:f>
              <c:numCache>
                <c:formatCode>General</c:formatCode>
                <c:ptCount val="31"/>
                <c:pt idx="0">
                  <c:v>1098.3702699658884</c:v>
                </c:pt>
                <c:pt idx="1">
                  <c:v>1098.403294311498</c:v>
                </c:pt>
                <c:pt idx="2">
                  <c:v>1098.4471077839796</c:v>
                </c:pt>
                <c:pt idx="3">
                  <c:v>1098.5431808048645</c:v>
                </c:pt>
                <c:pt idx="4">
                  <c:v>1098.6505202543794</c:v>
                </c:pt>
                <c:pt idx="5">
                  <c:v>1098.7691327331274</c:v>
                </c:pt>
                <c:pt idx="6">
                  <c:v>1098.8990255371707</c:v>
                </c:pt>
                <c:pt idx="7">
                  <c:v>1099.040206659155</c:v>
                </c:pt>
                <c:pt idx="8">
                  <c:v>1099.1926847895384</c:v>
                </c:pt>
                <c:pt idx="9">
                  <c:v>1099.3564693179324</c:v>
                </c:pt>
                <c:pt idx="10">
                  <c:v>1099.5315703345464</c:v>
                </c:pt>
                <c:pt idx="11">
                  <c:v>1099.7179986317472</c:v>
                </c:pt>
                <c:pt idx="12">
                  <c:v>1099.9157657057219</c:v>
                </c:pt>
                <c:pt idx="13">
                  <c:v>1100.1248837582557</c:v>
                </c:pt>
                <c:pt idx="14">
                  <c:v>1100.3453656986169</c:v>
                </c:pt>
                <c:pt idx="15">
                  <c:v>1100.5772251455539</c:v>
                </c:pt>
                <c:pt idx="16">
                  <c:v>1100.8204764294037</c:v>
                </c:pt>
                <c:pt idx="17">
                  <c:v>1101.0751345943136</c:v>
                </c:pt>
                <c:pt idx="18">
                  <c:v>1101.3412154005725</c:v>
                </c:pt>
                <c:pt idx="19">
                  <c:v>1101.6187353270602</c:v>
                </c:pt>
                <c:pt idx="20">
                  <c:v>1101.9077115738071</c:v>
                </c:pt>
                <c:pt idx="21">
                  <c:v>1102.20816206467</c:v>
                </c:pt>
                <c:pt idx="22">
                  <c:v>1102.5201054501247</c:v>
                </c:pt>
                <c:pt idx="23">
                  <c:v>1102.8435611101734</c:v>
                </c:pt>
                <c:pt idx="24">
                  <c:v>1103.1785491573712</c:v>
                </c:pt>
                <c:pt idx="25">
                  <c:v>1103.5250904399688</c:v>
                </c:pt>
                <c:pt idx="26">
                  <c:v>1103.8832065451763</c:v>
                </c:pt>
                <c:pt idx="27">
                  <c:v>1104.2529198025463</c:v>
                </c:pt>
                <c:pt idx="28">
                  <c:v>1104.6342532874771</c:v>
                </c:pt>
                <c:pt idx="29">
                  <c:v>1105.0272308248409</c:v>
                </c:pt>
                <c:pt idx="30">
                  <c:v>1105.4318769927318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5-47EA-8DF2-2A82D0180A52}"/>
            </c:ext>
          </c:extLst>
        </c:ser>
        <c:ser>
          <c:idx val="0"/>
          <c:order val="1"/>
          <c:tx>
            <c:strRef>
              <c:f>'Тест PVT'!$E$66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PVT'!$C$361:$C$391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PVT'!$E$361:$E$391</c:f>
              <c:numCache>
                <c:formatCode>General</c:formatCode>
                <c:ptCount val="31"/>
                <c:pt idx="0">
                  <c:v>1079.1881770931402</c:v>
                </c:pt>
                <c:pt idx="1">
                  <c:v>1079.2296157664935</c:v>
                </c:pt>
                <c:pt idx="2">
                  <c:v>1079.2840352863614</c:v>
                </c:pt>
                <c:pt idx="3">
                  <c:v>1079.401614986122</c:v>
                </c:pt>
                <c:pt idx="4">
                  <c:v>1079.5308553204</c:v>
                </c:pt>
                <c:pt idx="5">
                  <c:v>1079.6717646576271</c:v>
                </c:pt>
                <c:pt idx="6">
                  <c:v>1079.8243521252386</c:v>
                </c:pt>
                <c:pt idx="7">
                  <c:v>1079.988627611152</c:v>
                </c:pt>
                <c:pt idx="8">
                  <c:v>1080.1646017653702</c:v>
                </c:pt>
                <c:pt idx="9">
                  <c:v>1080.3522860017126</c:v>
                </c:pt>
                <c:pt idx="10">
                  <c:v>1080.5516924996668</c:v>
                </c:pt>
                <c:pt idx="11">
                  <c:v>1080.7628342063676</c:v>
                </c:pt>
                <c:pt idx="12">
                  <c:v>1080.9857248387063</c:v>
                </c:pt>
                <c:pt idx="13">
                  <c:v>1081.2203788855606</c:v>
                </c:pt>
                <c:pt idx="14">
                  <c:v>1081.4668116101561</c:v>
                </c:pt>
                <c:pt idx="15">
                  <c:v>1081.7250390525571</c:v>
                </c:pt>
                <c:pt idx="16">
                  <c:v>1081.9950780322838</c:v>
                </c:pt>
                <c:pt idx="17">
                  <c:v>1082.2769461510602</c:v>
                </c:pt>
                <c:pt idx="18">
                  <c:v>1082.5706617956951</c:v>
                </c:pt>
                <c:pt idx="19">
                  <c:v>1082.8762441410915</c:v>
                </c:pt>
                <c:pt idx="20">
                  <c:v>1083.1937131533909</c:v>
                </c:pt>
                <c:pt idx="21">
                  <c:v>1083.5230895932514</c:v>
                </c:pt>
                <c:pt idx="22">
                  <c:v>1083.8643950192584</c:v>
                </c:pt>
                <c:pt idx="23">
                  <c:v>1084.2176517914725</c:v>
                </c:pt>
                <c:pt idx="24">
                  <c:v>1084.5828830751148</c:v>
                </c:pt>
                <c:pt idx="25">
                  <c:v>1084.9601128443871</c:v>
                </c:pt>
                <c:pt idx="26">
                  <c:v>1085.3493658864368</c:v>
                </c:pt>
                <c:pt idx="27">
                  <c:v>1085.7506678054542</c:v>
                </c:pt>
                <c:pt idx="28">
                  <c:v>1086.1640450269201</c:v>
                </c:pt>
                <c:pt idx="29">
                  <c:v>1086.5895248019888</c:v>
                </c:pt>
                <c:pt idx="30">
                  <c:v>1087.0271352120203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25-47EA-8DF2-2A82D0180A52}"/>
            </c:ext>
          </c:extLst>
        </c:ser>
        <c:ser>
          <c:idx val="2"/>
          <c:order val="2"/>
          <c:tx>
            <c:strRef>
              <c:f>'Тест PVT'!$F$66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PVT'!$C$361:$C$391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PVT'!$F$361:$F$391</c:f>
              <c:numCache>
                <c:formatCode>General</c:formatCode>
                <c:ptCount val="31"/>
                <c:pt idx="0">
                  <c:v>1054.8577064500707</c:v>
                </c:pt>
                <c:pt idx="1">
                  <c:v>1054.9069994291426</c:v>
                </c:pt>
                <c:pt idx="2">
                  <c:v>1054.9713075490363</c:v>
                </c:pt>
                <c:pt idx="3">
                  <c:v>1055.1089009861707</c:v>
                </c:pt>
                <c:pt idx="4">
                  <c:v>1055.2584719004337</c:v>
                </c:pt>
                <c:pt idx="5">
                  <c:v>1055.4200304649278</c:v>
                </c:pt>
                <c:pt idx="6">
                  <c:v>1055.5935876729557</c:v>
                </c:pt>
                <c:pt idx="7">
                  <c:v>1055.7791553398938</c:v>
                </c:pt>
                <c:pt idx="8">
                  <c:v>1055.9767461052058</c:v>
                </c:pt>
                <c:pt idx="9">
                  <c:v>1056.1863734345995</c:v>
                </c:pt>
                <c:pt idx="10">
                  <c:v>1056.4080516223255</c:v>
                </c:pt>
                <c:pt idx="11">
                  <c:v>1056.6417957936189</c:v>
                </c:pt>
                <c:pt idx="12">
                  <c:v>1056.8876219072881</c:v>
                </c:pt>
                <c:pt idx="13">
                  <c:v>1057.145546758444</c:v>
                </c:pt>
                <c:pt idx="14">
                  <c:v>1057.4155879813798</c:v>
                </c:pt>
                <c:pt idx="15">
                  <c:v>1057.6977640525949</c:v>
                </c:pt>
                <c:pt idx="16">
                  <c:v>1057.9920942939675</c:v>
                </c:pt>
                <c:pt idx="17">
                  <c:v>1058.2985988760756</c:v>
                </c:pt>
                <c:pt idx="18">
                  <c:v>1058.6172988216697</c:v>
                </c:pt>
                <c:pt idx="19">
                  <c:v>1058.9482160092941</c:v>
                </c:pt>
                <c:pt idx="20">
                  <c:v>1059.2913731770614</c:v>
                </c:pt>
                <c:pt idx="21">
                  <c:v>1059.6467939265826</c:v>
                </c:pt>
                <c:pt idx="22">
                  <c:v>1060.0145027270473</c:v>
                </c:pt>
                <c:pt idx="23">
                  <c:v>1060.3945249194653</c:v>
                </c:pt>
                <c:pt idx="24">
                  <c:v>1060.7868867210609</c:v>
                </c:pt>
                <c:pt idx="25">
                  <c:v>1061.1916152298304</c:v>
                </c:pt>
                <c:pt idx="26">
                  <c:v>1061.6087384292557</c:v>
                </c:pt>
                <c:pt idx="27">
                  <c:v>1062.0382851931834</c:v>
                </c:pt>
                <c:pt idx="28">
                  <c:v>1062.4802852908654</c:v>
                </c:pt>
                <c:pt idx="29">
                  <c:v>1062.9347693921652</c:v>
                </c:pt>
                <c:pt idx="30">
                  <c:v>1063.4017690729318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25-47EA-8DF2-2A82D0180A52}"/>
            </c:ext>
          </c:extLst>
        </c:ser>
        <c:ser>
          <c:idx val="3"/>
          <c:order val="3"/>
          <c:tx>
            <c:strRef>
              <c:f>'Тест PVT'!$G$66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PVT'!$C$361:$C$391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PVT'!$G$361:$G$391</c:f>
              <c:numCache>
                <c:formatCode>General</c:formatCode>
                <c:ptCount val="31"/>
                <c:pt idx="0">
                  <c:v>1026.1063320181975</c:v>
                </c:pt>
                <c:pt idx="1">
                  <c:v>1026.1628306427622</c:v>
                </c:pt>
                <c:pt idx="2">
                  <c:v>1026.236199133954</c:v>
                </c:pt>
                <c:pt idx="3">
                  <c:v>1026.3920918447859</c:v>
                </c:pt>
                <c:pt idx="4">
                  <c:v>1026.5602015410582</c:v>
                </c:pt>
                <c:pt idx="5">
                  <c:v>1026.7405402065926</c:v>
                </c:pt>
                <c:pt idx="6">
                  <c:v>1026.933120703505</c:v>
                </c:pt>
                <c:pt idx="7">
                  <c:v>1027.1379567745005</c:v>
                </c:pt>
                <c:pt idx="8">
                  <c:v>1027.3550630453312</c:v>
                </c:pt>
                <c:pt idx="9">
                  <c:v>1027.5844550274139</c:v>
                </c:pt>
                <c:pt idx="10">
                  <c:v>1027.8261491206051</c:v>
                </c:pt>
                <c:pt idx="11">
                  <c:v>1028.0801626161428</c:v>
                </c:pt>
                <c:pt idx="12">
                  <c:v>1028.3465136997479</c:v>
                </c:pt>
                <c:pt idx="13">
                  <c:v>1028.6252214548895</c:v>
                </c:pt>
                <c:pt idx="14">
                  <c:v>1028.9163058662173</c:v>
                </c:pt>
                <c:pt idx="15">
                  <c:v>1029.2197878231577</c:v>
                </c:pt>
                <c:pt idx="16">
                  <c:v>1029.5356891236797</c:v>
                </c:pt>
                <c:pt idx="17">
                  <c:v>1029.8640324782266</c:v>
                </c:pt>
                <c:pt idx="18">
                  <c:v>1030.2048415138202</c:v>
                </c:pt>
                <c:pt idx="19">
                  <c:v>1030.5581407783343</c:v>
                </c:pt>
                <c:pt idx="20">
                  <c:v>1030.923955744943</c:v>
                </c:pt>
                <c:pt idx="21">
                  <c:v>1031.3023128167413</c:v>
                </c:pt>
                <c:pt idx="22">
                  <c:v>1031.6932393315428</c:v>
                </c:pt>
                <c:pt idx="23">
                  <c:v>1032.0967635668551</c:v>
                </c:pt>
                <c:pt idx="24">
                  <c:v>1032.5129147450334</c:v>
                </c:pt>
                <c:pt idx="25">
                  <c:v>1032.9417230386155</c:v>
                </c:pt>
                <c:pt idx="26">
                  <c:v>1033.3832195758398</c:v>
                </c:pt>
                <c:pt idx="27">
                  <c:v>1033.8374364463486</c:v>
                </c:pt>
                <c:pt idx="28">
                  <c:v>1034.3044067070766</c:v>
                </c:pt>
                <c:pt idx="29">
                  <c:v>1034.7841643883291</c:v>
                </c:pt>
                <c:pt idx="30">
                  <c:v>1035.2767445000518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25-47EA-8DF2-2A82D0180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</a:t>
                </a:r>
                <a:r>
                  <a:rPr lang="en-US" baseline="0"/>
                  <a:t> rkm3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газосодержания</a:t>
            </a:r>
            <a:r>
              <a:rPr lang="en-US"/>
              <a:t> </a:t>
            </a:r>
            <a:r>
              <a:rPr lang="ru-RU"/>
              <a:t>от</a:t>
            </a:r>
            <a:r>
              <a:rPr lang="ru-RU" baseline="0"/>
              <a:t> давления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PVT'!$C$69:$C$99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PVT'!$D$69:$D$99</c:f>
              <c:numCache>
                <c:formatCode>General</c:formatCode>
                <c:ptCount val="31"/>
                <c:pt idx="0">
                  <c:v>4.7614047093515062</c:v>
                </c:pt>
                <c:pt idx="1">
                  <c:v>18.417880743229187</c:v>
                </c:pt>
                <c:pt idx="2">
                  <c:v>28.283248865002619</c:v>
                </c:pt>
                <c:pt idx="3">
                  <c:v>36.133467942602017</c:v>
                </c:pt>
                <c:pt idx="4">
                  <c:v>42.997847342176087</c:v>
                </c:pt>
                <c:pt idx="5">
                  <c:v>49.257235015504882</c:v>
                </c:pt>
                <c:pt idx="6">
                  <c:v>55.102675606566329</c:v>
                </c:pt>
                <c:pt idx="7">
                  <c:v>60.645944435779086</c:v>
                </c:pt>
                <c:pt idx="8">
                  <c:v>65.958972470791025</c:v>
                </c:pt>
                <c:pt idx="9">
                  <c:v>71.091172851934687</c:v>
                </c:pt>
                <c:pt idx="10">
                  <c:v>76.078149451725807</c:v>
                </c:pt>
                <c:pt idx="11">
                  <c:v>80.946509099085205</c:v>
                </c:pt>
                <c:pt idx="12">
                  <c:v>85.716716243592145</c:v>
                </c:pt>
                <c:pt idx="13">
                  <c:v>90.40488262124623</c:v>
                </c:pt>
                <c:pt idx="14">
                  <c:v>95.023940159752442</c:v>
                </c:pt>
                <c:pt idx="15">
                  <c:v>99.584438219639665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D-47DB-BE7B-7C1F97D510CF}"/>
            </c:ext>
          </c:extLst>
        </c:ser>
        <c:ser>
          <c:idx val="0"/>
          <c:order val="1"/>
          <c:tx>
            <c:strRef>
              <c:f>'Тест PVT'!$E$66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PVT'!$C$69:$C$99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PVT'!$E$69:$E$99</c:f>
              <c:numCache>
                <c:formatCode>General</c:formatCode>
                <c:ptCount val="31"/>
                <c:pt idx="0">
                  <c:v>4.6362464381549993</c:v>
                </c:pt>
                <c:pt idx="1">
                  <c:v>16.593877521083776</c:v>
                </c:pt>
                <c:pt idx="2">
                  <c:v>24.850691701138999</c:v>
                </c:pt>
                <c:pt idx="3">
                  <c:v>31.322766346582391</c:v>
                </c:pt>
                <c:pt idx="4">
                  <c:v>36.955567981078325</c:v>
                </c:pt>
                <c:pt idx="5">
                  <c:v>42.095437207474099</c:v>
                </c:pt>
                <c:pt idx="6">
                  <c:v>46.914992108809869</c:v>
                </c:pt>
                <c:pt idx="7">
                  <c:v>51.514717691303439</c:v>
                </c:pt>
                <c:pt idx="8">
                  <c:v>55.958996181643542</c:v>
                </c:pt>
                <c:pt idx="9">
                  <c:v>60.291876129308427</c:v>
                </c:pt>
                <c:pt idx="10">
                  <c:v>64.544972211920637</c:v>
                </c:pt>
                <c:pt idx="11">
                  <c:v>68.741818684937101</c:v>
                </c:pt>
                <c:pt idx="12">
                  <c:v>72.900445873520994</c:v>
                </c:pt>
                <c:pt idx="13">
                  <c:v>77.034992130349011</c:v>
                </c:pt>
                <c:pt idx="14">
                  <c:v>81.156758328166845</c:v>
                </c:pt>
                <c:pt idx="15">
                  <c:v>85.274923406635651</c:v>
                </c:pt>
                <c:pt idx="16">
                  <c:v>89.397045028271947</c:v>
                </c:pt>
                <c:pt idx="17">
                  <c:v>93.529419115904105</c:v>
                </c:pt>
                <c:pt idx="18">
                  <c:v>97.677343894922458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D-47DB-BE7B-7C1F97D510CF}"/>
            </c:ext>
          </c:extLst>
        </c:ser>
        <c:ser>
          <c:idx val="2"/>
          <c:order val="2"/>
          <c:tx>
            <c:strRef>
              <c:f>'Тест PVT'!$F$66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PVT'!$C$69:$C$99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PVT'!$F$69:$F$99</c:f>
              <c:numCache>
                <c:formatCode>General</c:formatCode>
                <c:ptCount val="31"/>
                <c:pt idx="0">
                  <c:v>4.3436076097575356</c:v>
                </c:pt>
                <c:pt idx="1">
                  <c:v>14.928059606130608</c:v>
                </c:pt>
                <c:pt idx="2">
                  <c:v>22.045709735414238</c:v>
                </c:pt>
                <c:pt idx="3">
                  <c:v>27.563398369819158</c:v>
                </c:pt>
                <c:pt idx="4">
                  <c:v>32.342179225948094</c:v>
                </c:pt>
                <c:pt idx="5">
                  <c:v>36.697735545584067</c:v>
                </c:pt>
                <c:pt idx="6">
                  <c:v>40.787976862218315</c:v>
                </c:pt>
                <c:pt idx="7">
                  <c:v>44.70530228563328</c:v>
                </c:pt>
                <c:pt idx="8">
                  <c:v>48.509284988542504</c:v>
                </c:pt>
                <c:pt idx="9">
                  <c:v>52.240974581917598</c:v>
                </c:pt>
                <c:pt idx="10">
                  <c:v>55.930065520372871</c:v>
                </c:pt>
                <c:pt idx="11">
                  <c:v>59.598851183420635</c:v>
                </c:pt>
                <c:pt idx="12">
                  <c:v>63.264567041024691</c:v>
                </c:pt>
                <c:pt idx="13">
                  <c:v>66.940858962403794</c:v>
                </c:pt>
                <c:pt idx="14">
                  <c:v>70.63874550220774</c:v>
                </c:pt>
                <c:pt idx="15">
                  <c:v>74.367272218410918</c:v>
                </c:pt>
                <c:pt idx="16">
                  <c:v>78.133970513308853</c:v>
                </c:pt>
                <c:pt idx="17">
                  <c:v>81.945187936734555</c:v>
                </c:pt>
                <c:pt idx="18">
                  <c:v>85.806331381231587</c:v>
                </c:pt>
                <c:pt idx="19">
                  <c:v>89.722049688337918</c:v>
                </c:pt>
                <c:pt idx="20">
                  <c:v>93.696373143084912</c:v>
                </c:pt>
                <c:pt idx="21">
                  <c:v>97.732821672457902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DD-47DB-BE7B-7C1F97D510CF}"/>
            </c:ext>
          </c:extLst>
        </c:ser>
        <c:ser>
          <c:idx val="3"/>
          <c:order val="3"/>
          <c:tx>
            <c:strRef>
              <c:f>'Тест PVT'!$G$66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PVT'!$C$69:$C$99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PVT'!$G$69:$G$99</c:f>
              <c:numCache>
                <c:formatCode>General</c:formatCode>
                <c:ptCount val="31"/>
                <c:pt idx="0">
                  <c:v>4.0653919718745701</c:v>
                </c:pt>
                <c:pt idx="1">
                  <c:v>13.59451768682572</c:v>
                </c:pt>
                <c:pt idx="2">
                  <c:v>19.884536583881538</c:v>
                </c:pt>
                <c:pt idx="3">
                  <c:v>24.717208069067908</c:v>
                </c:pt>
                <c:pt idx="4">
                  <c:v>28.882289377368032</c:v>
                </c:pt>
                <c:pt idx="5">
                  <c:v>32.670131677596835</c:v>
                </c:pt>
                <c:pt idx="6">
                  <c:v>36.226805961640032</c:v>
                </c:pt>
                <c:pt idx="7">
                  <c:v>39.63844177344896</c:v>
                </c:pt>
                <c:pt idx="8">
                  <c:v>42.961083304843299</c:v>
                </c:pt>
                <c:pt idx="9">
                  <c:v>46.233755897855389</c:v>
                </c:pt>
                <c:pt idx="10">
                  <c:v>49.485019738325661</c:v>
                </c:pt>
                <c:pt idx="11">
                  <c:v>52.736589094327968</c:v>
                </c:pt>
                <c:pt idx="12">
                  <c:v>56.005480365686601</c:v>
                </c:pt>
                <c:pt idx="13">
                  <c:v>59.305360635556006</c:v>
                </c:pt>
                <c:pt idx="14">
                  <c:v>62.647433369691107</c:v>
                </c:pt>
                <c:pt idx="15">
                  <c:v>66.041042105964692</c:v>
                </c:pt>
                <c:pt idx="16">
                  <c:v>69.494094908993773</c:v>
                </c:pt>
                <c:pt idx="17">
                  <c:v>73.013370792055994</c:v>
                </c:pt>
                <c:pt idx="18">
                  <c:v>76.604746018526271</c:v>
                </c:pt>
                <c:pt idx="19">
                  <c:v>80.273364574795778</c:v>
                </c:pt>
                <c:pt idx="20">
                  <c:v>84.023768841931442</c:v>
                </c:pt>
                <c:pt idx="21">
                  <c:v>87.860001314963455</c:v>
                </c:pt>
                <c:pt idx="22">
                  <c:v>91.785684881520652</c:v>
                </c:pt>
                <c:pt idx="23">
                  <c:v>95.804086966693419</c:v>
                </c:pt>
                <c:pt idx="24">
                  <c:v>99.918171361577876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DD-47DB-BE7B-7C1F97D51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PVT'!$C$398:$C$428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PVT'!$H$398:$H$428</c:f>
              <c:numCache>
                <c:formatCode>General</c:formatCode>
                <c:ptCount val="31"/>
                <c:pt idx="0">
                  <c:v>0.99718359776115018</c:v>
                </c:pt>
                <c:pt idx="1">
                  <c:v>0.98568314382479671</c:v>
                </c:pt>
                <c:pt idx="2">
                  <c:v>0.97203470064080999</c:v>
                </c:pt>
                <c:pt idx="3">
                  <c:v>0.94776427390283569</c:v>
                </c:pt>
                <c:pt idx="4">
                  <c:v>0.92740939143281942</c:v>
                </c:pt>
                <c:pt idx="5">
                  <c:v>0.9104915512836238</c:v>
                </c:pt>
                <c:pt idx="6">
                  <c:v>0.89626543560609817</c:v>
                </c:pt>
                <c:pt idx="7">
                  <c:v>0.88364784615072411</c:v>
                </c:pt>
                <c:pt idx="8">
                  <c:v>0.8711246014455819</c:v>
                </c:pt>
                <c:pt idx="9">
                  <c:v>0.85670953856316723</c:v>
                </c:pt>
                <c:pt idx="10">
                  <c:v>0.83804993262717553</c:v>
                </c:pt>
                <c:pt idx="11">
                  <c:v>0.8128202185295792</c:v>
                </c:pt>
                <c:pt idx="12">
                  <c:v>0.77955252829504229</c:v>
                </c:pt>
                <c:pt idx="13">
                  <c:v>0.73889408785996724</c:v>
                </c:pt>
                <c:pt idx="14">
                  <c:v>0.69481722933829437</c:v>
                </c:pt>
                <c:pt idx="15">
                  <c:v>0.65464576542963793</c:v>
                </c:pt>
                <c:pt idx="16">
                  <c:v>0.62668170292586944</c:v>
                </c:pt>
                <c:pt idx="17">
                  <c:v>0.61588703118889887</c:v>
                </c:pt>
                <c:pt idx="18">
                  <c:v>0.62091021447532668</c:v>
                </c:pt>
                <c:pt idx="19">
                  <c:v>0.63577667761516909</c:v>
                </c:pt>
                <c:pt idx="20">
                  <c:v>0.65462823131368164</c:v>
                </c:pt>
                <c:pt idx="21">
                  <c:v>0.67444595998244761</c:v>
                </c:pt>
                <c:pt idx="22">
                  <c:v>0.6943670881425954</c:v>
                </c:pt>
                <c:pt idx="23">
                  <c:v>0.71426150378518372</c:v>
                </c:pt>
                <c:pt idx="24">
                  <c:v>0.7341210220013461</c:v>
                </c:pt>
                <c:pt idx="25">
                  <c:v>0.75394690377129858</c:v>
                </c:pt>
                <c:pt idx="26">
                  <c:v>0.77374060088050078</c:v>
                </c:pt>
                <c:pt idx="27">
                  <c:v>0.79350345056770499</c:v>
                </c:pt>
                <c:pt idx="28">
                  <c:v>0.81323668521679449</c:v>
                </c:pt>
                <c:pt idx="29">
                  <c:v>0.83294144414597837</c:v>
                </c:pt>
                <c:pt idx="30">
                  <c:v>0.85261878371063582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7-4E7B-BCF2-4DA79D924E3D}"/>
            </c:ext>
          </c:extLst>
        </c:ser>
        <c:ser>
          <c:idx val="0"/>
          <c:order val="1"/>
          <c:tx>
            <c:strRef>
              <c:f>'Тест PVT'!$I$66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PVT'!$C$398:$C$428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PVT'!$I$398:$I$428</c:f>
              <c:numCache>
                <c:formatCode>General</c:formatCode>
                <c:ptCount val="31"/>
                <c:pt idx="0">
                  <c:v>0.99814171348185754</c:v>
                </c:pt>
                <c:pt idx="1">
                  <c:v>0.99049624052584873</c:v>
                </c:pt>
                <c:pt idx="2">
                  <c:v>0.98146408486651371</c:v>
                </c:pt>
                <c:pt idx="3">
                  <c:v>0.96564974388441338</c:v>
                </c:pt>
                <c:pt idx="4">
                  <c:v>0.95280328164402861</c:v>
                </c:pt>
                <c:pt idx="5">
                  <c:v>0.94270815719772494</c:v>
                </c:pt>
                <c:pt idx="6">
                  <c:v>0.93511454505354352</c:v>
                </c:pt>
                <c:pt idx="7">
                  <c:v>0.9297741076328454</c:v>
                </c:pt>
                <c:pt idx="8">
                  <c:v>0.92644465369429596</c:v>
                </c:pt>
                <c:pt idx="9">
                  <c:v>0.92488737732869053</c:v>
                </c:pt>
                <c:pt idx="10">
                  <c:v>0.92486160474068124</c:v>
                </c:pt>
                <c:pt idx="11">
                  <c:v>0.92611860506429455</c:v>
                </c:pt>
                <c:pt idx="12">
                  <c:v>0.92839516813883949</c:v>
                </c:pt>
                <c:pt idx="13">
                  <c:v>0.9314075016098543</c:v>
                </c:pt>
                <c:pt idx="14">
                  <c:v>0.93484614721297621</c:v>
                </c:pt>
                <c:pt idx="15">
                  <c:v>0.93837295080887861</c:v>
                </c:pt>
                <c:pt idx="16">
                  <c:v>0.94162159418837865</c:v>
                </c:pt>
                <c:pt idx="17">
                  <c:v>0.94420374420288589</c:v>
                </c:pt>
                <c:pt idx="18">
                  <c:v>0.9457233643748062</c:v>
                </c:pt>
                <c:pt idx="19">
                  <c:v>0.94580191911359035</c:v>
                </c:pt>
                <c:pt idx="20">
                  <c:v>0.94411668539248339</c:v>
                </c:pt>
                <c:pt idx="21">
                  <c:v>0.94045264101076087</c:v>
                </c:pt>
                <c:pt idx="22">
                  <c:v>0.9347648836520529</c:v>
                </c:pt>
                <c:pt idx="23">
                  <c:v>0.92724301815619203</c:v>
                </c:pt>
                <c:pt idx="24">
                  <c:v>0.91836204193395121</c:v>
                </c:pt>
                <c:pt idx="25">
                  <c:v>0.90889805403359658</c:v>
                </c:pt>
                <c:pt idx="26">
                  <c:v>0.89988549983477417</c:v>
                </c:pt>
                <c:pt idx="27">
                  <c:v>0.8925005344619692</c:v>
                </c:pt>
                <c:pt idx="28">
                  <c:v>0.8878756927379422</c:v>
                </c:pt>
                <c:pt idx="29">
                  <c:v>0.88688171283385608</c:v>
                </c:pt>
                <c:pt idx="30">
                  <c:v>0.88994103449048789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7-4E7B-BCF2-4DA79D924E3D}"/>
            </c:ext>
          </c:extLst>
        </c:ser>
        <c:ser>
          <c:idx val="2"/>
          <c:order val="2"/>
          <c:tx>
            <c:strRef>
              <c:f>'Тест PVT'!$J$66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PVT'!$C$398:$C$428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PVT'!$J$398:$J$428</c:f>
              <c:numCache>
                <c:formatCode>General</c:formatCode>
                <c:ptCount val="31"/>
                <c:pt idx="0">
                  <c:v>0.99863418408540383</c:v>
                </c:pt>
                <c:pt idx="1">
                  <c:v>0.9933221929886733</c:v>
                </c:pt>
                <c:pt idx="2">
                  <c:v>0.98725019593649688</c:v>
                </c:pt>
                <c:pt idx="3">
                  <c:v>0.97703465196661909</c:v>
                </c:pt>
                <c:pt idx="4">
                  <c:v>0.9692382088938355</c:v>
                </c:pt>
                <c:pt idx="5">
                  <c:v>0.96365244595535249</c:v>
                </c:pt>
                <c:pt idx="6">
                  <c:v>0.96008098818811816</c:v>
                </c:pt>
                <c:pt idx="7">
                  <c:v>0.95834693462060805</c:v>
                </c:pt>
                <c:pt idx="8">
                  <c:v>0.95829297634181809</c:v>
                </c:pt>
                <c:pt idx="9">
                  <c:v>0.95977995014225093</c:v>
                </c:pt>
                <c:pt idx="10">
                  <c:v>0.96268504573217262</c:v>
                </c:pt>
                <c:pt idx="11">
                  <c:v>0.96690001442852047</c:v>
                </c:pt>
                <c:pt idx="12">
                  <c:v>0.97232948639262562</c:v>
                </c:pt>
                <c:pt idx="13">
                  <c:v>0.97888942221751052</c:v>
                </c:pt>
                <c:pt idx="14">
                  <c:v>0.9865056938555653</c:v>
                </c:pt>
                <c:pt idx="15">
                  <c:v>0.99511277746406124</c:v>
                </c:pt>
                <c:pt idx="16">
                  <c:v>1.0046525356530429</c:v>
                </c:pt>
                <c:pt idx="17">
                  <c:v>1.0150730645700938</c:v>
                </c:pt>
                <c:pt idx="18">
                  <c:v>1.0263275804727947</c:v>
                </c:pt>
                <c:pt idx="19">
                  <c:v>1.0383733201708276</c:v>
                </c:pt>
                <c:pt idx="20">
                  <c:v>1.0511704296820308</c:v>
                </c:pt>
                <c:pt idx="21">
                  <c:v>1.0646808156016359</c:v>
                </c:pt>
                <c:pt idx="22">
                  <c:v>1.0788669341480843</c:v>
                </c:pt>
                <c:pt idx="23">
                  <c:v>1.0936904938621765</c:v>
                </c:pt>
                <c:pt idx="24">
                  <c:v>1.1091110498567218</c:v>
                </c:pt>
                <c:pt idx="25">
                  <c:v>1.1250844708233889</c:v>
                </c:pt>
                <c:pt idx="26">
                  <c:v>1.1415612653181211</c:v>
                </c:pt>
                <c:pt idx="27">
                  <c:v>1.1584847619215646</c:v>
                </c:pt>
                <c:pt idx="28">
                  <c:v>1.1757891495941224</c:v>
                </c:pt>
                <c:pt idx="29">
                  <c:v>1.1933974009066195</c:v>
                </c:pt>
                <c:pt idx="30">
                  <c:v>1.2112191228532014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27-4E7B-BCF2-4DA79D924E3D}"/>
            </c:ext>
          </c:extLst>
        </c:ser>
        <c:ser>
          <c:idx val="3"/>
          <c:order val="3"/>
          <c:tx>
            <c:strRef>
              <c:f>'Тест PVT'!$K$66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PVT'!$C$398:$C$428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PVT'!$K$398:$K$428</c:f>
              <c:numCache>
                <c:formatCode>General</c:formatCode>
                <c:ptCount val="31"/>
                <c:pt idx="0">
                  <c:v>0.9988945140842892</c:v>
                </c:pt>
                <c:pt idx="1">
                  <c:v>0.99502212754239661</c:v>
                </c:pt>
                <c:pt idx="2">
                  <c:v>0.99088758239161834</c:v>
                </c:pt>
                <c:pt idx="3">
                  <c:v>0.98448131159106012</c:v>
                </c:pt>
                <c:pt idx="4">
                  <c:v>0.98023095302356922</c:v>
                </c:pt>
                <c:pt idx="5">
                  <c:v>0.97788988751669437</c:v>
                </c:pt>
                <c:pt idx="6">
                  <c:v>0.97727450273476535</c:v>
                </c:pt>
                <c:pt idx="7">
                  <c:v>0.97823591648794384</c:v>
                </c:pt>
                <c:pt idx="8">
                  <c:v>0.98064991534400481</c:v>
                </c:pt>
                <c:pt idx="9">
                  <c:v>0.98441184671878124</c:v>
                </c:pt>
                <c:pt idx="10">
                  <c:v>0.98943346274867128</c:v>
                </c:pt>
                <c:pt idx="11">
                  <c:v>0.99564073707849843</c:v>
                </c:pt>
                <c:pt idx="12">
                  <c:v>1.0029722563340808</c:v>
                </c:pt>
                <c:pt idx="13">
                  <c:v>1.011377996659734</c:v>
                </c:pt>
                <c:pt idx="14">
                  <c:v>1.0208183836014113</c:v>
                </c:pt>
                <c:pt idx="15">
                  <c:v>1.0312635756203949</c:v>
                </c:pt>
                <c:pt idx="16">
                  <c:v>1.0426929338698676</c:v>
                </c:pt>
                <c:pt idx="17">
                  <c:v>1.0550946539663073</c:v>
                </c:pt>
                <c:pt idx="18">
                  <c:v>1.0684655438946384</c:v>
                </c:pt>
                <c:pt idx="19">
                  <c:v>1.0828109380654887</c:v>
                </c:pt>
                <c:pt idx="20">
                  <c:v>1.0981447420022274</c:v>
                </c:pt>
                <c:pt idx="21">
                  <c:v>1.1144896057822595</c:v>
                </c:pt>
                <c:pt idx="22">
                  <c:v>1.131877227549124</c:v>
                </c:pt>
                <c:pt idx="23">
                  <c:v>1.1503487913768597</c:v>
                </c:pt>
                <c:pt idx="24">
                  <c:v>1.1699555466634401</c:v>
                </c:pt>
                <c:pt idx="25">
                  <c:v>1.1907595391754124</c:v>
                </c:pt>
                <c:pt idx="26">
                  <c:v>1.2128345069608306</c:v>
                </c:pt>
                <c:pt idx="27">
                  <c:v>1.2362669576825052</c:v>
                </c:pt>
                <c:pt idx="28">
                  <c:v>1.261157447586426</c:v>
                </c:pt>
                <c:pt idx="29">
                  <c:v>1.2876220864012493</c:v>
                </c:pt>
                <c:pt idx="30">
                  <c:v>1.3157942970602634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27-4E7B-BCF2-4DA79D92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 rkm3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PVT'!$C$398:$C$428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PVT'!$D$398:$D$428</c:f>
              <c:numCache>
                <c:formatCode>General</c:formatCode>
                <c:ptCount val="31"/>
                <c:pt idx="0">
                  <c:v>0.99718359776115018</c:v>
                </c:pt>
                <c:pt idx="1">
                  <c:v>0.98568314382479671</c:v>
                </c:pt>
                <c:pt idx="2">
                  <c:v>0.97203470064080999</c:v>
                </c:pt>
                <c:pt idx="3">
                  <c:v>0.94776427390283569</c:v>
                </c:pt>
                <c:pt idx="4">
                  <c:v>0.92740939143281942</c:v>
                </c:pt>
                <c:pt idx="5">
                  <c:v>0.9104915512836238</c:v>
                </c:pt>
                <c:pt idx="6">
                  <c:v>0.89626543560609817</c:v>
                </c:pt>
                <c:pt idx="7">
                  <c:v>0.88364784615072411</c:v>
                </c:pt>
                <c:pt idx="8">
                  <c:v>0.8711246014455819</c:v>
                </c:pt>
                <c:pt idx="9">
                  <c:v>0.85670953856316723</c:v>
                </c:pt>
                <c:pt idx="10">
                  <c:v>0.83804993262717553</c:v>
                </c:pt>
                <c:pt idx="11">
                  <c:v>0.8128202185295792</c:v>
                </c:pt>
                <c:pt idx="12">
                  <c:v>0.77955252829504229</c:v>
                </c:pt>
                <c:pt idx="13">
                  <c:v>0.73889408785996724</c:v>
                </c:pt>
                <c:pt idx="14">
                  <c:v>0.69481722933829437</c:v>
                </c:pt>
                <c:pt idx="15">
                  <c:v>0.65464576542963793</c:v>
                </c:pt>
                <c:pt idx="16">
                  <c:v>0.62668170292586944</c:v>
                </c:pt>
                <c:pt idx="17">
                  <c:v>0.61588703118889887</c:v>
                </c:pt>
                <c:pt idx="18">
                  <c:v>0.62091021447532668</c:v>
                </c:pt>
                <c:pt idx="19">
                  <c:v>0.63577667761516909</c:v>
                </c:pt>
                <c:pt idx="20">
                  <c:v>0.65462823131368164</c:v>
                </c:pt>
                <c:pt idx="21">
                  <c:v>0.67444595998244761</c:v>
                </c:pt>
                <c:pt idx="22">
                  <c:v>0.6943670881425954</c:v>
                </c:pt>
                <c:pt idx="23">
                  <c:v>0.71426150378518372</c:v>
                </c:pt>
                <c:pt idx="24">
                  <c:v>0.7341210220013461</c:v>
                </c:pt>
                <c:pt idx="25">
                  <c:v>0.75394690377129858</c:v>
                </c:pt>
                <c:pt idx="26">
                  <c:v>0.77374060088050078</c:v>
                </c:pt>
                <c:pt idx="27">
                  <c:v>0.79350345056770499</c:v>
                </c:pt>
                <c:pt idx="28">
                  <c:v>0.81323668521679449</c:v>
                </c:pt>
                <c:pt idx="29">
                  <c:v>0.83294144414597837</c:v>
                </c:pt>
                <c:pt idx="30">
                  <c:v>0.85261878371063582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8-4A84-96F5-02375B09EA58}"/>
            </c:ext>
          </c:extLst>
        </c:ser>
        <c:ser>
          <c:idx val="0"/>
          <c:order val="1"/>
          <c:tx>
            <c:strRef>
              <c:f>'Тест PVT'!$E$66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PVT'!$C$398:$C$428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PVT'!$E$398:$E$428</c:f>
              <c:numCache>
                <c:formatCode>General</c:formatCode>
                <c:ptCount val="31"/>
                <c:pt idx="0">
                  <c:v>0.99814171348185754</c:v>
                </c:pt>
                <c:pt idx="1">
                  <c:v>0.99049624052584873</c:v>
                </c:pt>
                <c:pt idx="2">
                  <c:v>0.98146408486651371</c:v>
                </c:pt>
                <c:pt idx="3">
                  <c:v>0.96564974388441338</c:v>
                </c:pt>
                <c:pt idx="4">
                  <c:v>0.95280328164402861</c:v>
                </c:pt>
                <c:pt idx="5">
                  <c:v>0.94270815719772494</c:v>
                </c:pt>
                <c:pt idx="6">
                  <c:v>0.93511454505354352</c:v>
                </c:pt>
                <c:pt idx="7">
                  <c:v>0.9297741076328454</c:v>
                </c:pt>
                <c:pt idx="8">
                  <c:v>0.92644465369429596</c:v>
                </c:pt>
                <c:pt idx="9">
                  <c:v>0.92488737732869053</c:v>
                </c:pt>
                <c:pt idx="10">
                  <c:v>0.92486160474068124</c:v>
                </c:pt>
                <c:pt idx="11">
                  <c:v>0.92611860506429455</c:v>
                </c:pt>
                <c:pt idx="12">
                  <c:v>0.92839516813883949</c:v>
                </c:pt>
                <c:pt idx="13">
                  <c:v>0.9314075016098543</c:v>
                </c:pt>
                <c:pt idx="14">
                  <c:v>0.93484614721297621</c:v>
                </c:pt>
                <c:pt idx="15">
                  <c:v>0.93837295080887861</c:v>
                </c:pt>
                <c:pt idx="16">
                  <c:v>0.94162159418837865</c:v>
                </c:pt>
                <c:pt idx="17">
                  <c:v>0.94420374420288589</c:v>
                </c:pt>
                <c:pt idx="18">
                  <c:v>0.9457233643748062</c:v>
                </c:pt>
                <c:pt idx="19">
                  <c:v>0.94580191911359035</c:v>
                </c:pt>
                <c:pt idx="20">
                  <c:v>0.94411668539248339</c:v>
                </c:pt>
                <c:pt idx="21">
                  <c:v>0.94045264101076087</c:v>
                </c:pt>
                <c:pt idx="22">
                  <c:v>0.9347648836520529</c:v>
                </c:pt>
                <c:pt idx="23">
                  <c:v>0.92724301815619203</c:v>
                </c:pt>
                <c:pt idx="24">
                  <c:v>0.91836204193395121</c:v>
                </c:pt>
                <c:pt idx="25">
                  <c:v>0.90889805403359658</c:v>
                </c:pt>
                <c:pt idx="26">
                  <c:v>0.89988549983477417</c:v>
                </c:pt>
                <c:pt idx="27">
                  <c:v>0.8925005344619692</c:v>
                </c:pt>
                <c:pt idx="28">
                  <c:v>0.8878756927379422</c:v>
                </c:pt>
                <c:pt idx="29">
                  <c:v>0.88688171283385608</c:v>
                </c:pt>
                <c:pt idx="30">
                  <c:v>0.88994103449048789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08-4A84-96F5-02375B09EA58}"/>
            </c:ext>
          </c:extLst>
        </c:ser>
        <c:ser>
          <c:idx val="2"/>
          <c:order val="2"/>
          <c:tx>
            <c:strRef>
              <c:f>'Тест PVT'!$F$66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PVT'!$C$398:$C$428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PVT'!$F$398:$F$428</c:f>
              <c:numCache>
                <c:formatCode>General</c:formatCode>
                <c:ptCount val="31"/>
                <c:pt idx="0">
                  <c:v>0.99863418408540383</c:v>
                </c:pt>
                <c:pt idx="1">
                  <c:v>0.9933221929886733</c:v>
                </c:pt>
                <c:pt idx="2">
                  <c:v>0.98725019593649688</c:v>
                </c:pt>
                <c:pt idx="3">
                  <c:v>0.97703465196661909</c:v>
                </c:pt>
                <c:pt idx="4">
                  <c:v>0.9692382088938355</c:v>
                </c:pt>
                <c:pt idx="5">
                  <c:v>0.96365244595535249</c:v>
                </c:pt>
                <c:pt idx="6">
                  <c:v>0.96008098818811816</c:v>
                </c:pt>
                <c:pt idx="7">
                  <c:v>0.95834693462060805</c:v>
                </c:pt>
                <c:pt idx="8">
                  <c:v>0.95829297634181809</c:v>
                </c:pt>
                <c:pt idx="9">
                  <c:v>0.95977995014225093</c:v>
                </c:pt>
                <c:pt idx="10">
                  <c:v>0.96268504573217262</c:v>
                </c:pt>
                <c:pt idx="11">
                  <c:v>0.96690001442852047</c:v>
                </c:pt>
                <c:pt idx="12">
                  <c:v>0.97232948639262562</c:v>
                </c:pt>
                <c:pt idx="13">
                  <c:v>0.97888942221751052</c:v>
                </c:pt>
                <c:pt idx="14">
                  <c:v>0.9865056938555653</c:v>
                </c:pt>
                <c:pt idx="15">
                  <c:v>0.99511277746406124</c:v>
                </c:pt>
                <c:pt idx="16">
                  <c:v>1.0046525356530429</c:v>
                </c:pt>
                <c:pt idx="17">
                  <c:v>1.0150730645700938</c:v>
                </c:pt>
                <c:pt idx="18">
                  <c:v>1.0263275804727947</c:v>
                </c:pt>
                <c:pt idx="19">
                  <c:v>1.0383733201708276</c:v>
                </c:pt>
                <c:pt idx="20">
                  <c:v>1.0511704296820308</c:v>
                </c:pt>
                <c:pt idx="21">
                  <c:v>1.0646808156016359</c:v>
                </c:pt>
                <c:pt idx="22">
                  <c:v>1.0788669341480843</c:v>
                </c:pt>
                <c:pt idx="23">
                  <c:v>1.0936904938621765</c:v>
                </c:pt>
                <c:pt idx="24">
                  <c:v>1.1091110498567218</c:v>
                </c:pt>
                <c:pt idx="25">
                  <c:v>1.1250844708233889</c:v>
                </c:pt>
                <c:pt idx="26">
                  <c:v>1.1415612653181211</c:v>
                </c:pt>
                <c:pt idx="27">
                  <c:v>1.1584847619215646</c:v>
                </c:pt>
                <c:pt idx="28">
                  <c:v>1.1757891495941224</c:v>
                </c:pt>
                <c:pt idx="29">
                  <c:v>1.1933974009066195</c:v>
                </c:pt>
                <c:pt idx="30">
                  <c:v>1.2112191228532014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08-4A84-96F5-02375B09EA58}"/>
            </c:ext>
          </c:extLst>
        </c:ser>
        <c:ser>
          <c:idx val="3"/>
          <c:order val="3"/>
          <c:tx>
            <c:strRef>
              <c:f>'Тест PVT'!$G$66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PVT'!$C$398:$C$428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PVT'!$G$398:$G$428</c:f>
              <c:numCache>
                <c:formatCode>General</c:formatCode>
                <c:ptCount val="31"/>
                <c:pt idx="0">
                  <c:v>0.9988945140842892</c:v>
                </c:pt>
                <c:pt idx="1">
                  <c:v>0.99502212754239661</c:v>
                </c:pt>
                <c:pt idx="2">
                  <c:v>0.99088758239161834</c:v>
                </c:pt>
                <c:pt idx="3">
                  <c:v>0.98448131159106012</c:v>
                </c:pt>
                <c:pt idx="4">
                  <c:v>0.98023095302356922</c:v>
                </c:pt>
                <c:pt idx="5">
                  <c:v>0.97788988751669437</c:v>
                </c:pt>
                <c:pt idx="6">
                  <c:v>0.97727450273476535</c:v>
                </c:pt>
                <c:pt idx="7">
                  <c:v>0.97823591648794384</c:v>
                </c:pt>
                <c:pt idx="8">
                  <c:v>0.98064991534400481</c:v>
                </c:pt>
                <c:pt idx="9">
                  <c:v>0.98441184671878124</c:v>
                </c:pt>
                <c:pt idx="10">
                  <c:v>0.98943346274867128</c:v>
                </c:pt>
                <c:pt idx="11">
                  <c:v>0.99564073707849843</c:v>
                </c:pt>
                <c:pt idx="12">
                  <c:v>1.0029722563340808</c:v>
                </c:pt>
                <c:pt idx="13">
                  <c:v>1.011377996659734</c:v>
                </c:pt>
                <c:pt idx="14">
                  <c:v>1.0208183836014113</c:v>
                </c:pt>
                <c:pt idx="15">
                  <c:v>1.0312635756203949</c:v>
                </c:pt>
                <c:pt idx="16">
                  <c:v>1.0426929338698676</c:v>
                </c:pt>
                <c:pt idx="17">
                  <c:v>1.0550946539663073</c:v>
                </c:pt>
                <c:pt idx="18">
                  <c:v>1.0684655438946384</c:v>
                </c:pt>
                <c:pt idx="19">
                  <c:v>1.0828109380654887</c:v>
                </c:pt>
                <c:pt idx="20">
                  <c:v>1.0981447420022274</c:v>
                </c:pt>
                <c:pt idx="21">
                  <c:v>1.1144896057822595</c:v>
                </c:pt>
                <c:pt idx="22">
                  <c:v>1.131877227549124</c:v>
                </c:pt>
                <c:pt idx="23">
                  <c:v>1.1503487913768597</c:v>
                </c:pt>
                <c:pt idx="24">
                  <c:v>1.1699555466634401</c:v>
                </c:pt>
                <c:pt idx="25">
                  <c:v>1.1907595391754124</c:v>
                </c:pt>
                <c:pt idx="26">
                  <c:v>1.2128345069608306</c:v>
                </c:pt>
                <c:pt idx="27">
                  <c:v>1.2362669576825052</c:v>
                </c:pt>
                <c:pt idx="28">
                  <c:v>1.261157447586426</c:v>
                </c:pt>
                <c:pt idx="29">
                  <c:v>1.2876220864012493</c:v>
                </c:pt>
                <c:pt idx="30">
                  <c:v>1.3157942970602634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08-4A84-96F5-02375B09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</a:t>
                </a:r>
                <a:r>
                  <a:rPr lang="en-US" baseline="0"/>
                  <a:t> rkm3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давления насыщения от газосодержания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PVT'!$H$42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PVT'!$C$45:$C$55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</c:numCache>
            </c:numRef>
          </c:xVal>
          <c:yVal>
            <c:numRef>
              <c:f>'Тест PVT'!$H$45:$H$55</c:f>
              <c:numCache>
                <c:formatCode>0</c:formatCode>
                <c:ptCount val="11"/>
                <c:pt idx="0">
                  <c:v>4.5002314483600445</c:v>
                </c:pt>
                <c:pt idx="1">
                  <c:v>59.0294129032755</c:v>
                </c:pt>
                <c:pt idx="2">
                  <c:v>93.926911956263851</c:v>
                </c:pt>
                <c:pt idx="3">
                  <c:v>126.28700712232443</c:v>
                </c:pt>
                <c:pt idx="4">
                  <c:v>157.01156898435227</c:v>
                </c:pt>
                <c:pt idx="5">
                  <c:v>186.54269923451494</c:v>
                </c:pt>
                <c:pt idx="6">
                  <c:v>215.14148392103226</c:v>
                </c:pt>
                <c:pt idx="7">
                  <c:v>242.97942282590802</c:v>
                </c:pt>
                <c:pt idx="8">
                  <c:v>270.17731302946868</c:v>
                </c:pt>
                <c:pt idx="9">
                  <c:v>296.82456296481047</c:v>
                </c:pt>
                <c:pt idx="10">
                  <c:v>322.98985157658211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C-4CD3-86C8-79B769B5D593}"/>
            </c:ext>
          </c:extLst>
        </c:ser>
        <c:ser>
          <c:idx val="0"/>
          <c:order val="1"/>
          <c:tx>
            <c:strRef>
              <c:f>'Тест PVT'!$I$42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PVT'!$C$45:$C$55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</c:numCache>
            </c:numRef>
          </c:xVal>
          <c:yVal>
            <c:numRef>
              <c:f>'Тест PVT'!$I$45:$I$55</c:f>
              <c:numCache>
                <c:formatCode>0</c:formatCode>
                <c:ptCount val="11"/>
                <c:pt idx="0">
                  <c:v>5.2378716269258554</c:v>
                </c:pt>
                <c:pt idx="1">
                  <c:v>68.705018963598164</c:v>
                </c:pt>
                <c:pt idx="2">
                  <c:v>109.32262324413593</c:v>
                </c:pt>
                <c:pt idx="3">
                  <c:v>146.98691368339698</c:v>
                </c:pt>
                <c:pt idx="4">
                  <c:v>182.74758792282748</c:v>
                </c:pt>
                <c:pt idx="5">
                  <c:v>217.11921325439718</c:v>
                </c:pt>
                <c:pt idx="6">
                  <c:v>250.40567076063476</c:v>
                </c:pt>
                <c:pt idx="7">
                  <c:v>282.80657102879326</c:v>
                </c:pt>
                <c:pt idx="8">
                  <c:v>314.4625111830245</c:v>
                </c:pt>
                <c:pt idx="9">
                  <c:v>345.47755473657156</c:v>
                </c:pt>
                <c:pt idx="10">
                  <c:v>375.93163791041991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C-4CD3-86C8-79B769B5D593}"/>
            </c:ext>
          </c:extLst>
        </c:ser>
        <c:ser>
          <c:idx val="2"/>
          <c:order val="2"/>
          <c:tx>
            <c:strRef>
              <c:f>'Тест PVT'!$J$42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PVT'!$C$45:$C$55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</c:numCache>
            </c:numRef>
          </c:xVal>
          <c:yVal>
            <c:numRef>
              <c:f>'Тест PVT'!$J$45:$J$55</c:f>
              <c:numCache>
                <c:formatCode>0</c:formatCode>
                <c:ptCount val="11"/>
                <c:pt idx="0">
                  <c:v>6.0964195941861554</c:v>
                </c:pt>
                <c:pt idx="1">
                  <c:v>79.966569183452876</c:v>
                </c:pt>
                <c:pt idx="2">
                  <c:v>127.24187034429879</c:v>
                </c:pt>
                <c:pt idx="3">
                  <c:v>171.07977523961091</c:v>
                </c:pt>
                <c:pt idx="4">
                  <c:v>212.70203914043981</c:v>
                </c:pt>
                <c:pt idx="5">
                  <c:v>252.70757289163441</c:v>
                </c:pt>
                <c:pt idx="6">
                  <c:v>291.45006721297227</c:v>
                </c:pt>
                <c:pt idx="7">
                  <c:v>329.16185118428052</c:v>
                </c:pt>
                <c:pt idx="8">
                  <c:v>366.00656743058261</c:v>
                </c:pt>
                <c:pt idx="9">
                  <c:v>402.10533668303827</c:v>
                </c:pt>
                <c:pt idx="10">
                  <c:v>437.55119763724991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C-4CD3-86C8-79B769B5D593}"/>
            </c:ext>
          </c:extLst>
        </c:ser>
        <c:ser>
          <c:idx val="3"/>
          <c:order val="3"/>
          <c:tx>
            <c:strRef>
              <c:f>'Тест PVT'!$K$42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PVT'!$C$45:$C$55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</c:numCache>
            </c:numRef>
          </c:xVal>
          <c:yVal>
            <c:numRef>
              <c:f>'Тест PVT'!$K$45:$K$55</c:f>
              <c:numCache>
                <c:formatCode>0</c:formatCode>
                <c:ptCount val="11"/>
                <c:pt idx="0">
                  <c:v>7.0956935403531514</c:v>
                </c:pt>
                <c:pt idx="1">
                  <c:v>93.074018222162366</c:v>
                </c:pt>
                <c:pt idx="2">
                  <c:v>148.09829007267061</c:v>
                </c:pt>
                <c:pt idx="3">
                  <c:v>199.12173650423259</c:v>
                </c:pt>
                <c:pt idx="4">
                  <c:v>247.56637266045047</c:v>
                </c:pt>
                <c:pt idx="5">
                  <c:v>294.12927782653207</c:v>
                </c:pt>
                <c:pt idx="6">
                  <c:v>339.22211673730004</c:v>
                </c:pt>
                <c:pt idx="7">
                  <c:v>383.1152999059247</c:v>
                </c:pt>
                <c:pt idx="8">
                  <c:v>425.99929288343424</c:v>
                </c:pt>
                <c:pt idx="9">
                  <c:v>468.01506949494268</c:v>
                </c:pt>
                <c:pt idx="10">
                  <c:v>509.27091855836846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DC-4CD3-86C8-79B769B5D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 насыщения,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газосодержания</a:t>
            </a:r>
            <a:r>
              <a:rPr lang="en-US"/>
              <a:t> </a:t>
            </a:r>
            <a:r>
              <a:rPr lang="ru-RU"/>
              <a:t>от</a:t>
            </a:r>
            <a:r>
              <a:rPr lang="ru-RU" baseline="0"/>
              <a:t> давления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PVT'!$C$69:$C$99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PVT'!$H$69:$H$99</c:f>
              <c:numCache>
                <c:formatCode>General</c:formatCode>
                <c:ptCount val="31"/>
                <c:pt idx="0">
                  <c:v>0.51107727627232091</c:v>
                </c:pt>
                <c:pt idx="1">
                  <c:v>3.5485134593360286</c:v>
                </c:pt>
                <c:pt idx="2">
                  <c:v>8.1749776050390821</c:v>
                </c:pt>
                <c:pt idx="3">
                  <c:v>13.319884148269232</c:v>
                </c:pt>
                <c:pt idx="4">
                  <c:v>18.833311359454534</c:v>
                </c:pt>
                <c:pt idx="5">
                  <c:v>24.638050556525798</c:v>
                </c:pt>
                <c:pt idx="6">
                  <c:v>30.686019895832853</c:v>
                </c:pt>
                <c:pt idx="7">
                  <c:v>36.944049460331044</c:v>
                </c:pt>
                <c:pt idx="8">
                  <c:v>43.387717238946919</c:v>
                </c:pt>
                <c:pt idx="9">
                  <c:v>49.998207913381101</c:v>
                </c:pt>
                <c:pt idx="10">
                  <c:v>56.760531935281563</c:v>
                </c:pt>
                <c:pt idx="11">
                  <c:v>63.662435584987406</c:v>
                </c:pt>
                <c:pt idx="12">
                  <c:v>70.693694221792768</c:v>
                </c:pt>
                <c:pt idx="13">
                  <c:v>77.845632740952439</c:v>
                </c:pt>
                <c:pt idx="14">
                  <c:v>85.110788063397564</c:v>
                </c:pt>
                <c:pt idx="15">
                  <c:v>92.482664307980343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D-46AC-B919-DD8DF7638921}"/>
            </c:ext>
          </c:extLst>
        </c:ser>
        <c:ser>
          <c:idx val="0"/>
          <c:order val="1"/>
          <c:tx>
            <c:strRef>
              <c:f>'Тест PVT'!$I$66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PVT'!$C$69:$C$99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PVT'!$I$69:$I$99</c:f>
              <c:numCache>
                <c:formatCode>General</c:formatCode>
                <c:ptCount val="31"/>
                <c:pt idx="0">
                  <c:v>0.42571494006934096</c:v>
                </c:pt>
                <c:pt idx="1">
                  <c:v>2.9558254002112072</c:v>
                </c:pt>
                <c:pt idx="2">
                  <c:v>6.809557502891268</c:v>
                </c:pt>
                <c:pt idx="3">
                  <c:v>11.095139512502138</c:v>
                </c:pt>
                <c:pt idx="4">
                  <c:v>15.687690274895605</c:v>
                </c:pt>
                <c:pt idx="5">
                  <c:v>20.522896835874889</c:v>
                </c:pt>
                <c:pt idx="6">
                  <c:v>25.560708189186581</c:v>
                </c:pt>
                <c:pt idx="7">
                  <c:v>30.773494600732995</c:v>
                </c:pt>
                <c:pt idx="8">
                  <c:v>36.140913129312885</c:v>
                </c:pt>
                <c:pt idx="9">
                  <c:v>41.647291072432751</c:v>
                </c:pt>
                <c:pt idx="10">
                  <c:v>47.280142500910038</c:v>
                </c:pt>
                <c:pt idx="11">
                  <c:v>53.029260364317601</c:v>
                </c:pt>
                <c:pt idx="12">
                  <c:v>58.886127785644092</c:v>
                </c:pt>
                <c:pt idx="13">
                  <c:v>64.843518613643539</c:v>
                </c:pt>
                <c:pt idx="14">
                  <c:v>70.895216284978048</c:v>
                </c:pt>
                <c:pt idx="15">
                  <c:v>77.035809888652452</c:v>
                </c:pt>
                <c:pt idx="16">
                  <c:v>83.260542433754324</c:v>
                </c:pt>
                <c:pt idx="17">
                  <c:v>89.565195492281347</c:v>
                </c:pt>
                <c:pt idx="18">
                  <c:v>95.945999847324032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D-46AC-B919-DD8DF7638921}"/>
            </c:ext>
          </c:extLst>
        </c:ser>
        <c:ser>
          <c:idx val="2"/>
          <c:order val="2"/>
          <c:tx>
            <c:strRef>
              <c:f>'Тест PVT'!$J$66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PVT'!$C$69:$C$99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PVT'!$J$69:$J$99</c:f>
              <c:numCache>
                <c:formatCode>General</c:formatCode>
                <c:ptCount val="31"/>
                <c:pt idx="0">
                  <c:v>0.35461019030256119</c:v>
                </c:pt>
                <c:pt idx="1">
                  <c:v>2.462130663066028</c:v>
                </c:pt>
                <c:pt idx="2">
                  <c:v>5.6721957692703757</c:v>
                </c:pt>
                <c:pt idx="3">
                  <c:v>9.2419813439504903</c:v>
                </c:pt>
                <c:pt idx="4">
                  <c:v>13.067464423217707</c:v>
                </c:pt>
                <c:pt idx="5">
                  <c:v>17.095073880526812</c:v>
                </c:pt>
                <c:pt idx="6">
                  <c:v>21.291448201839756</c:v>
                </c:pt>
                <c:pt idx="7">
                  <c:v>25.633572490698384</c:v>
                </c:pt>
                <c:pt idx="8">
                  <c:v>30.104501571888704</c:v>
                </c:pt>
                <c:pt idx="9">
                  <c:v>34.691180465444852</c:v>
                </c:pt>
                <c:pt idx="10">
                  <c:v>39.383208696056229</c:v>
                </c:pt>
                <c:pt idx="11">
                  <c:v>44.172084038985822</c:v>
                </c:pt>
                <c:pt idx="12">
                  <c:v>49.050712142841334</c:v>
                </c:pt>
                <c:pt idx="13">
                  <c:v>54.01307379939847</c:v>
                </c:pt>
                <c:pt idx="14">
                  <c:v>59.053990762603831</c:v>
                </c:pt>
                <c:pt idx="15">
                  <c:v>64.168955875209448</c:v>
                </c:pt>
                <c:pt idx="16">
                  <c:v>69.354006679490823</c:v>
                </c:pt>
                <c:pt idx="17">
                  <c:v>74.605629327527879</c:v>
                </c:pt>
                <c:pt idx="18">
                  <c:v>79.92068415331471</c:v>
                </c:pt>
                <c:pt idx="19">
                  <c:v>85.296347079476476</c:v>
                </c:pt>
                <c:pt idx="20">
                  <c:v>90.730062826105851</c:v>
                </c:pt>
                <c:pt idx="21">
                  <c:v>96.219507068250167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D-46AC-B919-DD8DF7638921}"/>
            </c:ext>
          </c:extLst>
        </c:ser>
        <c:ser>
          <c:idx val="3"/>
          <c:order val="3"/>
          <c:tx>
            <c:strRef>
              <c:f>'Тест PVT'!$K$66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PVT'!$C$69:$C$99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PVT'!$K$69:$K$99</c:f>
              <c:numCache>
                <c:formatCode>General</c:formatCode>
                <c:ptCount val="31"/>
                <c:pt idx="0">
                  <c:v>0.2953816632461545</c:v>
                </c:pt>
                <c:pt idx="1">
                  <c:v>2.050894955289579</c:v>
                </c:pt>
                <c:pt idx="2">
                  <c:v>4.7248011095094089</c:v>
                </c:pt>
                <c:pt idx="3">
                  <c:v>7.6983456643950507</c:v>
                </c:pt>
                <c:pt idx="4">
                  <c:v>10.884880021204843</c:v>
                </c:pt>
                <c:pt idx="5">
                  <c:v>14.239780734551076</c:v>
                </c:pt>
                <c:pt idx="6">
                  <c:v>17.735258474700828</c:v>
                </c:pt>
                <c:pt idx="7">
                  <c:v>21.352142392701772</c:v>
                </c:pt>
                <c:pt idx="8">
                  <c:v>25.076317569762548</c:v>
                </c:pt>
                <c:pt idx="9">
                  <c:v>28.896909525111269</c:v>
                </c:pt>
                <c:pt idx="10">
                  <c:v>32.805254915787678</c:v>
                </c:pt>
                <c:pt idx="11">
                  <c:v>36.794271595387663</c:v>
                </c:pt>
                <c:pt idx="12">
                  <c:v>40.858050141759207</c:v>
                </c:pt>
                <c:pt idx="13">
                  <c:v>44.991576700858211</c:v>
                </c:pt>
                <c:pt idx="14">
                  <c:v>49.190537919674028</c:v>
                </c:pt>
                <c:pt idx="15">
                  <c:v>53.451179445847885</c:v>
                </c:pt>
                <c:pt idx="16">
                  <c:v>57.770200648475111</c:v>
                </c:pt>
                <c:pt idx="17">
                  <c:v>62.144674577706553</c:v>
                </c:pt>
                <c:pt idx="18">
                  <c:v>66.571985968126228</c:v>
                </c:pt>
                <c:pt idx="19">
                  <c:v>71.049782431971636</c:v>
                </c:pt>
                <c:pt idx="20">
                  <c:v>75.575935483232698</c:v>
                </c:pt>
                <c:pt idx="21">
                  <c:v>80.148509015759018</c:v>
                </c:pt>
                <c:pt idx="22">
                  <c:v>84.765733519946082</c:v>
                </c:pt>
                <c:pt idx="23">
                  <c:v>89.425984777996135</c:v>
                </c:pt>
                <c:pt idx="24">
                  <c:v>94.127766097565683</c:v>
                </c:pt>
                <c:pt idx="25">
                  <c:v>98.86969337220944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3D-46AC-B919-DD8DF763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PVT'!$C$104:$C$134</c:f>
            </c:numRef>
          </c:xVal>
          <c:yVal>
            <c:numRef>
              <c:f>'Тест PVT'!$D$104:$D$134</c:f>
            </c:numRef>
          </c:yVal>
          <c:smooth val="0"/>
          <c:extLst>
            <c:ext xmlns:c16="http://schemas.microsoft.com/office/drawing/2014/chart" uri="{C3380CC4-5D6E-409C-BE32-E72D297353CC}">
              <c16:uniqueId val="{00000000-B311-44D6-A3D5-7756EEF4CAA9}"/>
            </c:ext>
          </c:extLst>
        </c:ser>
        <c:ser>
          <c:idx val="0"/>
          <c:order val="1"/>
          <c:tx>
            <c:strRef>
              <c:f>'Тест PVT'!$E$66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PVT'!$C$104:$C$134</c:f>
            </c:numRef>
          </c:xVal>
          <c:yVal>
            <c:numRef>
              <c:f>'Тест PVT'!$E$104:$E$134</c:f>
            </c:numRef>
          </c:yVal>
          <c:smooth val="0"/>
          <c:extLst>
            <c:ext xmlns:c16="http://schemas.microsoft.com/office/drawing/2014/chart" uri="{C3380CC4-5D6E-409C-BE32-E72D297353CC}">
              <c16:uniqueId val="{00000001-B311-44D6-A3D5-7756EEF4CAA9}"/>
            </c:ext>
          </c:extLst>
        </c:ser>
        <c:ser>
          <c:idx val="2"/>
          <c:order val="2"/>
          <c:tx>
            <c:strRef>
              <c:f>'Тест PVT'!$F$66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PVT'!$C$104:$C$134</c:f>
            </c:numRef>
          </c:xVal>
          <c:yVal>
            <c:numRef>
              <c:f>'Тест PVT'!$F$104:$F$134</c:f>
            </c:numRef>
          </c:yVal>
          <c:smooth val="0"/>
          <c:extLst>
            <c:ext xmlns:c16="http://schemas.microsoft.com/office/drawing/2014/chart" uri="{C3380CC4-5D6E-409C-BE32-E72D297353CC}">
              <c16:uniqueId val="{00000002-B311-44D6-A3D5-7756EEF4CAA9}"/>
            </c:ext>
          </c:extLst>
        </c:ser>
        <c:ser>
          <c:idx val="3"/>
          <c:order val="3"/>
          <c:tx>
            <c:strRef>
              <c:f>'Тест PVT'!$G$66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PVT'!$C$104:$C$134</c:f>
            </c:numRef>
          </c:xVal>
          <c:yVal>
            <c:numRef>
              <c:f>'Тест PVT'!$G$104:$G$134</c:f>
            </c:numRef>
          </c:yVal>
          <c:smooth val="0"/>
          <c:extLst>
            <c:ext xmlns:c16="http://schemas.microsoft.com/office/drawing/2014/chart" uri="{C3380CC4-5D6E-409C-BE32-E72D297353CC}">
              <c16:uniqueId val="{00000003-B311-44D6-A3D5-7756EEF4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 m3m3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PVT'!$C$104:$C$134</c:f>
            </c:numRef>
          </c:xVal>
          <c:yVal>
            <c:numRef>
              <c:f>'Тест PVT'!$H$104:$H$134</c:f>
            </c:numRef>
          </c:yVal>
          <c:smooth val="0"/>
          <c:extLst>
            <c:ext xmlns:c16="http://schemas.microsoft.com/office/drawing/2014/chart" uri="{C3380CC4-5D6E-409C-BE32-E72D297353CC}">
              <c16:uniqueId val="{00000000-A8D2-4550-AE54-308965F1DDE8}"/>
            </c:ext>
          </c:extLst>
        </c:ser>
        <c:ser>
          <c:idx val="0"/>
          <c:order val="1"/>
          <c:tx>
            <c:strRef>
              <c:f>'Тест PVT'!$I$66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PVT'!$C$104:$C$134</c:f>
            </c:numRef>
          </c:xVal>
          <c:yVal>
            <c:numRef>
              <c:f>'Тест PVT'!$I$104:$I$134</c:f>
            </c:numRef>
          </c:yVal>
          <c:smooth val="0"/>
          <c:extLst>
            <c:ext xmlns:c16="http://schemas.microsoft.com/office/drawing/2014/chart" uri="{C3380CC4-5D6E-409C-BE32-E72D297353CC}">
              <c16:uniqueId val="{00000001-A8D2-4550-AE54-308965F1DDE8}"/>
            </c:ext>
          </c:extLst>
        </c:ser>
        <c:ser>
          <c:idx val="2"/>
          <c:order val="2"/>
          <c:tx>
            <c:strRef>
              <c:f>'Тест PVT'!$J$66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PVT'!$C$104:$C$134</c:f>
            </c:numRef>
          </c:xVal>
          <c:yVal>
            <c:numRef>
              <c:f>'Тест PVT'!$J$104:$J$134</c:f>
            </c:numRef>
          </c:yVal>
          <c:smooth val="0"/>
          <c:extLst>
            <c:ext xmlns:c16="http://schemas.microsoft.com/office/drawing/2014/chart" uri="{C3380CC4-5D6E-409C-BE32-E72D297353CC}">
              <c16:uniqueId val="{00000002-A8D2-4550-AE54-308965F1DDE8}"/>
            </c:ext>
          </c:extLst>
        </c:ser>
        <c:ser>
          <c:idx val="3"/>
          <c:order val="3"/>
          <c:tx>
            <c:strRef>
              <c:f>'Тест PVT'!$K$66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PVT'!$C$104:$C$134</c:f>
            </c:numRef>
          </c:xVal>
          <c:yVal>
            <c:numRef>
              <c:f>'Тест PVT'!$K$104:$K$134</c:f>
            </c:numRef>
          </c:yVal>
          <c:smooth val="0"/>
          <c:extLst>
            <c:ext xmlns:c16="http://schemas.microsoft.com/office/drawing/2014/chart" uri="{C3380CC4-5D6E-409C-BE32-E72D297353CC}">
              <c16:uniqueId val="{00000003-A8D2-4550-AE54-308965F1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 m3m3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PVT'!$C$139:$C$169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PVT'!$D$139:$D$169</c:f>
              <c:numCache>
                <c:formatCode>General</c:formatCode>
                <c:ptCount val="31"/>
                <c:pt idx="0">
                  <c:v>1.001223113966796</c:v>
                </c:pt>
                <c:pt idx="1">
                  <c:v>0.19793521451026275</c:v>
                </c:pt>
                <c:pt idx="2">
                  <c:v>9.7597234054433865E-2</c:v>
                </c:pt>
                <c:pt idx="3">
                  <c:v>6.4218503324555046E-2</c:v>
                </c:pt>
                <c:pt idx="4">
                  <c:v>4.7580179806104607E-2</c:v>
                </c:pt>
                <c:pt idx="5">
                  <c:v>3.7636699865925966E-2</c:v>
                </c:pt>
                <c:pt idx="6">
                  <c:v>3.1038875251496983E-2</c:v>
                </c:pt>
                <c:pt idx="7">
                  <c:v>2.6350904957649801E-2</c:v>
                </c:pt>
                <c:pt idx="8">
                  <c:v>2.2854497112250943E-2</c:v>
                </c:pt>
                <c:pt idx="9">
                  <c:v>2.0150200633238011E-2</c:v>
                </c:pt>
                <c:pt idx="10">
                  <c:v>1.7997922797628775E-2</c:v>
                </c:pt>
                <c:pt idx="11">
                  <c:v>1.6244433925579699E-2</c:v>
                </c:pt>
                <c:pt idx="12">
                  <c:v>1.4787123958574415E-2</c:v>
                </c:pt>
                <c:pt idx="13">
                  <c:v>1.3554497925182313E-2</c:v>
                </c:pt>
                <c:pt idx="14">
                  <c:v>1.2495049458303613E-2</c:v>
                </c:pt>
                <c:pt idx="15">
                  <c:v>1.157061327845732E-2</c:v>
                </c:pt>
                <c:pt idx="16">
                  <c:v>1.0752250060709545E-2</c:v>
                </c:pt>
                <c:pt idx="17">
                  <c:v>1.0017635865297272E-2</c:v>
                </c:pt>
                <c:pt idx="18">
                  <c:v>9.3493867805789655E-3</c:v>
                </c:pt>
                <c:pt idx="19">
                  <c:v>8.733988575860982E-3</c:v>
                </c:pt>
                <c:pt idx="20">
                  <c:v>8.1611289246886036E-3</c:v>
                </c:pt>
                <c:pt idx="21">
                  <c:v>7.6232971830388586E-3</c:v>
                </c:pt>
                <c:pt idx="22">
                  <c:v>7.1155494300750646E-3</c:v>
                </c:pt>
                <c:pt idx="23">
                  <c:v>6.6353488907009497E-3</c:v>
                </c:pt>
                <c:pt idx="24">
                  <c:v>6.1823941047548479E-3</c:v>
                </c:pt>
                <c:pt idx="25">
                  <c:v>5.7583488377135512E-3</c:v>
                </c:pt>
                <c:pt idx="26">
                  <c:v>5.3663990922322973E-3</c:v>
                </c:pt>
                <c:pt idx="27">
                  <c:v>5.0105938416183469E-3</c:v>
                </c:pt>
                <c:pt idx="28">
                  <c:v>4.6949834748888876E-3</c:v>
                </c:pt>
                <c:pt idx="29">
                  <c:v>4.4226496064040206E-3</c:v>
                </c:pt>
                <c:pt idx="30">
                  <c:v>4.1948022910270038E-3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7-4AF0-B8DE-16C7B5126F9F}"/>
            </c:ext>
          </c:extLst>
        </c:ser>
        <c:ser>
          <c:idx val="0"/>
          <c:order val="1"/>
          <c:tx>
            <c:strRef>
              <c:f>'Тест PVT'!$E$66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PVT'!$C$139:$C$169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PVT'!$E$139:$E$169</c:f>
              <c:numCache>
                <c:formatCode>General</c:formatCode>
                <c:ptCount val="31"/>
                <c:pt idx="0">
                  <c:v>1.1390021909348316</c:v>
                </c:pt>
                <c:pt idx="1">
                  <c:v>0.22605555360194085</c:v>
                </c:pt>
                <c:pt idx="2">
                  <c:v>0.11199709699409609</c:v>
                </c:pt>
                <c:pt idx="3">
                  <c:v>7.4034260594867826E-2</c:v>
                </c:pt>
                <c:pt idx="4">
                  <c:v>5.509624330413266E-2</c:v>
                </c:pt>
                <c:pt idx="5">
                  <c:v>4.3767415865191346E-2</c:v>
                </c:pt>
                <c:pt idx="6">
                  <c:v>3.6242182536610712E-2</c:v>
                </c:pt>
                <c:pt idx="7">
                  <c:v>3.0889452039823684E-2</c:v>
                </c:pt>
                <c:pt idx="8">
                  <c:v>2.6893642504799069E-2</c:v>
                </c:pt>
                <c:pt idx="9">
                  <c:v>2.3801647575482705E-2</c:v>
                </c:pt>
                <c:pt idx="10">
                  <c:v>2.1341609136353839E-2</c:v>
                </c:pt>
                <c:pt idx="11">
                  <c:v>1.9340535223836643E-2</c:v>
                </c:pt>
                <c:pt idx="12">
                  <c:v>1.7683106038688726E-2</c:v>
                </c:pt>
                <c:pt idx="13">
                  <c:v>1.628949103046726E-2</c:v>
                </c:pt>
                <c:pt idx="14">
                  <c:v>1.510267209676913E-2</c:v>
                </c:pt>
                <c:pt idx="15">
                  <c:v>1.4080837013845795E-2</c:v>
                </c:pt>
                <c:pt idx="16">
                  <c:v>1.3192625041570519E-2</c:v>
                </c:pt>
                <c:pt idx="17">
                  <c:v>1.2414050379141013E-2</c:v>
                </c:pt>
                <c:pt idx="18">
                  <c:v>1.1726451040442336E-2</c:v>
                </c:pt>
                <c:pt idx="19">
                  <c:v>1.1115085412675998E-2</c:v>
                </c:pt>
                <c:pt idx="20">
                  <c:v>1.0568149852730453E-2</c:v>
                </c:pt>
                <c:pt idx="21">
                  <c:v>1.0076077019351077E-2</c:v>
                </c:pt>
                <c:pt idx="22">
                  <c:v>9.6310256648165365E-3</c:v>
                </c:pt>
                <c:pt idx="23">
                  <c:v>9.2265036725289514E-3</c:v>
                </c:pt>
                <c:pt idx="24">
                  <c:v>8.8570855442131943E-3</c:v>
                </c:pt>
                <c:pt idx="25">
                  <c:v>8.5181979701961525E-3</c:v>
                </c:pt>
                <c:pt idx="26">
                  <c:v>8.2059552457136361E-3</c:v>
                </c:pt>
                <c:pt idx="27">
                  <c:v>7.9170317176620979E-3</c:v>
                </c:pt>
                <c:pt idx="28">
                  <c:v>7.6485621262058446E-3</c:v>
                </c:pt>
                <c:pt idx="29">
                  <c:v>7.3980632437809111E-3</c:v>
                </c:pt>
                <c:pt idx="30">
                  <c:v>7.1633719896735974E-3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B7-4AF0-B8DE-16C7B5126F9F}"/>
            </c:ext>
          </c:extLst>
        </c:ser>
        <c:ser>
          <c:idx val="2"/>
          <c:order val="2"/>
          <c:tx>
            <c:strRef>
              <c:f>'Тест PVT'!$F$66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PVT'!$C$139:$C$169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PVT'!$F$139:$F$169</c:f>
              <c:numCache>
                <c:formatCode>General</c:formatCode>
                <c:ptCount val="31"/>
                <c:pt idx="0">
                  <c:v>1.2764487441549861</c:v>
                </c:pt>
                <c:pt idx="1">
                  <c:v>0.25393179724623466</c:v>
                </c:pt>
                <c:pt idx="2">
                  <c:v>0.12618977928579847</c:v>
                </c:pt>
                <c:pt idx="3">
                  <c:v>8.3664412170490518E-2</c:v>
                </c:pt>
                <c:pt idx="4">
                  <c:v>6.2442017025527694E-2</c:v>
                </c:pt>
                <c:pt idx="5">
                  <c:v>4.9739515945643104E-2</c:v>
                </c:pt>
                <c:pt idx="6">
                  <c:v>4.1295832322644915E-2</c:v>
                </c:pt>
                <c:pt idx="7">
                  <c:v>3.5284804430149107E-2</c:v>
                </c:pt>
                <c:pt idx="8">
                  <c:v>3.0793381952174275E-2</c:v>
                </c:pt>
                <c:pt idx="9">
                  <c:v>2.7314348195184829E-2</c:v>
                </c:pt>
                <c:pt idx="10">
                  <c:v>2.454340520662562E-2</c:v>
                </c:pt>
                <c:pt idx="11">
                  <c:v>2.2286938139570136E-2</c:v>
                </c:pt>
                <c:pt idx="12">
                  <c:v>2.0415896709323943E-2</c:v>
                </c:pt>
                <c:pt idx="13">
                  <c:v>1.8840961793293507E-2</c:v>
                </c:pt>
                <c:pt idx="14">
                  <c:v>1.749835476261485E-2</c:v>
                </c:pt>
                <c:pt idx="15">
                  <c:v>1.6341323018907936E-2</c:v>
                </c:pt>
                <c:pt idx="16">
                  <c:v>1.5334818439374582E-2</c:v>
                </c:pt>
                <c:pt idx="17">
                  <c:v>1.4452054026279216E-2</c:v>
                </c:pt>
                <c:pt idx="18">
                  <c:v>1.3672208360228488E-2</c:v>
                </c:pt>
                <c:pt idx="19">
                  <c:v>1.2978854988389526E-2</c:v>
                </c:pt>
                <c:pt idx="20">
                  <c:v>1.2358863023210643E-2</c:v>
                </c:pt>
                <c:pt idx="21">
                  <c:v>1.1801611882279678E-2</c:v>
                </c:pt>
                <c:pt idx="22">
                  <c:v>1.1298420214964208E-2</c:v>
                </c:pt>
                <c:pt idx="23">
                  <c:v>1.0842123827521909E-2</c:v>
                </c:pt>
                <c:pt idx="24">
                  <c:v>1.0426759147382333E-2</c:v>
                </c:pt>
                <c:pt idx="25">
                  <c:v>1.0047322674014845E-2</c:v>
                </c:pt>
                <c:pt idx="26">
                  <c:v>9.6995859567391655E-3</c:v>
                </c:pt>
                <c:pt idx="27">
                  <c:v>9.3799517018529795E-3</c:v>
                </c:pt>
                <c:pt idx="28">
                  <c:v>9.0853407249987406E-3</c:v>
                </c:pt>
                <c:pt idx="29">
                  <c:v>8.8131023016434131E-3</c:v>
                </c:pt>
                <c:pt idx="30">
                  <c:v>8.5609424544245208E-3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B7-4AF0-B8DE-16C7B5126F9F}"/>
            </c:ext>
          </c:extLst>
        </c:ser>
        <c:ser>
          <c:idx val="3"/>
          <c:order val="3"/>
          <c:tx>
            <c:strRef>
              <c:f>'Тест PVT'!$G$66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PVT'!$C$139:$C$169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PVT'!$G$139:$G$169</c:f>
              <c:numCache>
                <c:formatCode>General</c:formatCode>
                <c:ptCount val="31"/>
                <c:pt idx="0">
                  <c:v>1.4137017642584089</c:v>
                </c:pt>
                <c:pt idx="1">
                  <c:v>0.28164426120056635</c:v>
                </c:pt>
                <c:pt idx="2">
                  <c:v>0.14023698234972745</c:v>
                </c:pt>
                <c:pt idx="3">
                  <c:v>9.3161809915863966E-2</c:v>
                </c:pt>
                <c:pt idx="4">
                  <c:v>6.9665162209423925E-2</c:v>
                </c:pt>
                <c:pt idx="5">
                  <c:v>5.5597556277486596E-2</c:v>
                </c:pt>
                <c:pt idx="6">
                  <c:v>4.6242928495156668E-2</c:v>
                </c:pt>
                <c:pt idx="7">
                  <c:v>3.9580317607774418E-2</c:v>
                </c:pt>
                <c:pt idx="8">
                  <c:v>3.4599365592174872E-2</c:v>
                </c:pt>
                <c:pt idx="9">
                  <c:v>3.0738843822709274E-2</c:v>
                </c:pt>
                <c:pt idx="10">
                  <c:v>2.7662073806610499E-2</c:v>
                </c:pt>
                <c:pt idx="11">
                  <c:v>2.5154850395588596E-2</c:v>
                </c:pt>
                <c:pt idx="12">
                  <c:v>2.3074405780602984E-2</c:v>
                </c:pt>
                <c:pt idx="13">
                  <c:v>2.132192988955197E-2</c:v>
                </c:pt>
                <c:pt idx="14">
                  <c:v>1.9826868544524034E-2</c:v>
                </c:pt>
                <c:pt idx="15">
                  <c:v>1.8537502853471118E-2</c:v>
                </c:pt>
                <c:pt idx="16">
                  <c:v>1.741506166117791E-2</c:v>
                </c:pt>
                <c:pt idx="17">
                  <c:v>1.6429912189640752E-2</c:v>
                </c:pt>
                <c:pt idx="18">
                  <c:v>1.5559020632661699E-2</c:v>
                </c:pt>
                <c:pt idx="19">
                  <c:v>1.4784214794084259E-2</c:v>
                </c:pt>
                <c:pt idx="20">
                  <c:v>1.4090968032452765E-2</c:v>
                </c:pt>
                <c:pt idx="21">
                  <c:v>1.3467530728112419E-2</c:v>
                </c:pt>
                <c:pt idx="22">
                  <c:v>1.2904298686647735E-2</c:v>
                </c:pt>
                <c:pt idx="23">
                  <c:v>1.2393346359757983E-2</c:v>
                </c:pt>
                <c:pt idx="24">
                  <c:v>1.1928076805993887E-2</c:v>
                </c:pt>
                <c:pt idx="25">
                  <c:v>1.1502955699793704E-2</c:v>
                </c:pt>
                <c:pt idx="26">
                  <c:v>1.1113306757056379E-2</c:v>
                </c:pt>
                <c:pt idx="27">
                  <c:v>1.0755152651829759E-2</c:v>
                </c:pt>
                <c:pt idx="28">
                  <c:v>1.0425090049290847E-2</c:v>
                </c:pt>
                <c:pt idx="29">
                  <c:v>1.0120190518446918E-2</c:v>
                </c:pt>
                <c:pt idx="30">
                  <c:v>9.8379212846974925E-3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B7-4AF0-B8DE-16C7B512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 m3m3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PVT'!$C$175:$C$205</c:f>
            </c:numRef>
          </c:xVal>
          <c:yVal>
            <c:numRef>
              <c:f>'Тест PVT'!$H$175:$H$205</c:f>
            </c:numRef>
          </c:yVal>
          <c:smooth val="0"/>
          <c:extLst>
            <c:ext xmlns:c16="http://schemas.microsoft.com/office/drawing/2014/chart" uri="{C3380CC4-5D6E-409C-BE32-E72D297353CC}">
              <c16:uniqueId val="{00000000-EFD8-4CD0-8DA8-57E5EBE7EE69}"/>
            </c:ext>
          </c:extLst>
        </c:ser>
        <c:ser>
          <c:idx val="0"/>
          <c:order val="1"/>
          <c:tx>
            <c:strRef>
              <c:f>'Тест PVT'!$I$66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PVT'!$C$175:$C$205</c:f>
            </c:numRef>
          </c:xVal>
          <c:yVal>
            <c:numRef>
              <c:f>'Тест PVT'!$I$175:$I$205</c:f>
            </c:numRef>
          </c:yVal>
          <c:smooth val="0"/>
          <c:extLst>
            <c:ext xmlns:c16="http://schemas.microsoft.com/office/drawing/2014/chart" uri="{C3380CC4-5D6E-409C-BE32-E72D297353CC}">
              <c16:uniqueId val="{00000001-EFD8-4CD0-8DA8-57E5EBE7EE69}"/>
            </c:ext>
          </c:extLst>
        </c:ser>
        <c:ser>
          <c:idx val="2"/>
          <c:order val="2"/>
          <c:tx>
            <c:strRef>
              <c:f>'Тест PVT'!$J$66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PVT'!$C$175:$C$205</c:f>
            </c:numRef>
          </c:xVal>
          <c:yVal>
            <c:numRef>
              <c:f>'Тест PVT'!$J$175:$J$205</c:f>
            </c:numRef>
          </c:yVal>
          <c:smooth val="0"/>
          <c:extLst>
            <c:ext xmlns:c16="http://schemas.microsoft.com/office/drawing/2014/chart" uri="{C3380CC4-5D6E-409C-BE32-E72D297353CC}">
              <c16:uniqueId val="{00000002-EFD8-4CD0-8DA8-57E5EBE7EE69}"/>
            </c:ext>
          </c:extLst>
        </c:ser>
        <c:ser>
          <c:idx val="3"/>
          <c:order val="3"/>
          <c:tx>
            <c:strRef>
              <c:f>'Тест PVT'!$K$66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PVT'!$C$175:$C$205</c:f>
            </c:numRef>
          </c:xVal>
          <c:yVal>
            <c:numRef>
              <c:f>'Тест PVT'!$K$175:$K$205</c:f>
            </c:numRef>
          </c:yVal>
          <c:smooth val="0"/>
          <c:extLst>
            <c:ext xmlns:c16="http://schemas.microsoft.com/office/drawing/2014/chart" uri="{C3380CC4-5D6E-409C-BE32-E72D297353CC}">
              <c16:uniqueId val="{00000003-EFD8-4CD0-8DA8-57E5EBE7E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Muo</a:t>
                </a:r>
                <a:r>
                  <a:rPr lang="en-US" baseline="0"/>
                  <a:t>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PVT'!$C$175:$C$205</c:f>
            </c:numRef>
          </c:xVal>
          <c:yVal>
            <c:numRef>
              <c:f>'Тест PVT'!$D$175:$D$205</c:f>
            </c:numRef>
          </c:yVal>
          <c:smooth val="0"/>
          <c:extLst>
            <c:ext xmlns:c16="http://schemas.microsoft.com/office/drawing/2014/chart" uri="{C3380CC4-5D6E-409C-BE32-E72D297353CC}">
              <c16:uniqueId val="{00000000-B372-48BF-BCBC-B2ADD7AF4A68}"/>
            </c:ext>
          </c:extLst>
        </c:ser>
        <c:ser>
          <c:idx val="0"/>
          <c:order val="1"/>
          <c:tx>
            <c:strRef>
              <c:f>'Тест PVT'!$E$66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PVT'!$C$175:$C$205</c:f>
            </c:numRef>
          </c:xVal>
          <c:yVal>
            <c:numRef>
              <c:f>'Тест PVT'!$E$175:$E$205</c:f>
            </c:numRef>
          </c:yVal>
          <c:smooth val="0"/>
          <c:extLst>
            <c:ext xmlns:c16="http://schemas.microsoft.com/office/drawing/2014/chart" uri="{C3380CC4-5D6E-409C-BE32-E72D297353CC}">
              <c16:uniqueId val="{00000001-B372-48BF-BCBC-B2ADD7AF4A68}"/>
            </c:ext>
          </c:extLst>
        </c:ser>
        <c:ser>
          <c:idx val="2"/>
          <c:order val="2"/>
          <c:tx>
            <c:strRef>
              <c:f>'Тест PVT'!$F$66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PVT'!$C$175:$C$205</c:f>
            </c:numRef>
          </c:xVal>
          <c:yVal>
            <c:numRef>
              <c:f>'Тест PVT'!$F$175:$F$205</c:f>
            </c:numRef>
          </c:yVal>
          <c:smooth val="0"/>
          <c:extLst>
            <c:ext xmlns:c16="http://schemas.microsoft.com/office/drawing/2014/chart" uri="{C3380CC4-5D6E-409C-BE32-E72D297353CC}">
              <c16:uniqueId val="{00000002-B372-48BF-BCBC-B2ADD7AF4A68}"/>
            </c:ext>
          </c:extLst>
        </c:ser>
        <c:ser>
          <c:idx val="3"/>
          <c:order val="3"/>
          <c:tx>
            <c:strRef>
              <c:f>'Тест PVT'!$G$66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PVT'!$C$175:$C$205</c:f>
            </c:numRef>
          </c:xVal>
          <c:yVal>
            <c:numRef>
              <c:f>'Тест PVT'!$G$175:$G$205</c:f>
            </c:numRef>
          </c:yVal>
          <c:smooth val="0"/>
          <c:extLst>
            <c:ext xmlns:c16="http://schemas.microsoft.com/office/drawing/2014/chart" uri="{C3380CC4-5D6E-409C-BE32-E72D297353CC}">
              <c16:uniqueId val="{00000003-B372-48BF-BCBC-B2ADD7AF4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Muo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PVT'!$C$139:$C$169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PVT'!$H$139:$H$169</c:f>
              <c:numCache>
                <c:formatCode>General</c:formatCode>
                <c:ptCount val="31"/>
                <c:pt idx="0">
                  <c:v>1.001223113966796</c:v>
                </c:pt>
                <c:pt idx="1">
                  <c:v>0.19793521451026275</c:v>
                </c:pt>
                <c:pt idx="2">
                  <c:v>9.7597234054433865E-2</c:v>
                </c:pt>
                <c:pt idx="3">
                  <c:v>6.4218503324555046E-2</c:v>
                </c:pt>
                <c:pt idx="4">
                  <c:v>4.7580179806104607E-2</c:v>
                </c:pt>
                <c:pt idx="5">
                  <c:v>3.7636699865925966E-2</c:v>
                </c:pt>
                <c:pt idx="6">
                  <c:v>3.1038875251496983E-2</c:v>
                </c:pt>
                <c:pt idx="7">
                  <c:v>2.6350904957649801E-2</c:v>
                </c:pt>
                <c:pt idx="8">
                  <c:v>2.2854497112250943E-2</c:v>
                </c:pt>
                <c:pt idx="9">
                  <c:v>2.0150200633238011E-2</c:v>
                </c:pt>
                <c:pt idx="10">
                  <c:v>1.7997922797628775E-2</c:v>
                </c:pt>
                <c:pt idx="11">
                  <c:v>1.6244433925579699E-2</c:v>
                </c:pt>
                <c:pt idx="12">
                  <c:v>1.4787123958574415E-2</c:v>
                </c:pt>
                <c:pt idx="13">
                  <c:v>1.3554497925182313E-2</c:v>
                </c:pt>
                <c:pt idx="14">
                  <c:v>1.2495049458303613E-2</c:v>
                </c:pt>
                <c:pt idx="15">
                  <c:v>1.157061327845732E-2</c:v>
                </c:pt>
                <c:pt idx="16">
                  <c:v>1.0752250060709545E-2</c:v>
                </c:pt>
                <c:pt idx="17">
                  <c:v>1.0017635865297272E-2</c:v>
                </c:pt>
                <c:pt idx="18">
                  <c:v>9.3493867805789655E-3</c:v>
                </c:pt>
                <c:pt idx="19">
                  <c:v>8.733988575860982E-3</c:v>
                </c:pt>
                <c:pt idx="20">
                  <c:v>8.1611289246886036E-3</c:v>
                </c:pt>
                <c:pt idx="21">
                  <c:v>7.6232971830388586E-3</c:v>
                </c:pt>
                <c:pt idx="22">
                  <c:v>7.1155494300750646E-3</c:v>
                </c:pt>
                <c:pt idx="23">
                  <c:v>6.6353488907009497E-3</c:v>
                </c:pt>
                <c:pt idx="24">
                  <c:v>6.1823941047548479E-3</c:v>
                </c:pt>
                <c:pt idx="25">
                  <c:v>5.7583488377135512E-3</c:v>
                </c:pt>
                <c:pt idx="26">
                  <c:v>5.3663990922322973E-3</c:v>
                </c:pt>
                <c:pt idx="27">
                  <c:v>5.0105938416183469E-3</c:v>
                </c:pt>
                <c:pt idx="28">
                  <c:v>4.6949834748888876E-3</c:v>
                </c:pt>
                <c:pt idx="29">
                  <c:v>4.4226496064040206E-3</c:v>
                </c:pt>
                <c:pt idx="30">
                  <c:v>4.1948022910270038E-3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8-4C05-805E-08D3F937E0D5}"/>
            </c:ext>
          </c:extLst>
        </c:ser>
        <c:ser>
          <c:idx val="0"/>
          <c:order val="1"/>
          <c:tx>
            <c:strRef>
              <c:f>'Тест PVT'!$I$66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PVT'!$C$139:$C$169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PVT'!$I$139:$I$169</c:f>
              <c:numCache>
                <c:formatCode>General</c:formatCode>
                <c:ptCount val="31"/>
                <c:pt idx="0">
                  <c:v>1.1390021909348316</c:v>
                </c:pt>
                <c:pt idx="1">
                  <c:v>0.22605555360194085</c:v>
                </c:pt>
                <c:pt idx="2">
                  <c:v>0.11199709699409609</c:v>
                </c:pt>
                <c:pt idx="3">
                  <c:v>7.4034260594867826E-2</c:v>
                </c:pt>
                <c:pt idx="4">
                  <c:v>5.509624330413266E-2</c:v>
                </c:pt>
                <c:pt idx="5">
                  <c:v>4.3767415865191346E-2</c:v>
                </c:pt>
                <c:pt idx="6">
                  <c:v>3.6242182536610712E-2</c:v>
                </c:pt>
                <c:pt idx="7">
                  <c:v>3.0889452039823684E-2</c:v>
                </c:pt>
                <c:pt idx="8">
                  <c:v>2.6893642504799069E-2</c:v>
                </c:pt>
                <c:pt idx="9">
                  <c:v>2.3801647575482705E-2</c:v>
                </c:pt>
                <c:pt idx="10">
                  <c:v>2.1341609136353839E-2</c:v>
                </c:pt>
                <c:pt idx="11">
                  <c:v>1.9340535223836643E-2</c:v>
                </c:pt>
                <c:pt idx="12">
                  <c:v>1.7683106038688726E-2</c:v>
                </c:pt>
                <c:pt idx="13">
                  <c:v>1.628949103046726E-2</c:v>
                </c:pt>
                <c:pt idx="14">
                  <c:v>1.510267209676913E-2</c:v>
                </c:pt>
                <c:pt idx="15">
                  <c:v>1.4080837013845795E-2</c:v>
                </c:pt>
                <c:pt idx="16">
                  <c:v>1.3192625041570519E-2</c:v>
                </c:pt>
                <c:pt idx="17">
                  <c:v>1.2414050379141013E-2</c:v>
                </c:pt>
                <c:pt idx="18">
                  <c:v>1.1726451040442336E-2</c:v>
                </c:pt>
                <c:pt idx="19">
                  <c:v>1.1115085412675998E-2</c:v>
                </c:pt>
                <c:pt idx="20">
                  <c:v>1.0568149852730453E-2</c:v>
                </c:pt>
                <c:pt idx="21">
                  <c:v>1.0076077019351077E-2</c:v>
                </c:pt>
                <c:pt idx="22">
                  <c:v>9.6310256648165365E-3</c:v>
                </c:pt>
                <c:pt idx="23">
                  <c:v>9.2265036725289514E-3</c:v>
                </c:pt>
                <c:pt idx="24">
                  <c:v>8.8570855442131943E-3</c:v>
                </c:pt>
                <c:pt idx="25">
                  <c:v>8.5181979701961525E-3</c:v>
                </c:pt>
                <c:pt idx="26">
                  <c:v>8.2059552457136361E-3</c:v>
                </c:pt>
                <c:pt idx="27">
                  <c:v>7.9170317176620979E-3</c:v>
                </c:pt>
                <c:pt idx="28">
                  <c:v>7.6485621262058446E-3</c:v>
                </c:pt>
                <c:pt idx="29">
                  <c:v>7.3980632437809111E-3</c:v>
                </c:pt>
                <c:pt idx="30">
                  <c:v>7.1633719896735974E-3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8-4C05-805E-08D3F937E0D5}"/>
            </c:ext>
          </c:extLst>
        </c:ser>
        <c:ser>
          <c:idx val="2"/>
          <c:order val="2"/>
          <c:tx>
            <c:strRef>
              <c:f>'Тест PVT'!$J$66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PVT'!$C$139:$C$169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PVT'!$J$139:$J$169</c:f>
              <c:numCache>
                <c:formatCode>General</c:formatCode>
                <c:ptCount val="31"/>
                <c:pt idx="0">
                  <c:v>1.2764487441549861</c:v>
                </c:pt>
                <c:pt idx="1">
                  <c:v>0.25393179724623466</c:v>
                </c:pt>
                <c:pt idx="2">
                  <c:v>0.12618977928579847</c:v>
                </c:pt>
                <c:pt idx="3">
                  <c:v>8.3664412170490518E-2</c:v>
                </c:pt>
                <c:pt idx="4">
                  <c:v>6.2442017025527694E-2</c:v>
                </c:pt>
                <c:pt idx="5">
                  <c:v>4.9739515945643104E-2</c:v>
                </c:pt>
                <c:pt idx="6">
                  <c:v>4.1295832322644915E-2</c:v>
                </c:pt>
                <c:pt idx="7">
                  <c:v>3.5284804430149107E-2</c:v>
                </c:pt>
                <c:pt idx="8">
                  <c:v>3.0793381952174275E-2</c:v>
                </c:pt>
                <c:pt idx="9">
                  <c:v>2.7314348195184829E-2</c:v>
                </c:pt>
                <c:pt idx="10">
                  <c:v>2.454340520662562E-2</c:v>
                </c:pt>
                <c:pt idx="11">
                  <c:v>2.2286938139570136E-2</c:v>
                </c:pt>
                <c:pt idx="12">
                  <c:v>2.0415896709323943E-2</c:v>
                </c:pt>
                <c:pt idx="13">
                  <c:v>1.8840961793293507E-2</c:v>
                </c:pt>
                <c:pt idx="14">
                  <c:v>1.749835476261485E-2</c:v>
                </c:pt>
                <c:pt idx="15">
                  <c:v>1.6341323018907936E-2</c:v>
                </c:pt>
                <c:pt idx="16">
                  <c:v>1.5334818439374582E-2</c:v>
                </c:pt>
                <c:pt idx="17">
                  <c:v>1.4452054026279216E-2</c:v>
                </c:pt>
                <c:pt idx="18">
                  <c:v>1.3672208360228488E-2</c:v>
                </c:pt>
                <c:pt idx="19">
                  <c:v>1.2978854988389526E-2</c:v>
                </c:pt>
                <c:pt idx="20">
                  <c:v>1.2358863023210643E-2</c:v>
                </c:pt>
                <c:pt idx="21">
                  <c:v>1.1801611882279678E-2</c:v>
                </c:pt>
                <c:pt idx="22">
                  <c:v>1.1298420214964208E-2</c:v>
                </c:pt>
                <c:pt idx="23">
                  <c:v>1.0842123827521909E-2</c:v>
                </c:pt>
                <c:pt idx="24">
                  <c:v>1.0426759147382333E-2</c:v>
                </c:pt>
                <c:pt idx="25">
                  <c:v>1.0047322674014845E-2</c:v>
                </c:pt>
                <c:pt idx="26">
                  <c:v>9.6995859567391655E-3</c:v>
                </c:pt>
                <c:pt idx="27">
                  <c:v>9.3799517018529795E-3</c:v>
                </c:pt>
                <c:pt idx="28">
                  <c:v>9.0853407249987406E-3</c:v>
                </c:pt>
                <c:pt idx="29">
                  <c:v>8.8131023016434131E-3</c:v>
                </c:pt>
                <c:pt idx="30">
                  <c:v>8.5609424544245208E-3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B8-4C05-805E-08D3F937E0D5}"/>
            </c:ext>
          </c:extLst>
        </c:ser>
        <c:ser>
          <c:idx val="3"/>
          <c:order val="3"/>
          <c:tx>
            <c:strRef>
              <c:f>'Тест PVT'!$K$66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PVT'!$C$139:$C$169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PVT'!$K$139:$K$169</c:f>
              <c:numCache>
                <c:formatCode>General</c:formatCode>
                <c:ptCount val="31"/>
                <c:pt idx="0">
                  <c:v>1.4137017642584089</c:v>
                </c:pt>
                <c:pt idx="1">
                  <c:v>0.28164426120056635</c:v>
                </c:pt>
                <c:pt idx="2">
                  <c:v>0.14023698234972745</c:v>
                </c:pt>
                <c:pt idx="3">
                  <c:v>9.3161809915863966E-2</c:v>
                </c:pt>
                <c:pt idx="4">
                  <c:v>6.9665162209423925E-2</c:v>
                </c:pt>
                <c:pt idx="5">
                  <c:v>5.5597556277486596E-2</c:v>
                </c:pt>
                <c:pt idx="6">
                  <c:v>4.6242928495156668E-2</c:v>
                </c:pt>
                <c:pt idx="7">
                  <c:v>3.9580317607774418E-2</c:v>
                </c:pt>
                <c:pt idx="8">
                  <c:v>3.4599365592174872E-2</c:v>
                </c:pt>
                <c:pt idx="9">
                  <c:v>3.0738843822709274E-2</c:v>
                </c:pt>
                <c:pt idx="10">
                  <c:v>2.7662073806610499E-2</c:v>
                </c:pt>
                <c:pt idx="11">
                  <c:v>2.5154850395588596E-2</c:v>
                </c:pt>
                <c:pt idx="12">
                  <c:v>2.3074405780602984E-2</c:v>
                </c:pt>
                <c:pt idx="13">
                  <c:v>2.132192988955197E-2</c:v>
                </c:pt>
                <c:pt idx="14">
                  <c:v>1.9826868544524034E-2</c:v>
                </c:pt>
                <c:pt idx="15">
                  <c:v>1.8537502853471118E-2</c:v>
                </c:pt>
                <c:pt idx="16">
                  <c:v>1.741506166117791E-2</c:v>
                </c:pt>
                <c:pt idx="17">
                  <c:v>1.6429912189640752E-2</c:v>
                </c:pt>
                <c:pt idx="18">
                  <c:v>1.5559020632661699E-2</c:v>
                </c:pt>
                <c:pt idx="19">
                  <c:v>1.4784214794084259E-2</c:v>
                </c:pt>
                <c:pt idx="20">
                  <c:v>1.4090968032452765E-2</c:v>
                </c:pt>
                <c:pt idx="21">
                  <c:v>1.3467530728112419E-2</c:v>
                </c:pt>
                <c:pt idx="22">
                  <c:v>1.2904298686647735E-2</c:v>
                </c:pt>
                <c:pt idx="23">
                  <c:v>1.2393346359757983E-2</c:v>
                </c:pt>
                <c:pt idx="24">
                  <c:v>1.1928076805993887E-2</c:v>
                </c:pt>
                <c:pt idx="25">
                  <c:v>1.1502955699793704E-2</c:v>
                </c:pt>
                <c:pt idx="26">
                  <c:v>1.1113306757056379E-2</c:v>
                </c:pt>
                <c:pt idx="27">
                  <c:v>1.0755152651829759E-2</c:v>
                </c:pt>
                <c:pt idx="28">
                  <c:v>1.0425090049290847E-2</c:v>
                </c:pt>
                <c:pt idx="29">
                  <c:v>1.0120190518446918E-2</c:v>
                </c:pt>
                <c:pt idx="30">
                  <c:v>9.8379212846974925E-3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B8-4C05-805E-08D3F937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 m3m3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473421</xdr:colOff>
      <xdr:row>41</xdr:row>
      <xdr:rowOff>66460</xdr:rowOff>
    </xdr:from>
    <xdr:to>
      <xdr:col>20</xdr:col>
      <xdr:colOff>522168</xdr:colOff>
      <xdr:row>60</xdr:row>
      <xdr:rowOff>120436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6E1349-B488-4274-8245-69F50F153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520349</xdr:colOff>
      <xdr:row>67</xdr:row>
      <xdr:rowOff>162669</xdr:rowOff>
    </xdr:from>
    <xdr:to>
      <xdr:col>21</xdr:col>
      <xdr:colOff>322594</xdr:colOff>
      <xdr:row>90</xdr:row>
      <xdr:rowOff>27771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FCBCAEA-7C56-45AA-A789-F8C2BB0D5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504825</xdr:colOff>
      <xdr:row>5</xdr:row>
      <xdr:rowOff>82550</xdr:rowOff>
    </xdr:from>
    <xdr:to>
      <xdr:col>23</xdr:col>
      <xdr:colOff>123825</xdr:colOff>
      <xdr:row>15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DCC2C5-EF80-4D0E-B297-E17EC9D9F2C4}"/>
            </a:ext>
          </a:extLst>
        </xdr:cNvPr>
        <xdr:cNvSpPr txBox="1"/>
      </xdr:nvSpPr>
      <xdr:spPr>
        <a:xfrm>
          <a:off x="12344400" y="1035050"/>
          <a:ext cx="4495800" cy="2755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rgbClr val="FFFF00"/>
              </a:solidFill>
            </a:rPr>
            <a:t>Это</a:t>
          </a:r>
          <a:r>
            <a:rPr lang="ru-RU" sz="1100" baseline="0">
              <a:solidFill>
                <a:srgbClr val="FFFF00"/>
              </a:solidFill>
            </a:rPr>
            <a:t> пример расчетного модуля для использования надстройки </a:t>
          </a:r>
          <a:r>
            <a:rPr lang="en-US" sz="1100" baseline="0">
              <a:solidFill>
                <a:srgbClr val="FFFF00"/>
              </a:solidFill>
            </a:rPr>
            <a:t>Unifloc 7.</a:t>
          </a:r>
          <a:r>
            <a:rPr lang="ru-RU" sz="1100" baseline="0">
              <a:solidFill>
                <a:srgbClr val="FFFF00"/>
              </a:solidFill>
            </a:rPr>
            <a:t>3</a:t>
          </a:r>
          <a:r>
            <a:rPr lang="en-US" sz="1100" baseline="0">
              <a:solidFill>
                <a:srgbClr val="FFFF00"/>
              </a:solidFill>
            </a:rPr>
            <a:t> VBA</a:t>
          </a:r>
        </a:p>
        <a:p>
          <a:endParaRPr lang="en-US" sz="1100" baseline="0">
            <a:solidFill>
              <a:srgbClr val="FFFF00"/>
            </a:solidFill>
          </a:endParaRPr>
        </a:p>
        <a:p>
          <a:r>
            <a:rPr lang="ru-RU" sz="1100" baseline="0">
              <a:solidFill>
                <a:srgbClr val="FFFF00"/>
              </a:solidFill>
            </a:rPr>
            <a:t>Модули привены рисунки использованные для описания</a:t>
          </a:r>
        </a:p>
        <a:p>
          <a:endParaRPr lang="ru-RU" sz="1100" baseline="0">
            <a:solidFill>
              <a:srgbClr val="FFFF00"/>
            </a:solidFill>
          </a:endParaRPr>
        </a:p>
        <a:p>
          <a:endParaRPr lang="ru-RU" sz="1100" baseline="0">
            <a:solidFill>
              <a:srgbClr val="FFFF00"/>
            </a:solidFill>
          </a:endParaRPr>
        </a:p>
        <a:p>
          <a:r>
            <a:rPr lang="ru-RU" sz="1100" baseline="0">
              <a:solidFill>
                <a:srgbClr val="FFFF00"/>
              </a:solidFill>
            </a:rPr>
            <a:t>- сделать расчет сжимаемостей</a:t>
          </a:r>
        </a:p>
        <a:p>
          <a:r>
            <a:rPr lang="ru-RU" sz="1100" baseline="0">
              <a:solidFill>
                <a:srgbClr val="FFFF00"/>
              </a:solidFill>
            </a:rPr>
            <a:t>- сделать вывод теплоемкостей и коэффициента Джоуля Томсона</a:t>
          </a:r>
        </a:p>
        <a:p>
          <a:r>
            <a:rPr lang="ru-RU" sz="1100" baseline="0">
              <a:solidFill>
                <a:srgbClr val="FFFF00"/>
              </a:solidFill>
            </a:rPr>
            <a:t>- раскрасить цвета покрасивше </a:t>
          </a:r>
        </a:p>
        <a:p>
          <a:r>
            <a:rPr lang="ru-RU" sz="1100" baseline="0">
              <a:solidFill>
                <a:srgbClr val="FFFF00"/>
              </a:solidFill>
            </a:rPr>
            <a:t>- добавить расчет скоростей звука и всех параметров, которые необходимы для этого</a:t>
          </a:r>
          <a:endParaRPr lang="ru-RU" sz="1100">
            <a:solidFill>
              <a:srgbClr val="FFFF00"/>
            </a:solidFill>
          </a:endParaRPr>
        </a:p>
      </xdr:txBody>
    </xdr:sp>
    <xdr:clientData/>
  </xdr:twoCellAnchor>
  <xdr:twoCellAnchor>
    <xdr:from>
      <xdr:col>21</xdr:col>
      <xdr:colOff>554183</xdr:colOff>
      <xdr:row>67</xdr:row>
      <xdr:rowOff>128649</xdr:rowOff>
    </xdr:from>
    <xdr:to>
      <xdr:col>30</xdr:col>
      <xdr:colOff>524662</xdr:colOff>
      <xdr:row>89</xdr:row>
      <xdr:rowOff>181776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392264E-65BB-4287-BB98-504E641C8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103</xdr:row>
      <xdr:rowOff>0</xdr:rowOff>
    </xdr:from>
    <xdr:to>
      <xdr:col>21</xdr:col>
      <xdr:colOff>623624</xdr:colOff>
      <xdr:row>125</xdr:row>
      <xdr:rowOff>53127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2B8B694-440A-4F1F-BEE6-7FE20C0A9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104</xdr:row>
      <xdr:rowOff>0</xdr:rowOff>
    </xdr:from>
    <xdr:to>
      <xdr:col>31</xdr:col>
      <xdr:colOff>623621</xdr:colOff>
      <xdr:row>126</xdr:row>
      <xdr:rowOff>53127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37EA065-4331-462F-9EFD-E4744D54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139</xdr:row>
      <xdr:rowOff>0</xdr:rowOff>
    </xdr:from>
    <xdr:to>
      <xdr:col>22</xdr:col>
      <xdr:colOff>1777</xdr:colOff>
      <xdr:row>161</xdr:row>
      <xdr:rowOff>53127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75B5E22-25D3-4BC2-ADA6-9CEB05AD6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176892</xdr:colOff>
      <xdr:row>174</xdr:row>
      <xdr:rowOff>149678</xdr:rowOff>
    </xdr:from>
    <xdr:to>
      <xdr:col>32</xdr:col>
      <xdr:colOff>178666</xdr:colOff>
      <xdr:row>197</xdr:row>
      <xdr:rowOff>12305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32494FE-F0AB-4668-9239-694220DB3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175</xdr:row>
      <xdr:rowOff>0</xdr:rowOff>
    </xdr:from>
    <xdr:to>
      <xdr:col>22</xdr:col>
      <xdr:colOff>1777</xdr:colOff>
      <xdr:row>197</xdr:row>
      <xdr:rowOff>53127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0C4E43F-EF9D-45C1-A277-9973586E9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122464</xdr:colOff>
      <xdr:row>139</xdr:row>
      <xdr:rowOff>40821</xdr:rowOff>
    </xdr:from>
    <xdr:to>
      <xdr:col>32</xdr:col>
      <xdr:colOff>124238</xdr:colOff>
      <xdr:row>161</xdr:row>
      <xdr:rowOff>93948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8C1E310-4921-4948-A15B-0EA654737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176892</xdr:colOff>
      <xdr:row>212</xdr:row>
      <xdr:rowOff>149678</xdr:rowOff>
    </xdr:from>
    <xdr:to>
      <xdr:col>32</xdr:col>
      <xdr:colOff>178666</xdr:colOff>
      <xdr:row>235</xdr:row>
      <xdr:rowOff>12305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C2225D2-60B4-47E1-AF0D-0990335FE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213</xdr:row>
      <xdr:rowOff>0</xdr:rowOff>
    </xdr:from>
    <xdr:to>
      <xdr:col>22</xdr:col>
      <xdr:colOff>1777</xdr:colOff>
      <xdr:row>235</xdr:row>
      <xdr:rowOff>53127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0DCE300-42F2-485D-A09D-7C8EA75D6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176892</xdr:colOff>
      <xdr:row>249</xdr:row>
      <xdr:rowOff>149678</xdr:rowOff>
    </xdr:from>
    <xdr:to>
      <xdr:col>32</xdr:col>
      <xdr:colOff>178666</xdr:colOff>
      <xdr:row>272</xdr:row>
      <xdr:rowOff>12305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2A9A941F-1511-4A88-B92E-C550AE561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250</xdr:row>
      <xdr:rowOff>0</xdr:rowOff>
    </xdr:from>
    <xdr:to>
      <xdr:col>22</xdr:col>
      <xdr:colOff>1777</xdr:colOff>
      <xdr:row>272</xdr:row>
      <xdr:rowOff>53127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7D84D142-C813-4497-BE1D-06EC23129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176892</xdr:colOff>
      <xdr:row>285</xdr:row>
      <xdr:rowOff>149678</xdr:rowOff>
    </xdr:from>
    <xdr:to>
      <xdr:col>32</xdr:col>
      <xdr:colOff>178666</xdr:colOff>
      <xdr:row>308</xdr:row>
      <xdr:rowOff>12305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5BC60425-3F57-4766-BFBA-252C9406C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286</xdr:row>
      <xdr:rowOff>0</xdr:rowOff>
    </xdr:from>
    <xdr:to>
      <xdr:col>22</xdr:col>
      <xdr:colOff>1777</xdr:colOff>
      <xdr:row>308</xdr:row>
      <xdr:rowOff>53127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C303B2DB-C5AE-4531-AA11-8428BD6BA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176892</xdr:colOff>
      <xdr:row>322</xdr:row>
      <xdr:rowOff>149678</xdr:rowOff>
    </xdr:from>
    <xdr:to>
      <xdr:col>32</xdr:col>
      <xdr:colOff>178666</xdr:colOff>
      <xdr:row>345</xdr:row>
      <xdr:rowOff>12305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A3DA49F9-A637-4296-90F6-26868D16B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323</xdr:row>
      <xdr:rowOff>0</xdr:rowOff>
    </xdr:from>
    <xdr:to>
      <xdr:col>22</xdr:col>
      <xdr:colOff>1777</xdr:colOff>
      <xdr:row>345</xdr:row>
      <xdr:rowOff>53127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F457DE2A-78F7-4C89-83A9-2D55FAB7E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176892</xdr:colOff>
      <xdr:row>360</xdr:row>
      <xdr:rowOff>149678</xdr:rowOff>
    </xdr:from>
    <xdr:to>
      <xdr:col>32</xdr:col>
      <xdr:colOff>178666</xdr:colOff>
      <xdr:row>383</xdr:row>
      <xdr:rowOff>12305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389AC06F-1721-43BE-BACC-CF374FC0F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361</xdr:row>
      <xdr:rowOff>0</xdr:rowOff>
    </xdr:from>
    <xdr:to>
      <xdr:col>22</xdr:col>
      <xdr:colOff>1777</xdr:colOff>
      <xdr:row>383</xdr:row>
      <xdr:rowOff>53127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570AE296-5408-4BD5-99CF-D62F231D4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176892</xdr:colOff>
      <xdr:row>397</xdr:row>
      <xdr:rowOff>149678</xdr:rowOff>
    </xdr:from>
    <xdr:to>
      <xdr:col>32</xdr:col>
      <xdr:colOff>178666</xdr:colOff>
      <xdr:row>420</xdr:row>
      <xdr:rowOff>12305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63EE8080-D6C4-47CB-9196-EAF2C15D9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398</xdr:row>
      <xdr:rowOff>0</xdr:rowOff>
    </xdr:from>
    <xdr:to>
      <xdr:col>22</xdr:col>
      <xdr:colOff>1777</xdr:colOff>
      <xdr:row>420</xdr:row>
      <xdr:rowOff>53127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5533A826-557E-4275-869C-479FA8C75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571500</xdr:colOff>
      <xdr:row>41</xdr:row>
      <xdr:rowOff>47625</xdr:rowOff>
    </xdr:from>
    <xdr:to>
      <xdr:col>30</xdr:col>
      <xdr:colOff>172572</xdr:colOff>
      <xdr:row>60</xdr:row>
      <xdr:rowOff>101601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57151EF7-F1B4-41C0-94AB-82CCB6BF4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PVT_Bg_m3m3"/>
      <definedName name="PVT_Bo_m3m3"/>
      <definedName name="PVT_Encode_string"/>
      <definedName name="PVT_Mug_cP"/>
      <definedName name="PVT_Muo_cP"/>
      <definedName name="PVT_Muw_cP"/>
      <definedName name="PVT_Pb_atma"/>
      <definedName name="PVT_Rhog_kgm3"/>
      <definedName name="PVT_Rhoo_kgm3"/>
      <definedName name="PVT_Rhow_kgm3"/>
      <definedName name="PVT_Rs_m3m3"/>
      <definedName name="PVT_Z"/>
      <definedName name="UC_Rs_m3m3_to_scfbbl"/>
      <definedName name="UC_Temperature_C_to_F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/>
  </sheetPr>
  <dimension ref="B1:M428"/>
  <sheetViews>
    <sheetView tabSelected="1" zoomScaleNormal="100" workbookViewId="0">
      <selection activeCell="G15" sqref="G15"/>
    </sheetView>
  </sheetViews>
  <sheetFormatPr defaultRowHeight="15" outlineLevelRow="1" x14ac:dyDescent="0.25"/>
  <cols>
    <col min="2" max="2" width="29.85546875" style="4" customWidth="1"/>
    <col min="3" max="6" width="13.7109375" customWidth="1"/>
    <col min="7" max="7" width="18.28515625" customWidth="1"/>
    <col min="8" max="8" width="11.140625" customWidth="1"/>
    <col min="9" max="9" width="11.42578125" customWidth="1"/>
    <col min="10" max="10" width="10.42578125" customWidth="1"/>
    <col min="11" max="11" width="11.5703125" customWidth="1"/>
    <col min="13" max="13" width="11.5703125" customWidth="1"/>
  </cols>
  <sheetData>
    <row r="1" spans="2:13" x14ac:dyDescent="0.25">
      <c r="B1" s="7" t="s">
        <v>0</v>
      </c>
      <c r="H1" s="30" t="s">
        <v>63</v>
      </c>
      <c r="I1" s="31"/>
      <c r="J1" s="32" t="s">
        <v>3</v>
      </c>
      <c r="K1" s="33">
        <v>1000</v>
      </c>
    </row>
    <row r="2" spans="2:13" ht="15.75" thickBot="1" x14ac:dyDescent="0.3">
      <c r="H2" s="34"/>
      <c r="I2" s="35"/>
      <c r="J2" s="36" t="s">
        <v>4</v>
      </c>
      <c r="K2" s="37">
        <v>1.22</v>
      </c>
    </row>
    <row r="3" spans="2:13" ht="33" customHeight="1" thickBot="1" x14ac:dyDescent="0.3">
      <c r="B3" s="8" t="s">
        <v>1</v>
      </c>
      <c r="J3" s="59" t="s">
        <v>46</v>
      </c>
      <c r="K3" s="60"/>
      <c r="L3" s="61" t="s">
        <v>45</v>
      </c>
      <c r="M3" s="62"/>
    </row>
    <row r="4" spans="2:13" x14ac:dyDescent="0.25">
      <c r="B4" s="40" t="s">
        <v>2</v>
      </c>
      <c r="C4" s="43">
        <v>0.86</v>
      </c>
      <c r="D4" s="24"/>
      <c r="G4" s="56" t="s">
        <v>9</v>
      </c>
      <c r="H4" s="43">
        <f>gamma_oil_*dens_wat_const</f>
        <v>860</v>
      </c>
      <c r="I4" s="24" t="s">
        <v>8</v>
      </c>
      <c r="J4" s="20"/>
      <c r="K4" s="16"/>
      <c r="L4" s="20"/>
      <c r="M4" s="16"/>
    </row>
    <row r="5" spans="2:13" x14ac:dyDescent="0.25">
      <c r="B5" s="41" t="s">
        <v>5</v>
      </c>
      <c r="C5" s="51">
        <v>0.8</v>
      </c>
      <c r="D5" s="16"/>
      <c r="G5" s="57" t="s">
        <v>10</v>
      </c>
      <c r="H5" s="54">
        <f>gamma_gas_*dens_air_const</f>
        <v>0.97599999999999998</v>
      </c>
      <c r="I5" s="16" t="s">
        <v>8</v>
      </c>
      <c r="J5" s="20"/>
      <c r="K5" s="16"/>
      <c r="L5" s="20"/>
      <c r="M5" s="16"/>
    </row>
    <row r="6" spans="2:13" x14ac:dyDescent="0.25">
      <c r="B6" s="41" t="s">
        <v>34</v>
      </c>
      <c r="C6" s="51">
        <v>1.1000000000000001</v>
      </c>
      <c r="D6" s="16"/>
      <c r="G6" s="57" t="s">
        <v>33</v>
      </c>
      <c r="H6" s="47">
        <f>gamma_water_*dens_wat_const</f>
        <v>1100</v>
      </c>
      <c r="I6" s="16" t="s">
        <v>8</v>
      </c>
      <c r="J6" s="20"/>
      <c r="K6" s="16"/>
      <c r="L6" s="20"/>
      <c r="M6" s="16"/>
    </row>
    <row r="7" spans="2:13" ht="15.75" thickBot="1" x14ac:dyDescent="0.3">
      <c r="B7" s="41" t="s">
        <v>15</v>
      </c>
      <c r="C7" s="51">
        <v>100</v>
      </c>
      <c r="D7" s="16" t="s">
        <v>14</v>
      </c>
      <c r="G7" s="58" t="s">
        <v>7</v>
      </c>
      <c r="H7" s="55">
        <f>Rsb_m3m3_/gamma_oil_</f>
        <v>116.27906976744187</v>
      </c>
      <c r="I7" s="23" t="s">
        <v>6</v>
      </c>
      <c r="J7" s="20"/>
      <c r="K7" s="16"/>
      <c r="L7" s="12">
        <f>[1]!UC_Rs_m3m3_to_scfbbl(Rsb_m3m3_)</f>
        <v>561.45835440000008</v>
      </c>
      <c r="M7" s="16" t="s">
        <v>24</v>
      </c>
    </row>
    <row r="8" spans="2:13" ht="15.75" thickBot="1" x14ac:dyDescent="0.3">
      <c r="B8" s="42" t="s">
        <v>40</v>
      </c>
      <c r="C8" s="45">
        <v>200</v>
      </c>
      <c r="D8" s="23" t="s">
        <v>14</v>
      </c>
      <c r="J8" s="20"/>
      <c r="K8" s="16"/>
      <c r="L8" s="20"/>
      <c r="M8" s="16"/>
    </row>
    <row r="9" spans="2:13" x14ac:dyDescent="0.25">
      <c r="J9" s="20"/>
      <c r="K9" s="16"/>
      <c r="L9" s="20"/>
      <c r="M9" s="16"/>
    </row>
    <row r="10" spans="2:13" x14ac:dyDescent="0.25">
      <c r="B10" s="7" t="s">
        <v>44</v>
      </c>
      <c r="J10" s="20"/>
      <c r="K10" s="16"/>
      <c r="L10" s="20"/>
      <c r="M10" s="16"/>
    </row>
    <row r="11" spans="2:13" ht="15.75" thickBot="1" x14ac:dyDescent="0.3">
      <c r="J11" s="20"/>
      <c r="K11" s="16"/>
      <c r="L11" s="20"/>
      <c r="M11" s="16"/>
    </row>
    <row r="12" spans="2:13" ht="15.75" outlineLevel="1" thickBot="1" x14ac:dyDescent="0.3">
      <c r="B12" s="52" t="s">
        <v>47</v>
      </c>
      <c r="C12" s="53">
        <v>1</v>
      </c>
      <c r="D12" s="48">
        <v>0</v>
      </c>
      <c r="J12" s="20"/>
      <c r="K12" s="16"/>
      <c r="L12" s="20"/>
      <c r="M12" s="16"/>
    </row>
    <row r="13" spans="2:13" outlineLevel="1" x14ac:dyDescent="0.25">
      <c r="B13" s="27" t="s">
        <v>11</v>
      </c>
      <c r="C13" s="28">
        <v>80</v>
      </c>
      <c r="D13" s="29" t="s">
        <v>12</v>
      </c>
      <c r="J13" s="19">
        <f>T_res_C_</f>
        <v>80</v>
      </c>
      <c r="K13" s="26" t="s">
        <v>12</v>
      </c>
      <c r="L13" s="19">
        <f>[1]!UC_Temperature_C_to_F(T_res_C_)</f>
        <v>176</v>
      </c>
      <c r="M13" s="16" t="s">
        <v>13</v>
      </c>
    </row>
    <row r="14" spans="2:13" ht="30" outlineLevel="1" x14ac:dyDescent="0.25">
      <c r="B14" s="46" t="s">
        <v>17</v>
      </c>
      <c r="C14" s="19">
        <v>100</v>
      </c>
      <c r="D14" s="26" t="s">
        <v>16</v>
      </c>
      <c r="H14" s="3"/>
      <c r="J14" s="19">
        <f>Pb_atm_*101325</f>
        <v>10132500</v>
      </c>
      <c r="K14" s="26" t="s">
        <v>65</v>
      </c>
      <c r="L14" s="19"/>
      <c r="M14" s="16"/>
    </row>
    <row r="15" spans="2:13" ht="30" outlineLevel="1" x14ac:dyDescent="0.25">
      <c r="B15" s="46" t="s">
        <v>18</v>
      </c>
      <c r="C15" s="19">
        <v>1.2</v>
      </c>
      <c r="D15" s="26" t="s">
        <v>14</v>
      </c>
      <c r="J15" s="20"/>
      <c r="K15" s="16"/>
      <c r="L15" s="25"/>
      <c r="M15" s="16"/>
    </row>
    <row r="16" spans="2:13" outlineLevel="1" x14ac:dyDescent="0.25">
      <c r="B16" s="46" t="s">
        <v>19</v>
      </c>
      <c r="C16" s="19">
        <v>2</v>
      </c>
      <c r="D16" s="26" t="s">
        <v>20</v>
      </c>
      <c r="J16" s="20"/>
      <c r="K16" s="16"/>
      <c r="L16" s="19"/>
      <c r="M16" s="16"/>
    </row>
    <row r="17" spans="2:13" outlineLevel="1" x14ac:dyDescent="0.25">
      <c r="B17" s="46" t="s">
        <v>41</v>
      </c>
      <c r="C17" s="19">
        <v>1</v>
      </c>
      <c r="D17" s="16"/>
      <c r="J17" s="20"/>
      <c r="K17" s="16"/>
      <c r="L17" s="20"/>
      <c r="M17" s="16"/>
    </row>
    <row r="18" spans="2:13" outlineLevel="1" x14ac:dyDescent="0.25">
      <c r="B18" s="46" t="s">
        <v>42</v>
      </c>
      <c r="C18" s="19">
        <v>20</v>
      </c>
      <c r="D18" s="26" t="s">
        <v>16</v>
      </c>
      <c r="H18" s="3"/>
      <c r="J18" s="19">
        <f>Psep_atm_*101325</f>
        <v>2026500</v>
      </c>
      <c r="K18" s="26" t="s">
        <v>65</v>
      </c>
      <c r="L18" s="20"/>
      <c r="M18" s="16"/>
    </row>
    <row r="19" spans="2:13" ht="15.75" outlineLevel="1" thickBot="1" x14ac:dyDescent="0.3">
      <c r="B19" s="44" t="s">
        <v>43</v>
      </c>
      <c r="C19" s="38">
        <v>34</v>
      </c>
      <c r="D19" s="39" t="s">
        <v>12</v>
      </c>
      <c r="J19" s="38">
        <f>T_sep_C_</f>
        <v>34</v>
      </c>
      <c r="K19" s="39" t="s">
        <v>12</v>
      </c>
      <c r="L19" s="21"/>
      <c r="M19" s="23"/>
    </row>
    <row r="21" spans="2:13" ht="15.75" thickBot="1" x14ac:dyDescent="0.3">
      <c r="B21" s="7" t="s">
        <v>21</v>
      </c>
      <c r="K21" t="s">
        <v>64</v>
      </c>
    </row>
    <row r="22" spans="2:13" ht="15.75" outlineLevel="1" thickBot="1" x14ac:dyDescent="0.3">
      <c r="B22" s="5"/>
      <c r="C22" s="49" t="s">
        <v>49</v>
      </c>
      <c r="D22" s="50"/>
      <c r="E22" s="49" t="s">
        <v>50</v>
      </c>
      <c r="F22" s="50"/>
      <c r="K22" t="str">
        <f>[1]!PVT_Encode_string(gamma_gas_,gamma_oil_,gamma_water_,Rsb_m3m3_,Rp_m3m3_,Pb_atm_,T_res_C_,Bob_m3m3_,Muo_cP_,PVT_corr_,Ksep_,Psep_atm_,T_sep_C_)</f>
        <v>gamma_gas:0.800;gamma_oil:0.860;gamma_wat:1.100;rsb_m3m3:100.000;Rp_m3m3:200.000;Pb_atma:100.000;Tres_C:80.000;Bob_m3m3:1.200;Muob_cP:2.000;PVTcorr:1;Ksep_fr:1.000;PKsep_atma:20.000;TKsep_C:34.000;</v>
      </c>
    </row>
    <row r="23" spans="2:13" outlineLevel="1" x14ac:dyDescent="0.25">
      <c r="B23" s="27" t="s">
        <v>22</v>
      </c>
      <c r="C23" s="19">
        <v>50</v>
      </c>
      <c r="D23" s="16" t="s">
        <v>16</v>
      </c>
      <c r="E23" s="20"/>
      <c r="F23" s="16"/>
    </row>
    <row r="24" spans="2:13" ht="15.75" outlineLevel="1" thickBot="1" x14ac:dyDescent="0.3">
      <c r="B24" s="44" t="s">
        <v>23</v>
      </c>
      <c r="C24" s="38">
        <v>45</v>
      </c>
      <c r="D24" s="23" t="s">
        <v>25</v>
      </c>
      <c r="E24" s="20"/>
      <c r="F24" s="16"/>
    </row>
    <row r="25" spans="2:13" outlineLevel="1" x14ac:dyDescent="0.25">
      <c r="B25" s="27" t="s">
        <v>48</v>
      </c>
      <c r="C25" s="9">
        <f>[1]!PVT_Pb_atma(T_res_C_,gamma_gas_,gamma_oil_,gamma_water_,Rsb_m3m3_,Rp_m3m3_,,T_res_C_,,,PVT_corr_)</f>
        <v>160.67459041321916</v>
      </c>
      <c r="D25" s="24" t="s">
        <v>16</v>
      </c>
      <c r="E25" s="9">
        <f>[1]!PVT_Pb_atma(T_res_C_,gamma_gas_,gamma_oil_,gamma_water_,Rsb_m3m3_,Rp_m3m3_,Pb_atm_,T_res_C_,Bob_m3m3_,Muo_cP_,PVT_corr_,Ksep_,Psep_atm_,T_sep_C_)</f>
        <v>26.847541107121518</v>
      </c>
      <c r="F25" s="24" t="s">
        <v>16</v>
      </c>
      <c r="G25" s="11">
        <f>[1]!PVT_Pb_atma(T_res_C_,gamma_gas_,gamma_oil_,gamma_water_,Rsb_m3m3_,Rp_m3m3_,,T_res_C_,,,PVT_corr_1_)</f>
        <v>158.57644262663871</v>
      </c>
      <c r="H25" s="10" t="s">
        <v>16</v>
      </c>
      <c r="I25" s="11">
        <f>[1]!PVT_Pb_atma(T_res_C_,gamma_gas_,gamma_oil_,gamma_water_,Rsb_m3m3_,Rp_m3m3_,Pb_atm_,T_res_C_,Bob_m3m3_,Muo_cP_,PVT_corr_1_,Ksep_,Psep_atm_,T_sep_C_)</f>
        <v>23.729927382677946</v>
      </c>
      <c r="J25" s="24" t="s">
        <v>16</v>
      </c>
      <c r="K25" s="1">
        <f>[1]!PVT_Pb_atma(T_res_C_,,,,,,,,,,,,,,K22)</f>
        <v>26.847541107121518</v>
      </c>
    </row>
    <row r="26" spans="2:13" outlineLevel="1" x14ac:dyDescent="0.25">
      <c r="B26" s="46" t="s">
        <v>26</v>
      </c>
      <c r="C26" s="12">
        <f>[1]!PVT_Rs_m3m3(Pref_atm_,Tref_c_,gamma_gas_,gamma_oil_,gamma_water_,Rsb_m3m3_,Rp_m3m3_,Pb_atm_,T_res_C_,Bob_m3m3_,Muo_cP_,PVT_corr_)</f>
        <v>68.493063640297152</v>
      </c>
      <c r="D26" s="16" t="s">
        <v>14</v>
      </c>
      <c r="E26" s="17">
        <f>[1]!PVT_Rs_m3m3(Pref_atm_,Tref_c_,gamma_gas_,gamma_oil_,gamma_water_,Rsb_m3m3_,Rp_m3m3_,Pb_atm_,T_res_C_,Bob_m3m3_,Muo_cP_,PVT_corr_,Ksep_,Psep_atm_,T_sep_C_)</f>
        <v>40.733017716318834</v>
      </c>
      <c r="F26" s="16" t="s">
        <v>14</v>
      </c>
      <c r="G26" s="47">
        <f>[1]!PVT_Rs_m3m3(Pref_atm_,Tref_c_,gamma_gas_,gamma_oil_,gamma_water_,Rsb_m3m3_,Rp_m3m3_,Pb_atm_,T_res_C_,Bob_m3m3_,Muo_cP_,PVT_corr_1_)</f>
        <v>50.633932326723198</v>
      </c>
      <c r="H26" s="13" t="s">
        <v>14</v>
      </c>
      <c r="I26" s="14">
        <f>[1]!PVT_Rs_m3m3(Pref_atm_,Tref_c_,gamma_gas_,gamma_oil_,gamma_water_,Rsb_m3m3_,Rp_m3m3_,Pb_atm_,T_res_C_,Bob_m3m3_,Muo_cP_,PVT_corr_1_,Ksep_,Psep_atm_,T_sep_C_)</f>
        <v>17.666397516224063</v>
      </c>
      <c r="J26" s="16" t="s">
        <v>14</v>
      </c>
      <c r="K26" s="6">
        <f>[1]!PVT_Rs_m3m3(Pref_atm_,Tref_c_,,,,,,,,,,,,,,K22)</f>
        <v>40.733017716318834</v>
      </c>
    </row>
    <row r="27" spans="2:13" ht="30" outlineLevel="1" x14ac:dyDescent="0.25">
      <c r="B27" s="46" t="s">
        <v>28</v>
      </c>
      <c r="C27" s="15">
        <f>[1]!PVT_Bo_m3m3(Pref_atm_,Tref_c_,gamma_gas_,gamma_oil_,gamma_water_,Rsb_m3m3_,Rp_m3m3_,Pb_atm_,T_res_C_,Bob_m3m3_,Muo_cP_,PVT_corr_)</f>
        <v>1.1218940899214978</v>
      </c>
      <c r="D27" s="16"/>
      <c r="E27" s="20"/>
      <c r="F27" s="16"/>
      <c r="G27" s="13"/>
      <c r="H27" s="13"/>
      <c r="I27" s="13"/>
      <c r="J27" s="16"/>
    </row>
    <row r="28" spans="2:13" outlineLevel="1" x14ac:dyDescent="0.25">
      <c r="B28" s="46" t="s">
        <v>29</v>
      </c>
      <c r="C28" s="15">
        <f>[1]!PVT_Bg_m3m3(Pref_atm_,Tref_c_,gamma_gas_,gamma_oil_,gamma_water_,Rsb_m3m3_,Rp_m3m3_,Pb_atm_,T_res_C_,Bob_m3m3_,Muo_cP_,PVT_corr_)</f>
        <v>2.0112489969198805E-2</v>
      </c>
      <c r="D28" s="16"/>
      <c r="E28" s="20"/>
      <c r="F28" s="16"/>
      <c r="G28" s="13"/>
      <c r="H28" s="13"/>
      <c r="I28" s="13"/>
      <c r="J28" s="16"/>
    </row>
    <row r="29" spans="2:13" outlineLevel="1" x14ac:dyDescent="0.25">
      <c r="B29" s="46" t="s">
        <v>27</v>
      </c>
      <c r="C29" s="12">
        <f>[1]!PVT_Rhoo_kgm3(Pref_atm_,Tref_c_,gamma_gas_,gamma_oil_,gamma_water_,Rsb_m3m3_,Rp_m3m3_,Pb_atm_,T_res_C_,Bob_m3m3_,Muo_cP_,PVT_corr_)</f>
        <v>826.22984558581788</v>
      </c>
      <c r="D29" s="16"/>
      <c r="E29" s="20"/>
      <c r="F29" s="16"/>
      <c r="G29" s="13"/>
      <c r="H29" s="13"/>
      <c r="I29" s="13"/>
      <c r="J29" s="16"/>
    </row>
    <row r="30" spans="2:13" outlineLevel="1" x14ac:dyDescent="0.25">
      <c r="B30" s="46" t="s">
        <v>10</v>
      </c>
      <c r="C30" s="17">
        <f>[1]!PVT_Rhog_kgm3(Pref_atm_,Tref_c_,gamma_gas_,gamma_oil_,gamma_water_,Rsb_m3m3_,Rp_m3m3_,Pb_atm_,T_res_C_,Bob_m3m3_,Muo_cP_,PVT_corr_)</f>
        <v>48.594679301109622</v>
      </c>
      <c r="D30" s="16"/>
      <c r="E30" s="20"/>
      <c r="F30" s="16"/>
      <c r="G30" s="13"/>
      <c r="H30" s="13"/>
      <c r="I30" s="13"/>
      <c r="J30" s="16"/>
    </row>
    <row r="31" spans="2:13" outlineLevel="1" x14ac:dyDescent="0.25">
      <c r="B31" s="46" t="s">
        <v>33</v>
      </c>
      <c r="C31" s="12">
        <f>[1]!PVT_Rhow_kgm3(Pref_atm_,Tref_c_,gamma_gas_,gamma_oil_,gamma_water_,Rsb_m3m3_,Rp_m3m3_,Pb_atm_,T_res_C_,Bob_m3m3_,Muo_cP_,PVT_corr_)</f>
        <v>1087.6173492616192</v>
      </c>
      <c r="D31" s="16"/>
      <c r="E31" s="20"/>
      <c r="F31" s="16"/>
      <c r="G31" s="13"/>
      <c r="H31" s="13"/>
      <c r="I31" s="13"/>
      <c r="J31" s="16"/>
    </row>
    <row r="32" spans="2:13" outlineLevel="1" x14ac:dyDescent="0.25">
      <c r="B32" s="46" t="s">
        <v>30</v>
      </c>
      <c r="C32" s="17">
        <f>[1]!PVT_Muo_cP(Pref_atm_,Tref_c_,gamma_gas_,gamma_oil_,gamma_water_,Rsb_m3m3_,Rp_m3m3_,Pb_atm_,T_res_C_,Bob_m3m3_,Muo_cP_,PVT_corr_)</f>
        <v>2.7347606945884526</v>
      </c>
      <c r="D32" s="16"/>
      <c r="E32" s="20"/>
      <c r="F32" s="16"/>
      <c r="G32" s="13"/>
      <c r="H32" s="13"/>
      <c r="I32" s="13"/>
      <c r="J32" s="16"/>
    </row>
    <row r="33" spans="2:11" outlineLevel="1" x14ac:dyDescent="0.25">
      <c r="B33" s="46" t="s">
        <v>51</v>
      </c>
      <c r="C33" s="17">
        <f>[1]!PVT_Muw_cP(Pref_atm_,Tref_c_,gamma_gas_,gamma_oil_,gamma_water_,Rsb_m3m3_,Rp_m3m3_,Pb_atm_,T_res_C_,Bob_m3m3_,Muo_cP_,PVT_corr_)</f>
        <v>0.78598396296454154</v>
      </c>
      <c r="D33" s="16"/>
      <c r="E33" s="20"/>
      <c r="F33" s="16"/>
      <c r="G33" s="13"/>
      <c r="H33" s="13"/>
      <c r="I33" s="13"/>
      <c r="J33" s="16"/>
    </row>
    <row r="34" spans="2:11" outlineLevel="1" x14ac:dyDescent="0.25">
      <c r="B34" s="46" t="s">
        <v>31</v>
      </c>
      <c r="C34" s="18">
        <f>[1]!PVT_Mug_cP(Pref_atm_,Tref_c_,gamma_gas_,gamma_oil_,gamma_water_,Rsb_m3m3_,Rp_m3m3_,Pb_atm_,T_res_C_,Bob_m3m3_,Muo_cP_,PVT_corr_)</f>
        <v>1.2308565998639807E-2</v>
      </c>
      <c r="D34" s="16"/>
      <c r="E34" s="20"/>
      <c r="F34" s="16"/>
      <c r="G34" s="13"/>
      <c r="H34" s="13"/>
      <c r="I34" s="13"/>
      <c r="J34" s="16"/>
    </row>
    <row r="35" spans="2:11" outlineLevel="1" x14ac:dyDescent="0.25">
      <c r="B35" s="46" t="s">
        <v>32</v>
      </c>
      <c r="C35" s="19"/>
      <c r="D35" s="16"/>
      <c r="E35" s="20"/>
      <c r="F35" s="16"/>
      <c r="G35" s="13"/>
      <c r="H35" s="13"/>
      <c r="I35" s="13"/>
      <c r="J35" s="16"/>
    </row>
    <row r="36" spans="2:11" outlineLevel="1" x14ac:dyDescent="0.25">
      <c r="B36" s="46" t="s">
        <v>35</v>
      </c>
      <c r="C36" s="19"/>
      <c r="D36" s="16"/>
      <c r="E36" s="20"/>
      <c r="F36" s="16"/>
      <c r="G36" s="13"/>
      <c r="H36" s="13"/>
      <c r="I36" s="13"/>
      <c r="J36" s="16"/>
    </row>
    <row r="37" spans="2:11" outlineLevel="1" x14ac:dyDescent="0.25">
      <c r="B37" s="46" t="s">
        <v>36</v>
      </c>
      <c r="C37" s="20"/>
      <c r="D37" s="16"/>
      <c r="E37" s="20"/>
      <c r="F37" s="16"/>
      <c r="G37" s="13"/>
      <c r="H37" s="13"/>
      <c r="I37" s="13"/>
      <c r="J37" s="16"/>
    </row>
    <row r="38" spans="2:11" ht="15.75" outlineLevel="1" thickBot="1" x14ac:dyDescent="0.3">
      <c r="B38" s="44" t="s">
        <v>37</v>
      </c>
      <c r="C38" s="21"/>
      <c r="D38" s="23"/>
      <c r="E38" s="21"/>
      <c r="F38" s="23"/>
      <c r="G38" s="22"/>
      <c r="H38" s="22"/>
      <c r="I38" s="22"/>
      <c r="J38" s="23"/>
    </row>
    <row r="41" spans="2:11" x14ac:dyDescent="0.25">
      <c r="B41" s="5" t="s">
        <v>38</v>
      </c>
    </row>
    <row r="42" spans="2:11" outlineLevel="1" x14ac:dyDescent="0.25">
      <c r="B42" s="5"/>
      <c r="D42" t="str">
        <f>"T = "&amp;D43&amp; " C"</f>
        <v>T = 20 C</v>
      </c>
      <c r="E42" t="str">
        <f t="shared" ref="E42:K42" si="0">"T = "&amp;E43&amp; " C"</f>
        <v>T = 60 C</v>
      </c>
      <c r="F42" t="str">
        <f t="shared" si="0"/>
        <v>T = 100 C</v>
      </c>
      <c r="G42" t="str">
        <f t="shared" si="0"/>
        <v>T = 140 C</v>
      </c>
      <c r="H42" t="str">
        <f>"T = "&amp;H43&amp; " C"</f>
        <v>T = 20 C</v>
      </c>
      <c r="I42" t="str">
        <f t="shared" si="0"/>
        <v>T = 60 C</v>
      </c>
      <c r="J42" t="str">
        <f t="shared" si="0"/>
        <v>T = 100 C</v>
      </c>
      <c r="K42" t="str">
        <f t="shared" si="0"/>
        <v>T = 140 C</v>
      </c>
    </row>
    <row r="43" spans="2:11" outlineLevel="1" x14ac:dyDescent="0.25">
      <c r="B43" s="5"/>
      <c r="D43">
        <v>20</v>
      </c>
      <c r="E43">
        <v>60</v>
      </c>
      <c r="F43">
        <v>100</v>
      </c>
      <c r="G43">
        <v>140</v>
      </c>
      <c r="H43">
        <v>20</v>
      </c>
      <c r="I43">
        <v>60</v>
      </c>
      <c r="J43">
        <v>100</v>
      </c>
      <c r="K43">
        <v>140</v>
      </c>
    </row>
    <row r="44" spans="2:11" outlineLevel="1" x14ac:dyDescent="0.25">
      <c r="B44" s="5"/>
      <c r="C44" t="s">
        <v>52</v>
      </c>
      <c r="D44" t="str">
        <f>"T"&amp;D43</f>
        <v>T20</v>
      </c>
      <c r="E44" t="str">
        <f t="shared" ref="E44:G44" si="1">"T"&amp;E43</f>
        <v>T60</v>
      </c>
      <c r="F44" t="str">
        <f t="shared" si="1"/>
        <v>T100</v>
      </c>
      <c r="G44" t="str">
        <f t="shared" si="1"/>
        <v>T140</v>
      </c>
      <c r="H44" t="str">
        <f>"T"&amp;H43</f>
        <v>T20</v>
      </c>
      <c r="I44" t="str">
        <f t="shared" ref="I44:K44" si="2">"T"&amp;I43</f>
        <v>T60</v>
      </c>
      <c r="J44" t="str">
        <f t="shared" si="2"/>
        <v>T100</v>
      </c>
      <c r="K44" t="str">
        <f t="shared" si="2"/>
        <v>T140</v>
      </c>
    </row>
    <row r="45" spans="2:11" outlineLevel="1" x14ac:dyDescent="0.25">
      <c r="B45" s="5"/>
      <c r="C45">
        <v>0</v>
      </c>
      <c r="D45" s="2">
        <f>[1]!PVT_Pb_atma(D$43,gamma_gas_,gamma_oil_,gamma_water_,$C45,Rp_m3m3_,,T_res_C_,,,PVT_corr_)</f>
        <v>5.1843554170126351</v>
      </c>
      <c r="E45" s="2">
        <f>[1]!PVT_Pb_atma(E$43,gamma_gas_,gamma_oil_,gamma_water_,$C45,Rp_m3m3_,,T_res_C_,,,PVT_corr_)</f>
        <v>6.2569706934327298</v>
      </c>
      <c r="F45" s="2">
        <f>[1]!PVT_Pb_atma(F$43,gamma_gas_,gamma_oil_,gamma_water_,$C45,Rp_m3m3_,,T_res_C_,,,PVT_corr_)</f>
        <v>7.1689903250473881</v>
      </c>
      <c r="G45" s="2">
        <f>[1]!PVT_Pb_atma(G$43,gamma_gas_,gamma_oil_,gamma_water_,$C45,Rp_m3m3_,,T_res_C_,,,PVT_corr_)</f>
        <v>7.9101470190296412</v>
      </c>
      <c r="H45" s="2">
        <f>[1]!PVT_Pb_atma(H$43,gamma_gas_,gamma_oil_,gamma_water_,$C45,Rp_m3m3_,,T_res_C_,,,PVT_corr_1_)</f>
        <v>4.5002314483600445</v>
      </c>
      <c r="I45" s="2">
        <f>[1]!PVT_Pb_atma(I$43,gamma_gas_,gamma_oil_,gamma_water_,$C45,Rp_m3m3_,,T_res_C_,,,PVT_corr_1_)</f>
        <v>5.2378716269258554</v>
      </c>
      <c r="J45" s="2">
        <f>[1]!PVT_Pb_atma(J$43,gamma_gas_,gamma_oil_,gamma_water_,$C45,Rp_m3m3_,,T_res_C_,,,PVT_corr_1_)</f>
        <v>6.0964195941861554</v>
      </c>
      <c r="K45" s="2">
        <f>[1]!PVT_Pb_atma(K$43,gamma_gas_,gamma_oil_,gamma_water_,$C45,Rp_m3m3_,,T_res_C_,,,PVT_corr_1_)</f>
        <v>7.0956935403531514</v>
      </c>
    </row>
    <row r="46" spans="2:11" outlineLevel="1" x14ac:dyDescent="0.25">
      <c r="B46" s="5"/>
      <c r="C46">
        <v>40</v>
      </c>
      <c r="D46" s="2">
        <f>[1]!PVT_Pb_atma(D$43,gamma_gas_,gamma_oil_,gamma_water_,$C46,Rp_m3m3_,,T_res_C_,,,PVT_corr_)</f>
        <v>58.042042432755494</v>
      </c>
      <c r="E46" s="2">
        <f>[1]!PVT_Pb_atma(E$43,gamma_gas_,gamma_oil_,gamma_water_,$C46,Rp_m3m3_,,T_res_C_,,,PVT_corr_)</f>
        <v>71.161737515886159</v>
      </c>
      <c r="F46" s="2">
        <f>[1]!PVT_Pb_atma(F$43,gamma_gas_,gamma_oil_,gamma_water_,$C46,Rp_m3m3_,,T_res_C_,,,PVT_corr_)</f>
        <v>82.462613258828512</v>
      </c>
      <c r="G46" s="2">
        <f>[1]!PVT_Pb_atma(G$43,gamma_gas_,gamma_oil_,gamma_water_,$C46,Rp_m3m3_,,T_res_C_,,,PVT_corr_)</f>
        <v>91.732624726976653</v>
      </c>
      <c r="H46" s="2">
        <f>[1]!PVT_Pb_atma(H$43,gamma_gas_,gamma_oil_,gamma_water_,$C46,Rp_m3m3_,,T_res_C_,,,PVT_corr_1_)</f>
        <v>59.0294129032755</v>
      </c>
      <c r="I46" s="2">
        <f>[1]!PVT_Pb_atma(I$43,gamma_gas_,gamma_oil_,gamma_water_,$C46,Rp_m3m3_,,T_res_C_,,,PVT_corr_1_)</f>
        <v>68.705018963598164</v>
      </c>
      <c r="J46" s="2">
        <f>[1]!PVT_Pb_atma(J$43,gamma_gas_,gamma_oil_,gamma_water_,$C46,Rp_m3m3_,,T_res_C_,,,PVT_corr_1_)</f>
        <v>79.966569183452876</v>
      </c>
      <c r="K46" s="2">
        <f>[1]!PVT_Pb_atma(K$43,gamma_gas_,gamma_oil_,gamma_water_,$C46,Rp_m3m3_,,T_res_C_,,,PVT_corr_1_)</f>
        <v>93.074018222162366</v>
      </c>
    </row>
    <row r="47" spans="2:11" outlineLevel="1" x14ac:dyDescent="0.25">
      <c r="B47" s="5"/>
      <c r="C47">
        <v>70</v>
      </c>
      <c r="D47" s="2">
        <f>[1]!PVT_Pb_atma(D$43,gamma_gas_,gamma_oil_,gamma_water_,$C47,Rp_m3m3_,,T_res_C_,,,PVT_corr_)</f>
        <v>91.466288778660001</v>
      </c>
      <c r="E47" s="2">
        <f>[1]!PVT_Pb_atma(E$43,gamma_gas_,gamma_oil_,gamma_water_,$C47,Rp_m3m3_,,T_res_C_,,,PVT_corr_)</f>
        <v>112.45877424861033</v>
      </c>
      <c r="F47" s="2">
        <f>[1]!PVT_Pb_atma(F$43,gamma_gas_,gamma_oil_,gamma_water_,$C47,Rp_m3m3_,,T_res_C_,,,PVT_corr_)</f>
        <v>130.58329316128817</v>
      </c>
      <c r="G47" s="2">
        <f>[1]!PVT_Pb_atma(G$43,gamma_gas_,gamma_oil_,gamma_water_,$C47,Rp_m3m3_,,T_res_C_,,,PVT_corr_)</f>
        <v>145.47576543266703</v>
      </c>
      <c r="H47" s="2">
        <f>[1]!PVT_Pb_atma(H$43,gamma_gas_,gamma_oil_,gamma_water_,$C47,Rp_m3m3_,,T_res_C_,,,PVT_corr_1_)</f>
        <v>93.926911956263851</v>
      </c>
      <c r="I47" s="2">
        <f>[1]!PVT_Pb_atma(I$43,gamma_gas_,gamma_oil_,gamma_water_,$C47,Rp_m3m3_,,T_res_C_,,,PVT_corr_1_)</f>
        <v>109.32262324413593</v>
      </c>
      <c r="J47" s="2">
        <f>[1]!PVT_Pb_atma(J$43,gamma_gas_,gamma_oil_,gamma_water_,$C47,Rp_m3m3_,,T_res_C_,,,PVT_corr_1_)</f>
        <v>127.24187034429879</v>
      </c>
      <c r="K47" s="2">
        <f>[1]!PVT_Pb_atma(K$43,gamma_gas_,gamma_oil_,gamma_water_,$C47,Rp_m3m3_,,T_res_C_,,,PVT_corr_1_)</f>
        <v>148.09829007267061</v>
      </c>
    </row>
    <row r="48" spans="2:11" outlineLevel="1" x14ac:dyDescent="0.25">
      <c r="B48" s="5"/>
      <c r="C48">
        <v>100</v>
      </c>
      <c r="D48" s="2">
        <f>[1]!PVT_Pb_atma(D$43,gamma_gas_,gamma_oil_,gamma_water_,$C48,Rp_m3m3_,,T_res_C_,,,PVT_corr_)</f>
        <v>120.24580510604342</v>
      </c>
      <c r="E48" s="2">
        <f>[1]!PVT_Pb_atma(E$43,gamma_gas_,gamma_oil_,gamma_water_,$C48,Rp_m3m3_,,T_res_C_,,,PVT_corr_)</f>
        <v>148.09250311106828</v>
      </c>
      <c r="F48" s="2">
        <f>[1]!PVT_Pb_atma(F$43,gamma_gas_,gamma_oil_,gamma_water_,$C48,Rp_m3m3_,,T_res_C_,,,PVT_corr_)</f>
        <v>172.16826890063172</v>
      </c>
      <c r="G48" s="2">
        <f>[1]!PVT_Pb_atma(G$43,gamma_gas_,gamma_oil_,gamma_water_,$C48,Rp_m3m3_,,T_res_C_,,,PVT_corr_)</f>
        <v>191.97059750702735</v>
      </c>
      <c r="H48" s="2">
        <f>[1]!PVT_Pb_atma(H$43,gamma_gas_,gamma_oil_,gamma_water_,$C48,Rp_m3m3_,,T_res_C_,,,PVT_corr_1_)</f>
        <v>126.28700712232443</v>
      </c>
      <c r="I48" s="2">
        <f>[1]!PVT_Pb_atma(I$43,gamma_gas_,gamma_oil_,gamma_water_,$C48,Rp_m3m3_,,T_res_C_,,,PVT_corr_1_)</f>
        <v>146.98691368339698</v>
      </c>
      <c r="J48" s="2">
        <f>[1]!PVT_Pb_atma(J$43,gamma_gas_,gamma_oil_,gamma_water_,$C48,Rp_m3m3_,,T_res_C_,,,PVT_corr_1_)</f>
        <v>171.07977523961091</v>
      </c>
      <c r="K48" s="2">
        <f>[1]!PVT_Pb_atma(K$43,gamma_gas_,gamma_oil_,gamma_water_,$C48,Rp_m3m3_,,T_res_C_,,,PVT_corr_1_)</f>
        <v>199.12173650423259</v>
      </c>
    </row>
    <row r="49" spans="2:11" outlineLevel="1" x14ac:dyDescent="0.25">
      <c r="B49" s="5"/>
      <c r="C49">
        <v>130</v>
      </c>
      <c r="D49" s="2">
        <f>[1]!PVT_Pb_atma(D$43,gamma_gas_,gamma_oil_,gamma_water_,$C49,Rp_m3m3_,,T_res_C_,,,PVT_corr_)</f>
        <v>145.41273305263539</v>
      </c>
      <c r="E49" s="2">
        <f>[1]!PVT_Pb_atma(E$43,gamma_gas_,gamma_oil_,gamma_water_,$C49,Rp_m3m3_,,T_res_C_,,,PVT_corr_)</f>
        <v>179.29567256351984</v>
      </c>
      <c r="F49" s="2">
        <f>[1]!PVT_Pb_atma(F$43,gamma_gas_,gamma_oil_,gamma_water_,$C49,Rp_m3m3_,,T_res_C_,,,PVT_corr_)</f>
        <v>208.61838826533935</v>
      </c>
      <c r="G49" s="2">
        <f>[1]!PVT_Pb_atma(G$43,gamma_gas_,gamma_oil_,gamma_water_,$C49,Rp_m3m3_,,T_res_C_,,,PVT_corr_)</f>
        <v>232.75304615896633</v>
      </c>
      <c r="H49" s="2">
        <f>[1]!PVT_Pb_atma(H$43,gamma_gas_,gamma_oil_,gamma_water_,$C49,Rp_m3m3_,,T_res_C_,,,PVT_corr_1_)</f>
        <v>157.01156898435227</v>
      </c>
      <c r="I49" s="2">
        <f>[1]!PVT_Pb_atma(I$43,gamma_gas_,gamma_oil_,gamma_water_,$C49,Rp_m3m3_,,T_res_C_,,,PVT_corr_1_)</f>
        <v>182.74758792282748</v>
      </c>
      <c r="J49" s="2">
        <f>[1]!PVT_Pb_atma(J$43,gamma_gas_,gamma_oil_,gamma_water_,$C49,Rp_m3m3_,,T_res_C_,,,PVT_corr_1_)</f>
        <v>212.70203914043981</v>
      </c>
      <c r="K49" s="2">
        <f>[1]!PVT_Pb_atma(K$43,gamma_gas_,gamma_oil_,gamma_water_,$C49,Rp_m3m3_,,T_res_C_,,,PVT_corr_1_)</f>
        <v>247.56637266045047</v>
      </c>
    </row>
    <row r="50" spans="2:11" outlineLevel="1" x14ac:dyDescent="0.25">
      <c r="B50" s="5"/>
      <c r="C50">
        <v>160</v>
      </c>
      <c r="D50" s="2">
        <f>[1]!PVT_Pb_atma(D$43,gamma_gas_,gamma_oil_,gamma_water_,$C50,Rp_m3m3_,,T_res_C_,,,PVT_corr_)</f>
        <v>167.65677357866207</v>
      </c>
      <c r="E50" s="2">
        <f>[1]!PVT_Pb_atma(E$43,gamma_gas_,gamma_oil_,gamma_water_,$C50,Rp_m3m3_,,T_res_C_,,,PVT_corr_)</f>
        <v>206.90182735370587</v>
      </c>
      <c r="F50" s="2">
        <f>[1]!PVT_Pb_atma(F$43,gamma_gas_,gamma_oil_,gamma_water_,$C50,Rp_m3m3_,,T_res_C_,,,PVT_corr_)</f>
        <v>240.88928833505312</v>
      </c>
      <c r="G50" s="2">
        <f>[1]!PVT_Pb_atma(G$43,gamma_gas_,gamma_oil_,gamma_water_,$C50,Rp_m3m3_,,T_res_C_,,,PVT_corr_)</f>
        <v>268.87780958704298</v>
      </c>
      <c r="H50" s="2">
        <f>[1]!PVT_Pb_atma(H$43,gamma_gas_,gamma_oil_,gamma_water_,$C50,Rp_m3m3_,,T_res_C_,,,PVT_corr_1_)</f>
        <v>186.54269923451494</v>
      </c>
      <c r="I50" s="2">
        <f>[1]!PVT_Pb_atma(I$43,gamma_gas_,gamma_oil_,gamma_water_,$C50,Rp_m3m3_,,T_res_C_,,,PVT_corr_1_)</f>
        <v>217.11921325439718</v>
      </c>
      <c r="J50" s="2">
        <f>[1]!PVT_Pb_atma(J$43,gamma_gas_,gamma_oil_,gamma_water_,$C50,Rp_m3m3_,,T_res_C_,,,PVT_corr_1_)</f>
        <v>252.70757289163441</v>
      </c>
      <c r="K50" s="2">
        <f>[1]!PVT_Pb_atma(K$43,gamma_gas_,gamma_oil_,gamma_water_,$C50,Rp_m3m3_,,T_res_C_,,,PVT_corr_1_)</f>
        <v>294.12927782653207</v>
      </c>
    </row>
    <row r="51" spans="2:11" outlineLevel="1" x14ac:dyDescent="0.25">
      <c r="B51" s="5"/>
      <c r="C51">
        <v>190</v>
      </c>
      <c r="D51" s="2">
        <f>[1]!PVT_Pb_atma(D$43,gamma_gas_,gamma_oil_,gamma_water_,$C51,Rp_m3m3_,,T_res_C_,,,PVT_corr_)</f>
        <v>187.47490471212856</v>
      </c>
      <c r="E51" s="2">
        <f>[1]!PVT_Pb_atma(E$43,gamma_gas_,gamma_oil_,gamma_water_,$C51,Rp_m3m3_,,T_res_C_,,,PVT_corr_)</f>
        <v>231.5156159308379</v>
      </c>
      <c r="F51" s="2">
        <f>[1]!PVT_Pb_atma(F$43,gamma_gas_,gamma_oil_,gamma_water_,$C51,Rp_m3m3_,,T_res_C_,,,PVT_corr_)</f>
        <v>269.67761571863082</v>
      </c>
      <c r="G51" s="2">
        <f>[1]!PVT_Pb_atma(G$43,gamma_gas_,gamma_oil_,gamma_water_,$C51,Rp_m3m3_,,T_res_C_,,,PVT_corr_)</f>
        <v>301.11654723257851</v>
      </c>
      <c r="H51" s="2">
        <f>[1]!PVT_Pb_atma(H$43,gamma_gas_,gamma_oil_,gamma_water_,$C51,Rp_m3m3_,,T_res_C_,,,PVT_corr_1_)</f>
        <v>215.14148392103226</v>
      </c>
      <c r="I51" s="2">
        <f>[1]!PVT_Pb_atma(I$43,gamma_gas_,gamma_oil_,gamma_water_,$C51,Rp_m3m3_,,T_res_C_,,,PVT_corr_1_)</f>
        <v>250.40567076063476</v>
      </c>
      <c r="J51" s="2">
        <f>[1]!PVT_Pb_atma(J$43,gamma_gas_,gamma_oil_,gamma_water_,$C51,Rp_m3m3_,,T_res_C_,,,PVT_corr_1_)</f>
        <v>291.45006721297227</v>
      </c>
      <c r="K51" s="2">
        <f>[1]!PVT_Pb_atma(K$43,gamma_gas_,gamma_oil_,gamma_water_,$C51,Rp_m3m3_,,T_res_C_,,,PVT_corr_1_)</f>
        <v>339.22211673730004</v>
      </c>
    </row>
    <row r="52" spans="2:11" outlineLevel="1" x14ac:dyDescent="0.25">
      <c r="B52" s="5"/>
      <c r="C52">
        <v>220</v>
      </c>
      <c r="D52" s="2">
        <f>[1]!PVT_Pb_atma(D$43,gamma_gas_,gamma_oil_,gamma_water_,$C52,Rp_m3m3_,,T_res_C_,,,PVT_corr_)</f>
        <v>205.24215003896418</v>
      </c>
      <c r="E52" s="2">
        <f>[1]!PVT_Pb_atma(E$43,gamma_gas_,gamma_oil_,gamma_water_,$C52,Rp_m3m3_,,T_res_C_,,,PVT_corr_)</f>
        <v>253.5953096173464</v>
      </c>
      <c r="F52" s="2">
        <f>[1]!PVT_Pb_atma(F$43,gamma_gas_,gamma_oil_,gamma_water_,$C52,Rp_m3m3_,,T_res_C_,,,PVT_corr_)</f>
        <v>295.51306833534403</v>
      </c>
      <c r="G52" s="2">
        <f>[1]!PVT_Pb_atma(G$43,gamma_gas_,gamma_oil_,gamma_water_,$C52,Rp_m3m3_,,T_res_C_,,,PVT_corr_)</f>
        <v>330.05737495877349</v>
      </c>
      <c r="H52" s="2">
        <f>[1]!PVT_Pb_atma(H$43,gamma_gas_,gamma_oil_,gamma_water_,$C52,Rp_m3m3_,,T_res_C_,,,PVT_corr_1_)</f>
        <v>242.97942282590802</v>
      </c>
      <c r="I52" s="2">
        <f>[1]!PVT_Pb_atma(I$43,gamma_gas_,gamma_oil_,gamma_water_,$C52,Rp_m3m3_,,T_res_C_,,,PVT_corr_1_)</f>
        <v>282.80657102879326</v>
      </c>
      <c r="J52" s="2">
        <f>[1]!PVT_Pb_atma(J$43,gamma_gas_,gamma_oil_,gamma_water_,$C52,Rp_m3m3_,,T_res_C_,,,PVT_corr_1_)</f>
        <v>329.16185118428052</v>
      </c>
      <c r="K52" s="2">
        <f>[1]!PVT_Pb_atma(K$43,gamma_gas_,gamma_oil_,gamma_water_,$C52,Rp_m3m3_,,T_res_C_,,,PVT_corr_1_)</f>
        <v>383.1152999059247</v>
      </c>
    </row>
    <row r="53" spans="2:11" outlineLevel="1" x14ac:dyDescent="0.25">
      <c r="B53" s="5"/>
      <c r="C53">
        <v>250</v>
      </c>
      <c r="D53" s="2">
        <f>[1]!PVT_Pb_atma(D$43,gamma_gas_,gamma_oil_,gamma_water_,$C53,Rp_m3m3_,,T_res_C_,,,PVT_corr_)</f>
        <v>221.25084032501891</v>
      </c>
      <c r="E53" s="2">
        <f>[1]!PVT_Pb_atma(E$43,gamma_gas_,gamma_oil_,gamma_water_,$C53,Rp_m3m3_,,T_res_C_,,,PVT_corr_)</f>
        <v>273.4992491376168</v>
      </c>
      <c r="F53" s="2">
        <f>[1]!PVT_Pb_atma(F$43,gamma_gas_,gamma_oil_,gamma_water_,$C53,Rp_m3m3_,,T_res_C_,,,PVT_corr_)</f>
        <v>318.81078728865037</v>
      </c>
      <c r="G53" s="2">
        <f>[1]!PVT_Pb_atma(G$43,gamma_gas_,gamma_oil_,gamma_water_,$C53,Rp_m3m3_,,T_res_C_,,,PVT_corr_)</f>
        <v>356.16198794509961</v>
      </c>
      <c r="H53" s="2">
        <f>[1]!PVT_Pb_atma(H$43,gamma_gas_,gamma_oil_,gamma_water_,$C53,Rp_m3m3_,,T_res_C_,,,PVT_corr_1_)</f>
        <v>270.17731302946868</v>
      </c>
      <c r="I53" s="2">
        <f>[1]!PVT_Pb_atma(I$43,gamma_gas_,gamma_oil_,gamma_water_,$C53,Rp_m3m3_,,T_res_C_,,,PVT_corr_1_)</f>
        <v>314.4625111830245</v>
      </c>
      <c r="J53" s="2">
        <f>[1]!PVT_Pb_atma(J$43,gamma_gas_,gamma_oil_,gamma_water_,$C53,Rp_m3m3_,,T_res_C_,,,PVT_corr_1_)</f>
        <v>366.00656743058261</v>
      </c>
      <c r="K53" s="2">
        <f>[1]!PVT_Pb_atma(K$43,gamma_gas_,gamma_oil_,gamma_water_,$C53,Rp_m3m3_,,T_res_C_,,,PVT_corr_1_)</f>
        <v>425.99929288343424</v>
      </c>
    </row>
    <row r="54" spans="2:11" outlineLevel="1" x14ac:dyDescent="0.25">
      <c r="B54" s="5"/>
      <c r="C54">
        <v>280</v>
      </c>
      <c r="D54" s="2">
        <f>[1]!PVT_Pb_atma(D$43,gamma_gas_,gamma_oil_,gamma_water_,$C54,Rp_m3m3_,,T_res_C_,,,PVT_corr_)</f>
        <v>235.73449259192407</v>
      </c>
      <c r="E54" s="2">
        <f>[1]!PVT_Pb_atma(E$43,gamma_gas_,gamma_oil_,gamma_water_,$C54,Rp_m3m3_,,T_res_C_,,,PVT_corr_)</f>
        <v>291.51435947348386</v>
      </c>
      <c r="F54" s="2">
        <f>[1]!PVT_Pb_atma(F$43,gamma_gas_,gamma_oil_,gamma_water_,$C54,Rp_m3m3_,,T_res_C_,,,PVT_corr_)</f>
        <v>339.90375284911539</v>
      </c>
      <c r="G54" s="2">
        <f>[1]!PVT_Pb_atma(G$43,gamma_gas_,gamma_oil_,gamma_water_,$C54,Rp_m3m3_,,T_res_C_,,,PVT_corr_)</f>
        <v>379.80117305593319</v>
      </c>
      <c r="H54" s="2">
        <f>[1]!PVT_Pb_atma(H$43,gamma_gas_,gamma_oil_,gamma_water_,$C54,Rp_m3m3_,,T_res_C_,,,PVT_corr_1_)</f>
        <v>296.82456296481047</v>
      </c>
      <c r="I54" s="2">
        <f>[1]!PVT_Pb_atma(I$43,gamma_gas_,gamma_oil_,gamma_water_,$C54,Rp_m3m3_,,T_res_C_,,,PVT_corr_1_)</f>
        <v>345.47755473657156</v>
      </c>
      <c r="J54" s="2">
        <f>[1]!PVT_Pb_atma(J$43,gamma_gas_,gamma_oil_,gamma_water_,$C54,Rp_m3m3_,,T_res_C_,,,PVT_corr_1_)</f>
        <v>402.10533668303827</v>
      </c>
      <c r="K54" s="2">
        <f>[1]!PVT_Pb_atma(K$43,gamma_gas_,gamma_oil_,gamma_water_,$C54,Rp_m3m3_,,T_res_C_,,,PVT_corr_1_)</f>
        <v>468.01506949494268</v>
      </c>
    </row>
    <row r="55" spans="2:11" outlineLevel="1" x14ac:dyDescent="0.25">
      <c r="B55" s="5"/>
      <c r="C55">
        <v>310</v>
      </c>
      <c r="D55" s="2">
        <f>[1]!PVT_Pb_atma(D$43,gamma_gas_,gamma_oil_,gamma_water_,$C55,Rp_m3m3_,,T_res_C_,,,PVT_corr_)</f>
        <v>248.88327454014814</v>
      </c>
      <c r="E55" s="2">
        <f>[1]!PVT_Pb_atma(E$43,gamma_gas_,gamma_oil_,gamma_water_,$C55,Rp_m3m3_,,T_res_C_,,,PVT_corr_)</f>
        <v>307.87473845442253</v>
      </c>
      <c r="F55" s="2">
        <f>[1]!PVT_Pb_atma(F$43,gamma_gas_,gamma_oil_,gamma_water_,$C55,Rp_m3m3_,,T_res_C_,,,PVT_corr_)</f>
        <v>359.06400837553247</v>
      </c>
      <c r="G55" s="2">
        <f>[1]!PVT_Pb_atma(G$43,gamma_gas_,gamma_oil_,gamma_water_,$C55,Rp_m3m3_,,T_res_C_,,,PVT_corr_)</f>
        <v>401.27816093756508</v>
      </c>
      <c r="H55" s="2">
        <f>[1]!PVT_Pb_atma(H$43,gamma_gas_,gamma_oil_,gamma_water_,$C55,Rp_m3m3_,,T_res_C_,,,PVT_corr_1_)</f>
        <v>322.98985157658211</v>
      </c>
      <c r="I55" s="2">
        <f>[1]!PVT_Pb_atma(I$43,gamma_gas_,gamma_oil_,gamma_water_,$C55,Rp_m3m3_,,T_res_C_,,,PVT_corr_1_)</f>
        <v>375.93163791041991</v>
      </c>
      <c r="J55" s="2">
        <f>[1]!PVT_Pb_atma(J$43,gamma_gas_,gamma_oil_,gamma_water_,$C55,Rp_m3m3_,,T_res_C_,,,PVT_corr_1_)</f>
        <v>437.55119763724991</v>
      </c>
      <c r="K55" s="2">
        <f>[1]!PVT_Pb_atma(K$43,gamma_gas_,gamma_oil_,gamma_water_,$C55,Rp_m3m3_,,T_res_C_,,,PVT_corr_1_)</f>
        <v>509.27091855836846</v>
      </c>
    </row>
    <row r="56" spans="2:11" outlineLevel="1" x14ac:dyDescent="0.25">
      <c r="B56" s="5"/>
    </row>
    <row r="57" spans="2:11" outlineLevel="1" x14ac:dyDescent="0.25">
      <c r="B57" s="5"/>
    </row>
    <row r="58" spans="2:11" outlineLevel="1" x14ac:dyDescent="0.25">
      <c r="B58" s="5"/>
    </row>
    <row r="59" spans="2:11" outlineLevel="1" x14ac:dyDescent="0.25">
      <c r="B59" s="5"/>
    </row>
    <row r="60" spans="2:11" outlineLevel="1" x14ac:dyDescent="0.25">
      <c r="B60" s="5"/>
    </row>
    <row r="61" spans="2:11" outlineLevel="1" x14ac:dyDescent="0.25">
      <c r="B61" s="5"/>
    </row>
    <row r="62" spans="2:11" outlineLevel="1" x14ac:dyDescent="0.25">
      <c r="B62" s="5"/>
    </row>
    <row r="63" spans="2:11" outlineLevel="1" x14ac:dyDescent="0.25"/>
    <row r="64" spans="2:11" outlineLevel="1" x14ac:dyDescent="0.25"/>
    <row r="65" spans="2:11" x14ac:dyDescent="0.25">
      <c r="B65" s="5" t="s">
        <v>39</v>
      </c>
    </row>
    <row r="66" spans="2:11" outlineLevel="1" x14ac:dyDescent="0.25">
      <c r="D66" t="str">
        <f>"T = "&amp;D67&amp; " C"</f>
        <v>T = 20 C</v>
      </c>
      <c r="E66" t="str">
        <f t="shared" ref="E66" si="3">"T = "&amp;E67&amp; " C"</f>
        <v>T = 60 C</v>
      </c>
      <c r="F66" t="str">
        <f t="shared" ref="F66" si="4">"T = "&amp;F67&amp; " C"</f>
        <v>T = 100 C</v>
      </c>
      <c r="G66" t="str">
        <f t="shared" ref="G66" si="5">"T = "&amp;G67&amp; " C"</f>
        <v>T = 140 C</v>
      </c>
      <c r="H66" t="str">
        <f>D66</f>
        <v>T = 20 C</v>
      </c>
      <c r="I66" t="str">
        <f t="shared" ref="I66:K67" si="6">E66</f>
        <v>T = 60 C</v>
      </c>
      <c r="J66" t="str">
        <f t="shared" si="6"/>
        <v>T = 100 C</v>
      </c>
      <c r="K66" t="str">
        <f t="shared" si="6"/>
        <v>T = 140 C</v>
      </c>
    </row>
    <row r="67" spans="2:11" outlineLevel="1" x14ac:dyDescent="0.25">
      <c r="D67">
        <v>20</v>
      </c>
      <c r="E67">
        <v>60</v>
      </c>
      <c r="F67">
        <v>100</v>
      </c>
      <c r="G67">
        <v>140</v>
      </c>
      <c r="H67">
        <f>D67</f>
        <v>20</v>
      </c>
      <c r="I67">
        <f t="shared" si="6"/>
        <v>60</v>
      </c>
      <c r="J67">
        <f t="shared" si="6"/>
        <v>100</v>
      </c>
      <c r="K67">
        <f t="shared" si="6"/>
        <v>140</v>
      </c>
    </row>
    <row r="68" spans="2:11" outlineLevel="1" x14ac:dyDescent="0.25">
      <c r="C68" t="s">
        <v>53</v>
      </c>
      <c r="D68" t="str">
        <f>"T_1_"&amp;D67</f>
        <v>T_1_20</v>
      </c>
      <c r="E68" t="str">
        <f t="shared" ref="E68:G68" si="7">"T_1_"&amp;E67</f>
        <v>T_1_60</v>
      </c>
      <c r="F68" t="str">
        <f t="shared" si="7"/>
        <v>T_1_100</v>
      </c>
      <c r="G68" t="str">
        <f t="shared" si="7"/>
        <v>T_1_140</v>
      </c>
      <c r="H68" t="str">
        <f>"T_0_"&amp;D67</f>
        <v>T_0_20</v>
      </c>
      <c r="I68" t="str">
        <f t="shared" ref="I68:K68" si="8">"T_0_"&amp;E67</f>
        <v>T_0_60</v>
      </c>
      <c r="J68" t="str">
        <f t="shared" si="8"/>
        <v>T_0_100</v>
      </c>
      <c r="K68" t="str">
        <f t="shared" si="8"/>
        <v>T_0_140</v>
      </c>
    </row>
    <row r="69" spans="2:11" outlineLevel="1" x14ac:dyDescent="0.25">
      <c r="C69">
        <v>1</v>
      </c>
      <c r="D69">
        <f>[1]!PVT_Rs_m3m3($C69,D$67,gamma_gas_,gamma_oil_,gamma_water_,Rsb_m3m3_,Rp_m3m3_,Pb_atm_,T_res_C_,Bob_m3m3_,Muo_cP_,PVT_corr_)</f>
        <v>4.7614047093515062</v>
      </c>
      <c r="E69">
        <f>[1]!PVT_Rs_m3m3($C69,E$67,gamma_gas_,gamma_oil_,gamma_water_,Rsb_m3m3_,Rp_m3m3_,Pb_atm_,T_res_C_,Bob_m3m3_,Muo_cP_,PVT_corr_)</f>
        <v>4.6362464381549993</v>
      </c>
      <c r="F69">
        <f>[1]!PVT_Rs_m3m3($C69,F$67,gamma_gas_,gamma_oil_,gamma_water_,Rsb_m3m3_,Rp_m3m3_,Pb_atm_,T_res_C_,Bob_m3m3_,Muo_cP_,PVT_corr_)</f>
        <v>4.3436076097575356</v>
      </c>
      <c r="G69">
        <f>[1]!PVT_Rs_m3m3($C69,G$67,gamma_gas_,gamma_oil_,gamma_water_,Rsb_m3m3_,Rp_m3m3_,Pb_atm_,T_res_C_,Bob_m3m3_,Muo_cP_,PVT_corr_)</f>
        <v>4.0653919718745701</v>
      </c>
      <c r="H69">
        <f>[1]!PVT_Rs_m3m3($C69,D$67,gamma_gas_,gamma_oil_,gamma_water_,Rsb_m3m3_,Rp_m3m3_,Pb_atm_,T_res_C_,Bob_m3m3_,Muo_cP_,PVT_corr_1_)</f>
        <v>0.51107727627232091</v>
      </c>
      <c r="I69">
        <f>[1]!PVT_Rs_m3m3($C69,E$67,gamma_gas_,gamma_oil_,gamma_water_,Rsb_m3m3_,Rp_m3m3_,Pb_atm_,T_res_C_,Bob_m3m3_,Muo_cP_,PVT_corr_1_)</f>
        <v>0.42571494006934096</v>
      </c>
      <c r="J69">
        <f>[1]!PVT_Rs_m3m3($C69,F$67,gamma_gas_,gamma_oil_,gamma_water_,Rsb_m3m3_,Rp_m3m3_,Pb_atm_,T_res_C_,Bob_m3m3_,Muo_cP_,PVT_corr_1_)</f>
        <v>0.35461019030256119</v>
      </c>
      <c r="K69">
        <f>[1]!PVT_Rs_m3m3($C69,G$67,gamma_gas_,gamma_oil_,gamma_water_,Rsb_m3m3_,Rp_m3m3_,Pb_atm_,T_res_C_,Bob_m3m3_,Muo_cP_,PVT_corr_1_)</f>
        <v>0.2953816632461545</v>
      </c>
    </row>
    <row r="70" spans="2:11" outlineLevel="1" x14ac:dyDescent="0.25">
      <c r="C70">
        <v>5</v>
      </c>
      <c r="D70">
        <f>[1]!PVT_Rs_m3m3($C70,D$67,gamma_gas_,gamma_oil_,gamma_water_,Rsb_m3m3_,Rp_m3m3_,Pb_atm_,T_res_C_,Bob_m3m3_,Muo_cP_,PVT_corr_)</f>
        <v>18.417880743229187</v>
      </c>
      <c r="E70">
        <f>[1]!PVT_Rs_m3m3($C70,E$67,gamma_gas_,gamma_oil_,gamma_water_,Rsb_m3m3_,Rp_m3m3_,Pb_atm_,T_res_C_,Bob_m3m3_,Muo_cP_,PVT_corr_)</f>
        <v>16.593877521083776</v>
      </c>
      <c r="F70">
        <f>[1]!PVT_Rs_m3m3($C70,F$67,gamma_gas_,gamma_oil_,gamma_water_,Rsb_m3m3_,Rp_m3m3_,Pb_atm_,T_res_C_,Bob_m3m3_,Muo_cP_,PVT_corr_)</f>
        <v>14.928059606130608</v>
      </c>
      <c r="G70">
        <f>[1]!PVT_Rs_m3m3($C70,G$67,gamma_gas_,gamma_oil_,gamma_water_,Rsb_m3m3_,Rp_m3m3_,Pb_atm_,T_res_C_,Bob_m3m3_,Muo_cP_,PVT_corr_)</f>
        <v>13.59451768682572</v>
      </c>
      <c r="H70">
        <f>[1]!PVT_Rs_m3m3($C70,D$67,gamma_gas_,gamma_oil_,gamma_water_,Rsb_m3m3_,Rp_m3m3_,Pb_atm_,T_res_C_,Bob_m3m3_,Muo_cP_,PVT_corr_1_)</f>
        <v>3.5485134593360286</v>
      </c>
      <c r="I70">
        <f>[1]!PVT_Rs_m3m3($C70,E$67,gamma_gas_,gamma_oil_,gamma_water_,Rsb_m3m3_,Rp_m3m3_,Pb_atm_,T_res_C_,Bob_m3m3_,Muo_cP_,PVT_corr_1_)</f>
        <v>2.9558254002112072</v>
      </c>
      <c r="J70">
        <f>[1]!PVT_Rs_m3m3($C70,F$67,gamma_gas_,gamma_oil_,gamma_water_,Rsb_m3m3_,Rp_m3m3_,Pb_atm_,T_res_C_,Bob_m3m3_,Muo_cP_,PVT_corr_1_)</f>
        <v>2.462130663066028</v>
      </c>
      <c r="K70">
        <f>[1]!PVT_Rs_m3m3($C70,G$67,gamma_gas_,gamma_oil_,gamma_water_,Rsb_m3m3_,Rp_m3m3_,Pb_atm_,T_res_C_,Bob_m3m3_,Muo_cP_,PVT_corr_1_)</f>
        <v>2.050894955289579</v>
      </c>
    </row>
    <row r="71" spans="2:11" outlineLevel="1" x14ac:dyDescent="0.25">
      <c r="C71">
        <v>10</v>
      </c>
      <c r="D71">
        <f>[1]!PVT_Rs_m3m3($C71,D$67,gamma_gas_,gamma_oil_,gamma_water_,Rsb_m3m3_,Rp_m3m3_,Pb_atm_,T_res_C_,Bob_m3m3_,Muo_cP_,PVT_corr_)</f>
        <v>28.283248865002619</v>
      </c>
      <c r="E71">
        <f>[1]!PVT_Rs_m3m3($C71,E$67,gamma_gas_,gamma_oil_,gamma_water_,Rsb_m3m3_,Rp_m3m3_,Pb_atm_,T_res_C_,Bob_m3m3_,Muo_cP_,PVT_corr_)</f>
        <v>24.850691701138999</v>
      </c>
      <c r="F71">
        <f>[1]!PVT_Rs_m3m3($C71,F$67,gamma_gas_,gamma_oil_,gamma_water_,Rsb_m3m3_,Rp_m3m3_,Pb_atm_,T_res_C_,Bob_m3m3_,Muo_cP_,PVT_corr_)</f>
        <v>22.045709735414238</v>
      </c>
      <c r="G71">
        <f>[1]!PVT_Rs_m3m3($C71,G$67,gamma_gas_,gamma_oil_,gamma_water_,Rsb_m3m3_,Rp_m3m3_,Pb_atm_,T_res_C_,Bob_m3m3_,Muo_cP_,PVT_corr_)</f>
        <v>19.884536583881538</v>
      </c>
      <c r="H71">
        <f>[1]!PVT_Rs_m3m3($C71,D$67,gamma_gas_,gamma_oil_,gamma_water_,Rsb_m3m3_,Rp_m3m3_,Pb_atm_,T_res_C_,Bob_m3m3_,Muo_cP_,PVT_corr_1_)</f>
        <v>8.1749776050390821</v>
      </c>
      <c r="I71">
        <f>[1]!PVT_Rs_m3m3($C71,E$67,gamma_gas_,gamma_oil_,gamma_water_,Rsb_m3m3_,Rp_m3m3_,Pb_atm_,T_res_C_,Bob_m3m3_,Muo_cP_,PVT_corr_1_)</f>
        <v>6.809557502891268</v>
      </c>
      <c r="J71">
        <f>[1]!PVT_Rs_m3m3($C71,F$67,gamma_gas_,gamma_oil_,gamma_water_,Rsb_m3m3_,Rp_m3m3_,Pb_atm_,T_res_C_,Bob_m3m3_,Muo_cP_,PVT_corr_1_)</f>
        <v>5.6721957692703757</v>
      </c>
      <c r="K71">
        <f>[1]!PVT_Rs_m3m3($C71,G$67,gamma_gas_,gamma_oil_,gamma_water_,Rsb_m3m3_,Rp_m3m3_,Pb_atm_,T_res_C_,Bob_m3m3_,Muo_cP_,PVT_corr_1_)</f>
        <v>4.7248011095094089</v>
      </c>
    </row>
    <row r="72" spans="2:11" outlineLevel="1" x14ac:dyDescent="0.25">
      <c r="C72">
        <v>15</v>
      </c>
      <c r="D72">
        <f>[1]!PVT_Rs_m3m3($C72,D$67,gamma_gas_,gamma_oil_,gamma_water_,Rsb_m3m3_,Rp_m3m3_,Pb_atm_,T_res_C_,Bob_m3m3_,Muo_cP_,PVT_corr_)</f>
        <v>36.133467942602017</v>
      </c>
      <c r="E72">
        <f>[1]!PVT_Rs_m3m3($C72,E$67,gamma_gas_,gamma_oil_,gamma_water_,Rsb_m3m3_,Rp_m3m3_,Pb_atm_,T_res_C_,Bob_m3m3_,Muo_cP_,PVT_corr_)</f>
        <v>31.322766346582391</v>
      </c>
      <c r="F72">
        <f>[1]!PVT_Rs_m3m3($C72,F$67,gamma_gas_,gamma_oil_,gamma_water_,Rsb_m3m3_,Rp_m3m3_,Pb_atm_,T_res_C_,Bob_m3m3_,Muo_cP_,PVT_corr_)</f>
        <v>27.563398369819158</v>
      </c>
      <c r="G72">
        <f>[1]!PVT_Rs_m3m3($C72,G$67,gamma_gas_,gamma_oil_,gamma_water_,Rsb_m3m3_,Rp_m3m3_,Pb_atm_,T_res_C_,Bob_m3m3_,Muo_cP_,PVT_corr_)</f>
        <v>24.717208069067908</v>
      </c>
      <c r="H72">
        <f>[1]!PVT_Rs_m3m3($C72,D$67,gamma_gas_,gamma_oil_,gamma_water_,Rsb_m3m3_,Rp_m3m3_,Pb_atm_,T_res_C_,Bob_m3m3_,Muo_cP_,PVT_corr_1_)</f>
        <v>13.319884148269232</v>
      </c>
      <c r="I72">
        <f>[1]!PVT_Rs_m3m3($C72,E$67,gamma_gas_,gamma_oil_,gamma_water_,Rsb_m3m3_,Rp_m3m3_,Pb_atm_,T_res_C_,Bob_m3m3_,Muo_cP_,PVT_corr_1_)</f>
        <v>11.095139512502138</v>
      </c>
      <c r="J72">
        <f>[1]!PVT_Rs_m3m3($C72,F$67,gamma_gas_,gamma_oil_,gamma_water_,Rsb_m3m3_,Rp_m3m3_,Pb_atm_,T_res_C_,Bob_m3m3_,Muo_cP_,PVT_corr_1_)</f>
        <v>9.2419813439504903</v>
      </c>
      <c r="K72">
        <f>[1]!PVT_Rs_m3m3($C72,G$67,gamma_gas_,gamma_oil_,gamma_water_,Rsb_m3m3_,Rp_m3m3_,Pb_atm_,T_res_C_,Bob_m3m3_,Muo_cP_,PVT_corr_1_)</f>
        <v>7.6983456643950507</v>
      </c>
    </row>
    <row r="73" spans="2:11" outlineLevel="1" x14ac:dyDescent="0.25">
      <c r="C73">
        <v>20</v>
      </c>
      <c r="D73">
        <f>[1]!PVT_Rs_m3m3($C73,D$67,gamma_gas_,gamma_oil_,gamma_water_,Rsb_m3m3_,Rp_m3m3_,Pb_atm_,T_res_C_,Bob_m3m3_,Muo_cP_,PVT_corr_)</f>
        <v>42.997847342176087</v>
      </c>
      <c r="E73">
        <f>[1]!PVT_Rs_m3m3($C73,E$67,gamma_gas_,gamma_oil_,gamma_water_,Rsb_m3m3_,Rp_m3m3_,Pb_atm_,T_res_C_,Bob_m3m3_,Muo_cP_,PVT_corr_)</f>
        <v>36.955567981078325</v>
      </c>
      <c r="F73">
        <f>[1]!PVT_Rs_m3m3($C73,F$67,gamma_gas_,gamma_oil_,gamma_water_,Rsb_m3m3_,Rp_m3m3_,Pb_atm_,T_res_C_,Bob_m3m3_,Muo_cP_,PVT_corr_)</f>
        <v>32.342179225948094</v>
      </c>
      <c r="G73">
        <f>[1]!PVT_Rs_m3m3($C73,G$67,gamma_gas_,gamma_oil_,gamma_water_,Rsb_m3m3_,Rp_m3m3_,Pb_atm_,T_res_C_,Bob_m3m3_,Muo_cP_,PVT_corr_)</f>
        <v>28.882289377368032</v>
      </c>
      <c r="H73">
        <f>[1]!PVT_Rs_m3m3($C73,D$67,gamma_gas_,gamma_oil_,gamma_water_,Rsb_m3m3_,Rp_m3m3_,Pb_atm_,T_res_C_,Bob_m3m3_,Muo_cP_,PVT_corr_1_)</f>
        <v>18.833311359454534</v>
      </c>
      <c r="I73">
        <f>[1]!PVT_Rs_m3m3($C73,E$67,gamma_gas_,gamma_oil_,gamma_water_,Rsb_m3m3_,Rp_m3m3_,Pb_atm_,T_res_C_,Bob_m3m3_,Muo_cP_,PVT_corr_1_)</f>
        <v>15.687690274895605</v>
      </c>
      <c r="J73">
        <f>[1]!PVT_Rs_m3m3($C73,F$67,gamma_gas_,gamma_oil_,gamma_water_,Rsb_m3m3_,Rp_m3m3_,Pb_atm_,T_res_C_,Bob_m3m3_,Muo_cP_,PVT_corr_1_)</f>
        <v>13.067464423217707</v>
      </c>
      <c r="K73">
        <f>[1]!PVT_Rs_m3m3($C73,G$67,gamma_gas_,gamma_oil_,gamma_water_,Rsb_m3m3_,Rp_m3m3_,Pb_atm_,T_res_C_,Bob_m3m3_,Muo_cP_,PVT_corr_1_)</f>
        <v>10.884880021204843</v>
      </c>
    </row>
    <row r="74" spans="2:11" outlineLevel="1" x14ac:dyDescent="0.25">
      <c r="C74">
        <v>25</v>
      </c>
      <c r="D74">
        <f>[1]!PVT_Rs_m3m3($C74,D$67,gamma_gas_,gamma_oil_,gamma_water_,Rsb_m3m3_,Rp_m3m3_,Pb_atm_,T_res_C_,Bob_m3m3_,Muo_cP_,PVT_corr_)</f>
        <v>49.257235015504882</v>
      </c>
      <c r="E74">
        <f>[1]!PVT_Rs_m3m3($C74,E$67,gamma_gas_,gamma_oil_,gamma_water_,Rsb_m3m3_,Rp_m3m3_,Pb_atm_,T_res_C_,Bob_m3m3_,Muo_cP_,PVT_corr_)</f>
        <v>42.095437207474099</v>
      </c>
      <c r="F74">
        <f>[1]!PVT_Rs_m3m3($C74,F$67,gamma_gas_,gamma_oil_,gamma_water_,Rsb_m3m3_,Rp_m3m3_,Pb_atm_,T_res_C_,Bob_m3m3_,Muo_cP_,PVT_corr_)</f>
        <v>36.697735545584067</v>
      </c>
      <c r="G74">
        <f>[1]!PVT_Rs_m3m3($C74,G$67,gamma_gas_,gamma_oil_,gamma_water_,Rsb_m3m3_,Rp_m3m3_,Pb_atm_,T_res_C_,Bob_m3m3_,Muo_cP_,PVT_corr_)</f>
        <v>32.670131677596835</v>
      </c>
      <c r="H74">
        <f>[1]!PVT_Rs_m3m3($C74,D$67,gamma_gas_,gamma_oil_,gamma_water_,Rsb_m3m3_,Rp_m3m3_,Pb_atm_,T_res_C_,Bob_m3m3_,Muo_cP_,PVT_corr_1_)</f>
        <v>24.638050556525798</v>
      </c>
      <c r="I74">
        <f>[1]!PVT_Rs_m3m3($C74,E$67,gamma_gas_,gamma_oil_,gamma_water_,Rsb_m3m3_,Rp_m3m3_,Pb_atm_,T_res_C_,Bob_m3m3_,Muo_cP_,PVT_corr_1_)</f>
        <v>20.522896835874889</v>
      </c>
      <c r="J74">
        <f>[1]!PVT_Rs_m3m3($C74,F$67,gamma_gas_,gamma_oil_,gamma_water_,Rsb_m3m3_,Rp_m3m3_,Pb_atm_,T_res_C_,Bob_m3m3_,Muo_cP_,PVT_corr_1_)</f>
        <v>17.095073880526812</v>
      </c>
      <c r="K74">
        <f>[1]!PVT_Rs_m3m3($C74,G$67,gamma_gas_,gamma_oil_,gamma_water_,Rsb_m3m3_,Rp_m3m3_,Pb_atm_,T_res_C_,Bob_m3m3_,Muo_cP_,PVT_corr_1_)</f>
        <v>14.239780734551076</v>
      </c>
    </row>
    <row r="75" spans="2:11" outlineLevel="1" x14ac:dyDescent="0.25">
      <c r="C75">
        <v>30</v>
      </c>
      <c r="D75">
        <f>[1]!PVT_Rs_m3m3($C75,D$67,gamma_gas_,gamma_oil_,gamma_water_,Rsb_m3m3_,Rp_m3m3_,Pb_atm_,T_res_C_,Bob_m3m3_,Muo_cP_,PVT_corr_)</f>
        <v>55.102675606566329</v>
      </c>
      <c r="E75">
        <f>[1]!PVT_Rs_m3m3($C75,E$67,gamma_gas_,gamma_oil_,gamma_water_,Rsb_m3m3_,Rp_m3m3_,Pb_atm_,T_res_C_,Bob_m3m3_,Muo_cP_,PVT_corr_)</f>
        <v>46.914992108809869</v>
      </c>
      <c r="F75">
        <f>[1]!PVT_Rs_m3m3($C75,F$67,gamma_gas_,gamma_oil_,gamma_water_,Rsb_m3m3_,Rp_m3m3_,Pb_atm_,T_res_C_,Bob_m3m3_,Muo_cP_,PVT_corr_)</f>
        <v>40.787976862218315</v>
      </c>
      <c r="G75">
        <f>[1]!PVT_Rs_m3m3($C75,G$67,gamma_gas_,gamma_oil_,gamma_water_,Rsb_m3m3_,Rp_m3m3_,Pb_atm_,T_res_C_,Bob_m3m3_,Muo_cP_,PVT_corr_)</f>
        <v>36.226805961640032</v>
      </c>
      <c r="H75">
        <f>[1]!PVT_Rs_m3m3($C75,D$67,gamma_gas_,gamma_oil_,gamma_water_,Rsb_m3m3_,Rp_m3m3_,Pb_atm_,T_res_C_,Bob_m3m3_,Muo_cP_,PVT_corr_1_)</f>
        <v>30.686019895832853</v>
      </c>
      <c r="I75">
        <f>[1]!PVT_Rs_m3m3($C75,E$67,gamma_gas_,gamma_oil_,gamma_water_,Rsb_m3m3_,Rp_m3m3_,Pb_atm_,T_res_C_,Bob_m3m3_,Muo_cP_,PVT_corr_1_)</f>
        <v>25.560708189186581</v>
      </c>
      <c r="J75">
        <f>[1]!PVT_Rs_m3m3($C75,F$67,gamma_gas_,gamma_oil_,gamma_water_,Rsb_m3m3_,Rp_m3m3_,Pb_atm_,T_res_C_,Bob_m3m3_,Muo_cP_,PVT_corr_1_)</f>
        <v>21.291448201839756</v>
      </c>
      <c r="K75">
        <f>[1]!PVT_Rs_m3m3($C75,G$67,gamma_gas_,gamma_oil_,gamma_water_,Rsb_m3m3_,Rp_m3m3_,Pb_atm_,T_res_C_,Bob_m3m3_,Muo_cP_,PVT_corr_1_)</f>
        <v>17.735258474700828</v>
      </c>
    </row>
    <row r="76" spans="2:11" outlineLevel="1" x14ac:dyDescent="0.25">
      <c r="C76">
        <v>35</v>
      </c>
      <c r="D76">
        <f>[1]!PVT_Rs_m3m3($C76,D$67,gamma_gas_,gamma_oil_,gamma_water_,Rsb_m3m3_,Rp_m3m3_,Pb_atm_,T_res_C_,Bob_m3m3_,Muo_cP_,PVT_corr_)</f>
        <v>60.645944435779086</v>
      </c>
      <c r="E76">
        <f>[1]!PVT_Rs_m3m3($C76,E$67,gamma_gas_,gamma_oil_,gamma_water_,Rsb_m3m3_,Rp_m3m3_,Pb_atm_,T_res_C_,Bob_m3m3_,Muo_cP_,PVT_corr_)</f>
        <v>51.514717691303439</v>
      </c>
      <c r="F76">
        <f>[1]!PVT_Rs_m3m3($C76,F$67,gamma_gas_,gamma_oil_,gamma_water_,Rsb_m3m3_,Rp_m3m3_,Pb_atm_,T_res_C_,Bob_m3m3_,Muo_cP_,PVT_corr_)</f>
        <v>44.70530228563328</v>
      </c>
      <c r="G76">
        <f>[1]!PVT_Rs_m3m3($C76,G$67,gamma_gas_,gamma_oil_,gamma_water_,Rsb_m3m3_,Rp_m3m3_,Pb_atm_,T_res_C_,Bob_m3m3_,Muo_cP_,PVT_corr_)</f>
        <v>39.63844177344896</v>
      </c>
      <c r="H76">
        <f>[1]!PVT_Rs_m3m3($C76,D$67,gamma_gas_,gamma_oil_,gamma_water_,Rsb_m3m3_,Rp_m3m3_,Pb_atm_,T_res_C_,Bob_m3m3_,Muo_cP_,PVT_corr_1_)</f>
        <v>36.944049460331044</v>
      </c>
      <c r="I76">
        <f>[1]!PVT_Rs_m3m3($C76,E$67,gamma_gas_,gamma_oil_,gamma_water_,Rsb_m3m3_,Rp_m3m3_,Pb_atm_,T_res_C_,Bob_m3m3_,Muo_cP_,PVT_corr_1_)</f>
        <v>30.773494600732995</v>
      </c>
      <c r="J76">
        <f>[1]!PVT_Rs_m3m3($C76,F$67,gamma_gas_,gamma_oil_,gamma_water_,Rsb_m3m3_,Rp_m3m3_,Pb_atm_,T_res_C_,Bob_m3m3_,Muo_cP_,PVT_corr_1_)</f>
        <v>25.633572490698384</v>
      </c>
      <c r="K76">
        <f>[1]!PVT_Rs_m3m3($C76,G$67,gamma_gas_,gamma_oil_,gamma_water_,Rsb_m3m3_,Rp_m3m3_,Pb_atm_,T_res_C_,Bob_m3m3_,Muo_cP_,PVT_corr_1_)</f>
        <v>21.352142392701772</v>
      </c>
    </row>
    <row r="77" spans="2:11" outlineLevel="1" x14ac:dyDescent="0.25">
      <c r="C77">
        <v>40</v>
      </c>
      <c r="D77">
        <f>[1]!PVT_Rs_m3m3($C77,D$67,gamma_gas_,gamma_oil_,gamma_water_,Rsb_m3m3_,Rp_m3m3_,Pb_atm_,T_res_C_,Bob_m3m3_,Muo_cP_,PVT_corr_)</f>
        <v>65.958972470791025</v>
      </c>
      <c r="E77">
        <f>[1]!PVT_Rs_m3m3($C77,E$67,gamma_gas_,gamma_oil_,gamma_water_,Rsb_m3m3_,Rp_m3m3_,Pb_atm_,T_res_C_,Bob_m3m3_,Muo_cP_,PVT_corr_)</f>
        <v>55.958996181643542</v>
      </c>
      <c r="F77">
        <f>[1]!PVT_Rs_m3m3($C77,F$67,gamma_gas_,gamma_oil_,gamma_water_,Rsb_m3m3_,Rp_m3m3_,Pb_atm_,T_res_C_,Bob_m3m3_,Muo_cP_,PVT_corr_)</f>
        <v>48.509284988542504</v>
      </c>
      <c r="G77">
        <f>[1]!PVT_Rs_m3m3($C77,G$67,gamma_gas_,gamma_oil_,gamma_water_,Rsb_m3m3_,Rp_m3m3_,Pb_atm_,T_res_C_,Bob_m3m3_,Muo_cP_,PVT_corr_)</f>
        <v>42.961083304843299</v>
      </c>
      <c r="H77">
        <f>[1]!PVT_Rs_m3m3($C77,D$67,gamma_gas_,gamma_oil_,gamma_water_,Rsb_m3m3_,Rp_m3m3_,Pb_atm_,T_res_C_,Bob_m3m3_,Muo_cP_,PVT_corr_1_)</f>
        <v>43.387717238946919</v>
      </c>
      <c r="I77">
        <f>[1]!PVT_Rs_m3m3($C77,E$67,gamma_gas_,gamma_oil_,gamma_water_,Rsb_m3m3_,Rp_m3m3_,Pb_atm_,T_res_C_,Bob_m3m3_,Muo_cP_,PVT_corr_1_)</f>
        <v>36.140913129312885</v>
      </c>
      <c r="J77">
        <f>[1]!PVT_Rs_m3m3($C77,F$67,gamma_gas_,gamma_oil_,gamma_water_,Rsb_m3m3_,Rp_m3m3_,Pb_atm_,T_res_C_,Bob_m3m3_,Muo_cP_,PVT_corr_1_)</f>
        <v>30.104501571888704</v>
      </c>
      <c r="K77">
        <f>[1]!PVT_Rs_m3m3($C77,G$67,gamma_gas_,gamma_oil_,gamma_water_,Rsb_m3m3_,Rp_m3m3_,Pb_atm_,T_res_C_,Bob_m3m3_,Muo_cP_,PVT_corr_1_)</f>
        <v>25.076317569762548</v>
      </c>
    </row>
    <row r="78" spans="2:11" outlineLevel="1" x14ac:dyDescent="0.25">
      <c r="C78">
        <v>45</v>
      </c>
      <c r="D78">
        <f>[1]!PVT_Rs_m3m3($C78,D$67,gamma_gas_,gamma_oil_,gamma_water_,Rsb_m3m3_,Rp_m3m3_,Pb_atm_,T_res_C_,Bob_m3m3_,Muo_cP_,PVT_corr_)</f>
        <v>71.091172851934687</v>
      </c>
      <c r="E78">
        <f>[1]!PVT_Rs_m3m3($C78,E$67,gamma_gas_,gamma_oil_,gamma_water_,Rsb_m3m3_,Rp_m3m3_,Pb_atm_,T_res_C_,Bob_m3m3_,Muo_cP_,PVT_corr_)</f>
        <v>60.291876129308427</v>
      </c>
      <c r="F78">
        <f>[1]!PVT_Rs_m3m3($C78,F$67,gamma_gas_,gamma_oil_,gamma_water_,Rsb_m3m3_,Rp_m3m3_,Pb_atm_,T_res_C_,Bob_m3m3_,Muo_cP_,PVT_corr_)</f>
        <v>52.240974581917598</v>
      </c>
      <c r="G78">
        <f>[1]!PVT_Rs_m3m3($C78,G$67,gamma_gas_,gamma_oil_,gamma_water_,Rsb_m3m3_,Rp_m3m3_,Pb_atm_,T_res_C_,Bob_m3m3_,Muo_cP_,PVT_corr_)</f>
        <v>46.233755897855389</v>
      </c>
      <c r="H78">
        <f>[1]!PVT_Rs_m3m3($C78,D$67,gamma_gas_,gamma_oil_,gamma_water_,Rsb_m3m3_,Rp_m3m3_,Pb_atm_,T_res_C_,Bob_m3m3_,Muo_cP_,PVT_corr_1_)</f>
        <v>49.998207913381101</v>
      </c>
      <c r="I78">
        <f>[1]!PVT_Rs_m3m3($C78,E$67,gamma_gas_,gamma_oil_,gamma_water_,Rsb_m3m3_,Rp_m3m3_,Pb_atm_,T_res_C_,Bob_m3m3_,Muo_cP_,PVT_corr_1_)</f>
        <v>41.647291072432751</v>
      </c>
      <c r="J78">
        <f>[1]!PVT_Rs_m3m3($C78,F$67,gamma_gas_,gamma_oil_,gamma_water_,Rsb_m3m3_,Rp_m3m3_,Pb_atm_,T_res_C_,Bob_m3m3_,Muo_cP_,PVT_corr_1_)</f>
        <v>34.691180465444852</v>
      </c>
      <c r="K78">
        <f>[1]!PVT_Rs_m3m3($C78,G$67,gamma_gas_,gamma_oil_,gamma_water_,Rsb_m3m3_,Rp_m3m3_,Pb_atm_,T_res_C_,Bob_m3m3_,Muo_cP_,PVT_corr_1_)</f>
        <v>28.896909525111269</v>
      </c>
    </row>
    <row r="79" spans="2:11" outlineLevel="1" x14ac:dyDescent="0.25">
      <c r="C79">
        <v>50</v>
      </c>
      <c r="D79">
        <f>[1]!PVT_Rs_m3m3($C79,D$67,gamma_gas_,gamma_oil_,gamma_water_,Rsb_m3m3_,Rp_m3m3_,Pb_atm_,T_res_C_,Bob_m3m3_,Muo_cP_,PVT_corr_)</f>
        <v>76.078149451725807</v>
      </c>
      <c r="E79">
        <f>[1]!PVT_Rs_m3m3($C79,E$67,gamma_gas_,gamma_oil_,gamma_water_,Rsb_m3m3_,Rp_m3m3_,Pb_atm_,T_res_C_,Bob_m3m3_,Muo_cP_,PVT_corr_)</f>
        <v>64.544972211920637</v>
      </c>
      <c r="F79">
        <f>[1]!PVT_Rs_m3m3($C79,F$67,gamma_gas_,gamma_oil_,gamma_water_,Rsb_m3m3_,Rp_m3m3_,Pb_atm_,T_res_C_,Bob_m3m3_,Muo_cP_,PVT_corr_)</f>
        <v>55.930065520372871</v>
      </c>
      <c r="G79">
        <f>[1]!PVT_Rs_m3m3($C79,G$67,gamma_gas_,gamma_oil_,gamma_water_,Rsb_m3m3_,Rp_m3m3_,Pb_atm_,T_res_C_,Bob_m3m3_,Muo_cP_,PVT_corr_)</f>
        <v>49.485019738325661</v>
      </c>
      <c r="H79">
        <f>[1]!PVT_Rs_m3m3($C79,D$67,gamma_gas_,gamma_oil_,gamma_water_,Rsb_m3m3_,Rp_m3m3_,Pb_atm_,T_res_C_,Bob_m3m3_,Muo_cP_,PVT_corr_1_)</f>
        <v>56.760531935281563</v>
      </c>
      <c r="I79">
        <f>[1]!PVT_Rs_m3m3($C79,E$67,gamma_gas_,gamma_oil_,gamma_water_,Rsb_m3m3_,Rp_m3m3_,Pb_atm_,T_res_C_,Bob_m3m3_,Muo_cP_,PVT_corr_1_)</f>
        <v>47.280142500910038</v>
      </c>
      <c r="J79">
        <f>[1]!PVT_Rs_m3m3($C79,F$67,gamma_gas_,gamma_oil_,gamma_water_,Rsb_m3m3_,Rp_m3m3_,Pb_atm_,T_res_C_,Bob_m3m3_,Muo_cP_,PVT_corr_1_)</f>
        <v>39.383208696056229</v>
      </c>
      <c r="K79">
        <f>[1]!PVT_Rs_m3m3($C79,G$67,gamma_gas_,gamma_oil_,gamma_water_,Rsb_m3m3_,Rp_m3m3_,Pb_atm_,T_res_C_,Bob_m3m3_,Muo_cP_,PVT_corr_1_)</f>
        <v>32.805254915787678</v>
      </c>
    </row>
    <row r="80" spans="2:11" outlineLevel="1" x14ac:dyDescent="0.25">
      <c r="C80">
        <v>55</v>
      </c>
      <c r="D80">
        <f>[1]!PVT_Rs_m3m3($C80,D$67,gamma_gas_,gamma_oil_,gamma_water_,Rsb_m3m3_,Rp_m3m3_,Pb_atm_,T_res_C_,Bob_m3m3_,Muo_cP_,PVT_corr_)</f>
        <v>80.946509099085205</v>
      </c>
      <c r="E80">
        <f>[1]!PVT_Rs_m3m3($C80,E$67,gamma_gas_,gamma_oil_,gamma_water_,Rsb_m3m3_,Rp_m3m3_,Pb_atm_,T_res_C_,Bob_m3m3_,Muo_cP_,PVT_corr_)</f>
        <v>68.741818684937101</v>
      </c>
      <c r="F80">
        <f>[1]!PVT_Rs_m3m3($C80,F$67,gamma_gas_,gamma_oil_,gamma_water_,Rsb_m3m3_,Rp_m3m3_,Pb_atm_,T_res_C_,Bob_m3m3_,Muo_cP_,PVT_corr_)</f>
        <v>59.598851183420635</v>
      </c>
      <c r="G80">
        <f>[1]!PVT_Rs_m3m3($C80,G$67,gamma_gas_,gamma_oil_,gamma_water_,Rsb_m3m3_,Rp_m3m3_,Pb_atm_,T_res_C_,Bob_m3m3_,Muo_cP_,PVT_corr_)</f>
        <v>52.736589094327968</v>
      </c>
      <c r="H80">
        <f>[1]!PVT_Rs_m3m3($C80,D$67,gamma_gas_,gamma_oil_,gamma_water_,Rsb_m3m3_,Rp_m3m3_,Pb_atm_,T_res_C_,Bob_m3m3_,Muo_cP_,PVT_corr_1_)</f>
        <v>63.662435584987406</v>
      </c>
      <c r="I80">
        <f>[1]!PVT_Rs_m3m3($C80,E$67,gamma_gas_,gamma_oil_,gamma_water_,Rsb_m3m3_,Rp_m3m3_,Pb_atm_,T_res_C_,Bob_m3m3_,Muo_cP_,PVT_corr_1_)</f>
        <v>53.029260364317601</v>
      </c>
      <c r="J80">
        <f>[1]!PVT_Rs_m3m3($C80,F$67,gamma_gas_,gamma_oil_,gamma_water_,Rsb_m3m3_,Rp_m3m3_,Pb_atm_,T_res_C_,Bob_m3m3_,Muo_cP_,PVT_corr_1_)</f>
        <v>44.172084038985822</v>
      </c>
      <c r="K80">
        <f>[1]!PVT_Rs_m3m3($C80,G$67,gamma_gas_,gamma_oil_,gamma_water_,Rsb_m3m3_,Rp_m3m3_,Pb_atm_,T_res_C_,Bob_m3m3_,Muo_cP_,PVT_corr_1_)</f>
        <v>36.794271595387663</v>
      </c>
    </row>
    <row r="81" spans="3:11" outlineLevel="1" x14ac:dyDescent="0.25">
      <c r="C81">
        <v>60</v>
      </c>
      <c r="D81">
        <f>[1]!PVT_Rs_m3m3($C81,D$67,gamma_gas_,gamma_oil_,gamma_water_,Rsb_m3m3_,Rp_m3m3_,Pb_atm_,T_res_C_,Bob_m3m3_,Muo_cP_,PVT_corr_)</f>
        <v>85.716716243592145</v>
      </c>
      <c r="E81">
        <f>[1]!PVT_Rs_m3m3($C81,E$67,gamma_gas_,gamma_oil_,gamma_water_,Rsb_m3m3_,Rp_m3m3_,Pb_atm_,T_res_C_,Bob_m3m3_,Muo_cP_,PVT_corr_)</f>
        <v>72.900445873520994</v>
      </c>
      <c r="F81">
        <f>[1]!PVT_Rs_m3m3($C81,F$67,gamma_gas_,gamma_oil_,gamma_water_,Rsb_m3m3_,Rp_m3m3_,Pb_atm_,T_res_C_,Bob_m3m3_,Muo_cP_,PVT_corr_)</f>
        <v>63.264567041024691</v>
      </c>
      <c r="G81">
        <f>[1]!PVT_Rs_m3m3($C81,G$67,gamma_gas_,gamma_oil_,gamma_water_,Rsb_m3m3_,Rp_m3m3_,Pb_atm_,T_res_C_,Bob_m3m3_,Muo_cP_,PVT_corr_)</f>
        <v>56.005480365686601</v>
      </c>
      <c r="H81">
        <f>[1]!PVT_Rs_m3m3($C81,D$67,gamma_gas_,gamma_oil_,gamma_water_,Rsb_m3m3_,Rp_m3m3_,Pb_atm_,T_res_C_,Bob_m3m3_,Muo_cP_,PVT_corr_1_)</f>
        <v>70.693694221792768</v>
      </c>
      <c r="I81">
        <f>[1]!PVT_Rs_m3m3($C81,E$67,gamma_gas_,gamma_oil_,gamma_water_,Rsb_m3m3_,Rp_m3m3_,Pb_atm_,T_res_C_,Bob_m3m3_,Muo_cP_,PVT_corr_1_)</f>
        <v>58.886127785644092</v>
      </c>
      <c r="J81">
        <f>[1]!PVT_Rs_m3m3($C81,F$67,gamma_gas_,gamma_oil_,gamma_water_,Rsb_m3m3_,Rp_m3m3_,Pb_atm_,T_res_C_,Bob_m3m3_,Muo_cP_,PVT_corr_1_)</f>
        <v>49.050712142841334</v>
      </c>
      <c r="K81">
        <f>[1]!PVT_Rs_m3m3($C81,G$67,gamma_gas_,gamma_oil_,gamma_water_,Rsb_m3m3_,Rp_m3m3_,Pb_atm_,T_res_C_,Bob_m3m3_,Muo_cP_,PVT_corr_1_)</f>
        <v>40.858050141759207</v>
      </c>
    </row>
    <row r="82" spans="3:11" outlineLevel="1" x14ac:dyDescent="0.25">
      <c r="C82">
        <v>65</v>
      </c>
      <c r="D82">
        <f>[1]!PVT_Rs_m3m3($C82,D$67,gamma_gas_,gamma_oil_,gamma_water_,Rsb_m3m3_,Rp_m3m3_,Pb_atm_,T_res_C_,Bob_m3m3_,Muo_cP_,PVT_corr_)</f>
        <v>90.40488262124623</v>
      </c>
      <c r="E82">
        <f>[1]!PVT_Rs_m3m3($C82,E$67,gamma_gas_,gamma_oil_,gamma_water_,Rsb_m3m3_,Rp_m3m3_,Pb_atm_,T_res_C_,Bob_m3m3_,Muo_cP_,PVT_corr_)</f>
        <v>77.034992130349011</v>
      </c>
      <c r="F82">
        <f>[1]!PVT_Rs_m3m3($C82,F$67,gamma_gas_,gamma_oil_,gamma_water_,Rsb_m3m3_,Rp_m3m3_,Pb_atm_,T_res_C_,Bob_m3m3_,Muo_cP_,PVT_corr_)</f>
        <v>66.940858962403794</v>
      </c>
      <c r="G82">
        <f>[1]!PVT_Rs_m3m3($C82,G$67,gamma_gas_,gamma_oil_,gamma_water_,Rsb_m3m3_,Rp_m3m3_,Pb_atm_,T_res_C_,Bob_m3m3_,Muo_cP_,PVT_corr_)</f>
        <v>59.305360635556006</v>
      </c>
      <c r="H82">
        <f>[1]!PVT_Rs_m3m3($C82,D$67,gamma_gas_,gamma_oil_,gamma_water_,Rsb_m3m3_,Rp_m3m3_,Pb_atm_,T_res_C_,Bob_m3m3_,Muo_cP_,PVT_corr_1_)</f>
        <v>77.845632740952439</v>
      </c>
      <c r="I82">
        <f>[1]!PVT_Rs_m3m3($C82,E$67,gamma_gas_,gamma_oil_,gamma_water_,Rsb_m3m3_,Rp_m3m3_,Pb_atm_,T_res_C_,Bob_m3m3_,Muo_cP_,PVT_corr_1_)</f>
        <v>64.843518613643539</v>
      </c>
      <c r="J82">
        <f>[1]!PVT_Rs_m3m3($C82,F$67,gamma_gas_,gamma_oil_,gamma_water_,Rsb_m3m3_,Rp_m3m3_,Pb_atm_,T_res_C_,Bob_m3m3_,Muo_cP_,PVT_corr_1_)</f>
        <v>54.01307379939847</v>
      </c>
      <c r="K82">
        <f>[1]!PVT_Rs_m3m3($C82,G$67,gamma_gas_,gamma_oil_,gamma_water_,Rsb_m3m3_,Rp_m3m3_,Pb_atm_,T_res_C_,Bob_m3m3_,Muo_cP_,PVT_corr_1_)</f>
        <v>44.991576700858211</v>
      </c>
    </row>
    <row r="83" spans="3:11" outlineLevel="1" x14ac:dyDescent="0.25">
      <c r="C83">
        <v>70</v>
      </c>
      <c r="D83">
        <f>[1]!PVT_Rs_m3m3($C83,D$67,gamma_gas_,gamma_oil_,gamma_water_,Rsb_m3m3_,Rp_m3m3_,Pb_atm_,T_res_C_,Bob_m3m3_,Muo_cP_,PVT_corr_)</f>
        <v>95.023940159752442</v>
      </c>
      <c r="E83">
        <f>[1]!PVT_Rs_m3m3($C83,E$67,gamma_gas_,gamma_oil_,gamma_water_,Rsb_m3m3_,Rp_m3m3_,Pb_atm_,T_res_C_,Bob_m3m3_,Muo_cP_,PVT_corr_)</f>
        <v>81.156758328166845</v>
      </c>
      <c r="F83">
        <f>[1]!PVT_Rs_m3m3($C83,F$67,gamma_gas_,gamma_oil_,gamma_water_,Rsb_m3m3_,Rp_m3m3_,Pb_atm_,T_res_C_,Bob_m3m3_,Muo_cP_,PVT_corr_)</f>
        <v>70.63874550220774</v>
      </c>
      <c r="G83">
        <f>[1]!PVT_Rs_m3m3($C83,G$67,gamma_gas_,gamma_oil_,gamma_water_,Rsb_m3m3_,Rp_m3m3_,Pb_atm_,T_res_C_,Bob_m3m3_,Muo_cP_,PVT_corr_)</f>
        <v>62.647433369691107</v>
      </c>
      <c r="H83">
        <f>[1]!PVT_Rs_m3m3($C83,D$67,gamma_gas_,gamma_oil_,gamma_water_,Rsb_m3m3_,Rp_m3m3_,Pb_atm_,T_res_C_,Bob_m3m3_,Muo_cP_,PVT_corr_1_)</f>
        <v>85.110788063397564</v>
      </c>
      <c r="I83">
        <f>[1]!PVT_Rs_m3m3($C83,E$67,gamma_gas_,gamma_oil_,gamma_water_,Rsb_m3m3_,Rp_m3m3_,Pb_atm_,T_res_C_,Bob_m3m3_,Muo_cP_,PVT_corr_1_)</f>
        <v>70.895216284978048</v>
      </c>
      <c r="J83">
        <f>[1]!PVT_Rs_m3m3($C83,F$67,gamma_gas_,gamma_oil_,gamma_water_,Rsb_m3m3_,Rp_m3m3_,Pb_atm_,T_res_C_,Bob_m3m3_,Muo_cP_,PVT_corr_1_)</f>
        <v>59.053990762603831</v>
      </c>
      <c r="K83">
        <f>[1]!PVT_Rs_m3m3($C83,G$67,gamma_gas_,gamma_oil_,gamma_water_,Rsb_m3m3_,Rp_m3m3_,Pb_atm_,T_res_C_,Bob_m3m3_,Muo_cP_,PVT_corr_1_)</f>
        <v>49.190537919674028</v>
      </c>
    </row>
    <row r="84" spans="3:11" outlineLevel="1" x14ac:dyDescent="0.25">
      <c r="C84">
        <v>75</v>
      </c>
      <c r="D84">
        <f>[1]!PVT_Rs_m3m3($C84,D$67,gamma_gas_,gamma_oil_,gamma_water_,Rsb_m3m3_,Rp_m3m3_,Pb_atm_,T_res_C_,Bob_m3m3_,Muo_cP_,PVT_corr_)</f>
        <v>99.584438219639665</v>
      </c>
      <c r="E84">
        <f>[1]!PVT_Rs_m3m3($C84,E$67,gamma_gas_,gamma_oil_,gamma_water_,Rsb_m3m3_,Rp_m3m3_,Pb_atm_,T_res_C_,Bob_m3m3_,Muo_cP_,PVT_corr_)</f>
        <v>85.274923406635651</v>
      </c>
      <c r="F84">
        <f>[1]!PVT_Rs_m3m3($C84,F$67,gamma_gas_,gamma_oil_,gamma_water_,Rsb_m3m3_,Rp_m3m3_,Pb_atm_,T_res_C_,Bob_m3m3_,Muo_cP_,PVT_corr_)</f>
        <v>74.367272218410918</v>
      </c>
      <c r="G84">
        <f>[1]!PVT_Rs_m3m3($C84,G$67,gamma_gas_,gamma_oil_,gamma_water_,Rsb_m3m3_,Rp_m3m3_,Pb_atm_,T_res_C_,Bob_m3m3_,Muo_cP_,PVT_corr_)</f>
        <v>66.041042105964692</v>
      </c>
      <c r="H84">
        <f>[1]!PVT_Rs_m3m3($C84,D$67,gamma_gas_,gamma_oil_,gamma_water_,Rsb_m3m3_,Rp_m3m3_,Pb_atm_,T_res_C_,Bob_m3m3_,Muo_cP_,PVT_corr_1_)</f>
        <v>92.482664307980343</v>
      </c>
      <c r="I84">
        <f>[1]!PVT_Rs_m3m3($C84,E$67,gamma_gas_,gamma_oil_,gamma_water_,Rsb_m3m3_,Rp_m3m3_,Pb_atm_,T_res_C_,Bob_m3m3_,Muo_cP_,PVT_corr_1_)</f>
        <v>77.035809888652452</v>
      </c>
      <c r="J84">
        <f>[1]!PVT_Rs_m3m3($C84,F$67,gamma_gas_,gamma_oil_,gamma_water_,Rsb_m3m3_,Rp_m3m3_,Pb_atm_,T_res_C_,Bob_m3m3_,Muo_cP_,PVT_corr_1_)</f>
        <v>64.168955875209448</v>
      </c>
      <c r="K84">
        <f>[1]!PVT_Rs_m3m3($C84,G$67,gamma_gas_,gamma_oil_,gamma_water_,Rsb_m3m3_,Rp_m3m3_,Pb_atm_,T_res_C_,Bob_m3m3_,Muo_cP_,PVT_corr_1_)</f>
        <v>53.451179445847885</v>
      </c>
    </row>
    <row r="85" spans="3:11" outlineLevel="1" x14ac:dyDescent="0.25">
      <c r="C85">
        <v>80</v>
      </c>
      <c r="D85">
        <f>[1]!PVT_Rs_m3m3($C85,D$67,gamma_gas_,gamma_oil_,gamma_water_,Rsb_m3m3_,Rp_m3m3_,Pb_atm_,T_res_C_,Bob_m3m3_,Muo_cP_,PVT_corr_)</f>
        <v>100</v>
      </c>
      <c r="E85">
        <f>[1]!PVT_Rs_m3m3($C85,E$67,gamma_gas_,gamma_oil_,gamma_water_,Rsb_m3m3_,Rp_m3m3_,Pb_atm_,T_res_C_,Bob_m3m3_,Muo_cP_,PVT_corr_)</f>
        <v>89.397045028271947</v>
      </c>
      <c r="F85">
        <f>[1]!PVT_Rs_m3m3($C85,F$67,gamma_gas_,gamma_oil_,gamma_water_,Rsb_m3m3_,Rp_m3m3_,Pb_atm_,T_res_C_,Bob_m3m3_,Muo_cP_,PVT_corr_)</f>
        <v>78.133970513308853</v>
      </c>
      <c r="G85">
        <f>[1]!PVT_Rs_m3m3($C85,G$67,gamma_gas_,gamma_oil_,gamma_water_,Rsb_m3m3_,Rp_m3m3_,Pb_atm_,T_res_C_,Bob_m3m3_,Muo_cP_,PVT_corr_)</f>
        <v>69.494094908993773</v>
      </c>
      <c r="H85">
        <f>[1]!PVT_Rs_m3m3($C85,D$67,gamma_gas_,gamma_oil_,gamma_water_,Rsb_m3m3_,Rp_m3m3_,Pb_atm_,T_res_C_,Bob_m3m3_,Muo_cP_,PVT_corr_1_)</f>
        <v>100</v>
      </c>
      <c r="I85">
        <f>[1]!PVT_Rs_m3m3($C85,E$67,gamma_gas_,gamma_oil_,gamma_water_,Rsb_m3m3_,Rp_m3m3_,Pb_atm_,T_res_C_,Bob_m3m3_,Muo_cP_,PVT_corr_1_)</f>
        <v>83.260542433754324</v>
      </c>
      <c r="J85">
        <f>[1]!PVT_Rs_m3m3($C85,F$67,gamma_gas_,gamma_oil_,gamma_water_,Rsb_m3m3_,Rp_m3m3_,Pb_atm_,T_res_C_,Bob_m3m3_,Muo_cP_,PVT_corr_1_)</f>
        <v>69.354006679490823</v>
      </c>
      <c r="K85">
        <f>[1]!PVT_Rs_m3m3($C85,G$67,gamma_gas_,gamma_oil_,gamma_water_,Rsb_m3m3_,Rp_m3m3_,Pb_atm_,T_res_C_,Bob_m3m3_,Muo_cP_,PVT_corr_1_)</f>
        <v>57.770200648475111</v>
      </c>
    </row>
    <row r="86" spans="3:11" outlineLevel="1" x14ac:dyDescent="0.25">
      <c r="C86">
        <v>85</v>
      </c>
      <c r="D86">
        <f>[1]!PVT_Rs_m3m3($C86,D$67,gamma_gas_,gamma_oil_,gamma_water_,Rsb_m3m3_,Rp_m3m3_,Pb_atm_,T_res_C_,Bob_m3m3_,Muo_cP_,PVT_corr_)</f>
        <v>100</v>
      </c>
      <c r="E86">
        <f>[1]!PVT_Rs_m3m3($C86,E$67,gamma_gas_,gamma_oil_,gamma_water_,Rsb_m3m3_,Rp_m3m3_,Pb_atm_,T_res_C_,Bob_m3m3_,Muo_cP_,PVT_corr_)</f>
        <v>93.529419115904105</v>
      </c>
      <c r="F86">
        <f>[1]!PVT_Rs_m3m3($C86,F$67,gamma_gas_,gamma_oil_,gamma_water_,Rsb_m3m3_,Rp_m3m3_,Pb_atm_,T_res_C_,Bob_m3m3_,Muo_cP_,PVT_corr_)</f>
        <v>81.945187936734555</v>
      </c>
      <c r="G86">
        <f>[1]!PVT_Rs_m3m3($C86,G$67,gamma_gas_,gamma_oil_,gamma_water_,Rsb_m3m3_,Rp_m3m3_,Pb_atm_,T_res_C_,Bob_m3m3_,Muo_cP_,PVT_corr_)</f>
        <v>73.013370792055994</v>
      </c>
      <c r="H86">
        <f>[1]!PVT_Rs_m3m3($C86,D$67,gamma_gas_,gamma_oil_,gamma_water_,Rsb_m3m3_,Rp_m3m3_,Pb_atm_,T_res_C_,Bob_m3m3_,Muo_cP_,PVT_corr_1_)</f>
        <v>100</v>
      </c>
      <c r="I86">
        <f>[1]!PVT_Rs_m3m3($C86,E$67,gamma_gas_,gamma_oil_,gamma_water_,Rsb_m3m3_,Rp_m3m3_,Pb_atm_,T_res_C_,Bob_m3m3_,Muo_cP_,PVT_corr_1_)</f>
        <v>89.565195492281347</v>
      </c>
      <c r="J86">
        <f>[1]!PVT_Rs_m3m3($C86,F$67,gamma_gas_,gamma_oil_,gamma_water_,Rsb_m3m3_,Rp_m3m3_,Pb_atm_,T_res_C_,Bob_m3m3_,Muo_cP_,PVT_corr_1_)</f>
        <v>74.605629327527879</v>
      </c>
      <c r="K86">
        <f>[1]!PVT_Rs_m3m3($C86,G$67,gamma_gas_,gamma_oil_,gamma_water_,Rsb_m3m3_,Rp_m3m3_,Pb_atm_,T_res_C_,Bob_m3m3_,Muo_cP_,PVT_corr_1_)</f>
        <v>62.144674577706553</v>
      </c>
    </row>
    <row r="87" spans="3:11" outlineLevel="1" x14ac:dyDescent="0.25">
      <c r="C87">
        <v>90</v>
      </c>
      <c r="D87">
        <f>[1]!PVT_Rs_m3m3($C87,D$67,gamma_gas_,gamma_oil_,gamma_water_,Rsb_m3m3_,Rp_m3m3_,Pb_atm_,T_res_C_,Bob_m3m3_,Muo_cP_,PVT_corr_)</f>
        <v>100</v>
      </c>
      <c r="E87">
        <f>[1]!PVT_Rs_m3m3($C87,E$67,gamma_gas_,gamma_oil_,gamma_water_,Rsb_m3m3_,Rp_m3m3_,Pb_atm_,T_res_C_,Bob_m3m3_,Muo_cP_,PVT_corr_)</f>
        <v>97.677343894922458</v>
      </c>
      <c r="F87">
        <f>[1]!PVT_Rs_m3m3($C87,F$67,gamma_gas_,gamma_oil_,gamma_water_,Rsb_m3m3_,Rp_m3m3_,Pb_atm_,T_res_C_,Bob_m3m3_,Muo_cP_,PVT_corr_)</f>
        <v>85.806331381231587</v>
      </c>
      <c r="G87">
        <f>[1]!PVT_Rs_m3m3($C87,G$67,gamma_gas_,gamma_oil_,gamma_water_,Rsb_m3m3_,Rp_m3m3_,Pb_atm_,T_res_C_,Bob_m3m3_,Muo_cP_,PVT_corr_)</f>
        <v>76.604746018526271</v>
      </c>
      <c r="H87">
        <f>[1]!PVT_Rs_m3m3($C87,D$67,gamma_gas_,gamma_oil_,gamma_water_,Rsb_m3m3_,Rp_m3m3_,Pb_atm_,T_res_C_,Bob_m3m3_,Muo_cP_,PVT_corr_1_)</f>
        <v>100</v>
      </c>
      <c r="I87">
        <f>[1]!PVT_Rs_m3m3($C87,E$67,gamma_gas_,gamma_oil_,gamma_water_,Rsb_m3m3_,Rp_m3m3_,Pb_atm_,T_res_C_,Bob_m3m3_,Muo_cP_,PVT_corr_1_)</f>
        <v>95.945999847324032</v>
      </c>
      <c r="J87">
        <f>[1]!PVT_Rs_m3m3($C87,F$67,gamma_gas_,gamma_oil_,gamma_water_,Rsb_m3m3_,Rp_m3m3_,Pb_atm_,T_res_C_,Bob_m3m3_,Muo_cP_,PVT_corr_1_)</f>
        <v>79.92068415331471</v>
      </c>
      <c r="K87">
        <f>[1]!PVT_Rs_m3m3($C87,G$67,gamma_gas_,gamma_oil_,gamma_water_,Rsb_m3m3_,Rp_m3m3_,Pb_atm_,T_res_C_,Bob_m3m3_,Muo_cP_,PVT_corr_1_)</f>
        <v>66.571985968126228</v>
      </c>
    </row>
    <row r="88" spans="3:11" outlineLevel="1" x14ac:dyDescent="0.25">
      <c r="C88">
        <v>95</v>
      </c>
      <c r="D88">
        <f>[1]!PVT_Rs_m3m3($C88,D$67,gamma_gas_,gamma_oil_,gamma_water_,Rsb_m3m3_,Rp_m3m3_,Pb_atm_,T_res_C_,Bob_m3m3_,Muo_cP_,PVT_corr_)</f>
        <v>100</v>
      </c>
      <c r="E88">
        <f>[1]!PVT_Rs_m3m3($C88,E$67,gamma_gas_,gamma_oil_,gamma_water_,Rsb_m3m3_,Rp_m3m3_,Pb_atm_,T_res_C_,Bob_m3m3_,Muo_cP_,PVT_corr_)</f>
        <v>100</v>
      </c>
      <c r="F88">
        <f>[1]!PVT_Rs_m3m3($C88,F$67,gamma_gas_,gamma_oil_,gamma_water_,Rsb_m3m3_,Rp_m3m3_,Pb_atm_,T_res_C_,Bob_m3m3_,Muo_cP_,PVT_corr_)</f>
        <v>89.722049688337918</v>
      </c>
      <c r="G88">
        <f>[1]!PVT_Rs_m3m3($C88,G$67,gamma_gas_,gamma_oil_,gamma_water_,Rsb_m3m3_,Rp_m3m3_,Pb_atm_,T_res_C_,Bob_m3m3_,Muo_cP_,PVT_corr_)</f>
        <v>80.273364574795778</v>
      </c>
      <c r="H88">
        <f>[1]!PVT_Rs_m3m3($C88,D$67,gamma_gas_,gamma_oil_,gamma_water_,Rsb_m3m3_,Rp_m3m3_,Pb_atm_,T_res_C_,Bob_m3m3_,Muo_cP_,PVT_corr_1_)</f>
        <v>100</v>
      </c>
      <c r="I88">
        <f>[1]!PVT_Rs_m3m3($C88,E$67,gamma_gas_,gamma_oil_,gamma_water_,Rsb_m3m3_,Rp_m3m3_,Pb_atm_,T_res_C_,Bob_m3m3_,Muo_cP_,PVT_corr_1_)</f>
        <v>100</v>
      </c>
      <c r="J88">
        <f>[1]!PVT_Rs_m3m3($C88,F$67,gamma_gas_,gamma_oil_,gamma_water_,Rsb_m3m3_,Rp_m3m3_,Pb_atm_,T_res_C_,Bob_m3m3_,Muo_cP_,PVT_corr_1_)</f>
        <v>85.296347079476476</v>
      </c>
      <c r="K88">
        <f>[1]!PVT_Rs_m3m3($C88,G$67,gamma_gas_,gamma_oil_,gamma_water_,Rsb_m3m3_,Rp_m3m3_,Pb_atm_,T_res_C_,Bob_m3m3_,Muo_cP_,PVT_corr_1_)</f>
        <v>71.049782431971636</v>
      </c>
    </row>
    <row r="89" spans="3:11" outlineLevel="1" x14ac:dyDescent="0.25">
      <c r="C89">
        <v>100</v>
      </c>
      <c r="D89">
        <f>[1]!PVT_Rs_m3m3($C89,D$67,gamma_gas_,gamma_oil_,gamma_water_,Rsb_m3m3_,Rp_m3m3_,Pb_atm_,T_res_C_,Bob_m3m3_,Muo_cP_,PVT_corr_)</f>
        <v>100</v>
      </c>
      <c r="E89">
        <f>[1]!PVT_Rs_m3m3($C89,E$67,gamma_gas_,gamma_oil_,gamma_water_,Rsb_m3m3_,Rp_m3m3_,Pb_atm_,T_res_C_,Bob_m3m3_,Muo_cP_,PVT_corr_)</f>
        <v>100</v>
      </c>
      <c r="F89">
        <f>[1]!PVT_Rs_m3m3($C89,F$67,gamma_gas_,gamma_oil_,gamma_water_,Rsb_m3m3_,Rp_m3m3_,Pb_atm_,T_res_C_,Bob_m3m3_,Muo_cP_,PVT_corr_)</f>
        <v>93.696373143084912</v>
      </c>
      <c r="G89">
        <f>[1]!PVT_Rs_m3m3($C89,G$67,gamma_gas_,gamma_oil_,gamma_water_,Rsb_m3m3_,Rp_m3m3_,Pb_atm_,T_res_C_,Bob_m3m3_,Muo_cP_,PVT_corr_)</f>
        <v>84.023768841931442</v>
      </c>
      <c r="H89">
        <f>[1]!PVT_Rs_m3m3($C89,D$67,gamma_gas_,gamma_oil_,gamma_water_,Rsb_m3m3_,Rp_m3m3_,Pb_atm_,T_res_C_,Bob_m3m3_,Muo_cP_,PVT_corr_1_)</f>
        <v>100</v>
      </c>
      <c r="I89">
        <f>[1]!PVT_Rs_m3m3($C89,E$67,gamma_gas_,gamma_oil_,gamma_water_,Rsb_m3m3_,Rp_m3m3_,Pb_atm_,T_res_C_,Bob_m3m3_,Muo_cP_,PVT_corr_1_)</f>
        <v>100</v>
      </c>
      <c r="J89">
        <f>[1]!PVT_Rs_m3m3($C89,F$67,gamma_gas_,gamma_oil_,gamma_water_,Rsb_m3m3_,Rp_m3m3_,Pb_atm_,T_res_C_,Bob_m3m3_,Muo_cP_,PVT_corr_1_)</f>
        <v>90.730062826105851</v>
      </c>
      <c r="K89">
        <f>[1]!PVT_Rs_m3m3($C89,G$67,gamma_gas_,gamma_oil_,gamma_water_,Rsb_m3m3_,Rp_m3m3_,Pb_atm_,T_res_C_,Bob_m3m3_,Muo_cP_,PVT_corr_1_)</f>
        <v>75.575935483232698</v>
      </c>
    </row>
    <row r="90" spans="3:11" outlineLevel="1" x14ac:dyDescent="0.25">
      <c r="C90">
        <v>105</v>
      </c>
      <c r="D90">
        <f>[1]!PVT_Rs_m3m3($C90,D$67,gamma_gas_,gamma_oil_,gamma_water_,Rsb_m3m3_,Rp_m3m3_,Pb_atm_,T_res_C_,Bob_m3m3_,Muo_cP_,PVT_corr_)</f>
        <v>100</v>
      </c>
      <c r="E90">
        <f>[1]!PVT_Rs_m3m3($C90,E$67,gamma_gas_,gamma_oil_,gamma_water_,Rsb_m3m3_,Rp_m3m3_,Pb_atm_,T_res_C_,Bob_m3m3_,Muo_cP_,PVT_corr_)</f>
        <v>100</v>
      </c>
      <c r="F90">
        <f>[1]!PVT_Rs_m3m3($C90,F$67,gamma_gas_,gamma_oil_,gamma_water_,Rsb_m3m3_,Rp_m3m3_,Pb_atm_,T_res_C_,Bob_m3m3_,Muo_cP_,PVT_corr_)</f>
        <v>97.732821672457902</v>
      </c>
      <c r="G90">
        <f>[1]!PVT_Rs_m3m3($C90,G$67,gamma_gas_,gamma_oil_,gamma_water_,Rsb_m3m3_,Rp_m3m3_,Pb_atm_,T_res_C_,Bob_m3m3_,Muo_cP_,PVT_corr_)</f>
        <v>87.860001314963455</v>
      </c>
      <c r="H90">
        <f>[1]!PVT_Rs_m3m3($C90,D$67,gamma_gas_,gamma_oil_,gamma_water_,Rsb_m3m3_,Rp_m3m3_,Pb_atm_,T_res_C_,Bob_m3m3_,Muo_cP_,PVT_corr_1_)</f>
        <v>100</v>
      </c>
      <c r="I90">
        <f>[1]!PVT_Rs_m3m3($C90,E$67,gamma_gas_,gamma_oil_,gamma_water_,Rsb_m3m3_,Rp_m3m3_,Pb_atm_,T_res_C_,Bob_m3m3_,Muo_cP_,PVT_corr_1_)</f>
        <v>100</v>
      </c>
      <c r="J90">
        <f>[1]!PVT_Rs_m3m3($C90,F$67,gamma_gas_,gamma_oil_,gamma_water_,Rsb_m3m3_,Rp_m3m3_,Pb_atm_,T_res_C_,Bob_m3m3_,Muo_cP_,PVT_corr_1_)</f>
        <v>96.219507068250167</v>
      </c>
      <c r="K90">
        <f>[1]!PVT_Rs_m3m3($C90,G$67,gamma_gas_,gamma_oil_,gamma_water_,Rsb_m3m3_,Rp_m3m3_,Pb_atm_,T_res_C_,Bob_m3m3_,Muo_cP_,PVT_corr_1_)</f>
        <v>80.148509015759018</v>
      </c>
    </row>
    <row r="91" spans="3:11" outlineLevel="1" x14ac:dyDescent="0.25">
      <c r="C91">
        <v>110</v>
      </c>
      <c r="D91">
        <f>[1]!PVT_Rs_m3m3($C91,D$67,gamma_gas_,gamma_oil_,gamma_water_,Rsb_m3m3_,Rp_m3m3_,Pb_atm_,T_res_C_,Bob_m3m3_,Muo_cP_,PVT_corr_)</f>
        <v>100</v>
      </c>
      <c r="E91">
        <f>[1]!PVT_Rs_m3m3($C91,E$67,gamma_gas_,gamma_oil_,gamma_water_,Rsb_m3m3_,Rp_m3m3_,Pb_atm_,T_res_C_,Bob_m3m3_,Muo_cP_,PVT_corr_)</f>
        <v>100</v>
      </c>
      <c r="F91">
        <f>[1]!PVT_Rs_m3m3($C91,F$67,gamma_gas_,gamma_oil_,gamma_water_,Rsb_m3m3_,Rp_m3m3_,Pb_atm_,T_res_C_,Bob_m3m3_,Muo_cP_,PVT_corr_)</f>
        <v>100</v>
      </c>
      <c r="G91">
        <f>[1]!PVT_Rs_m3m3($C91,G$67,gamma_gas_,gamma_oil_,gamma_water_,Rsb_m3m3_,Rp_m3m3_,Pb_atm_,T_res_C_,Bob_m3m3_,Muo_cP_,PVT_corr_)</f>
        <v>91.785684881520652</v>
      </c>
      <c r="H91">
        <f>[1]!PVT_Rs_m3m3($C91,D$67,gamma_gas_,gamma_oil_,gamma_water_,Rsb_m3m3_,Rp_m3m3_,Pb_atm_,T_res_C_,Bob_m3m3_,Muo_cP_,PVT_corr_1_)</f>
        <v>100</v>
      </c>
      <c r="I91">
        <f>[1]!PVT_Rs_m3m3($C91,E$67,gamma_gas_,gamma_oil_,gamma_water_,Rsb_m3m3_,Rp_m3m3_,Pb_atm_,T_res_C_,Bob_m3m3_,Muo_cP_,PVT_corr_1_)</f>
        <v>100</v>
      </c>
      <c r="J91">
        <f>[1]!PVT_Rs_m3m3($C91,F$67,gamma_gas_,gamma_oil_,gamma_water_,Rsb_m3m3_,Rp_m3m3_,Pb_atm_,T_res_C_,Bob_m3m3_,Muo_cP_,PVT_corr_1_)</f>
        <v>100</v>
      </c>
      <c r="K91">
        <f>[1]!PVT_Rs_m3m3($C91,G$67,gamma_gas_,gamma_oil_,gamma_water_,Rsb_m3m3_,Rp_m3m3_,Pb_atm_,T_res_C_,Bob_m3m3_,Muo_cP_,PVT_corr_1_)</f>
        <v>84.765733519946082</v>
      </c>
    </row>
    <row r="92" spans="3:11" outlineLevel="1" x14ac:dyDescent="0.25">
      <c r="C92">
        <v>115</v>
      </c>
      <c r="D92">
        <f>[1]!PVT_Rs_m3m3($C92,D$67,gamma_gas_,gamma_oil_,gamma_water_,Rsb_m3m3_,Rp_m3m3_,Pb_atm_,T_res_C_,Bob_m3m3_,Muo_cP_,PVT_corr_)</f>
        <v>100</v>
      </c>
      <c r="E92">
        <f>[1]!PVT_Rs_m3m3($C92,E$67,gamma_gas_,gamma_oil_,gamma_water_,Rsb_m3m3_,Rp_m3m3_,Pb_atm_,T_res_C_,Bob_m3m3_,Muo_cP_,PVT_corr_)</f>
        <v>100</v>
      </c>
      <c r="F92">
        <f>[1]!PVT_Rs_m3m3($C92,F$67,gamma_gas_,gamma_oil_,gamma_water_,Rsb_m3m3_,Rp_m3m3_,Pb_atm_,T_res_C_,Bob_m3m3_,Muo_cP_,PVT_corr_)</f>
        <v>100</v>
      </c>
      <c r="G92">
        <f>[1]!PVT_Rs_m3m3($C92,G$67,gamma_gas_,gamma_oil_,gamma_water_,Rsb_m3m3_,Rp_m3m3_,Pb_atm_,T_res_C_,Bob_m3m3_,Muo_cP_,PVT_corr_)</f>
        <v>95.804086966693419</v>
      </c>
      <c r="H92">
        <f>[1]!PVT_Rs_m3m3($C92,D$67,gamma_gas_,gamma_oil_,gamma_water_,Rsb_m3m3_,Rp_m3m3_,Pb_atm_,T_res_C_,Bob_m3m3_,Muo_cP_,PVT_corr_1_)</f>
        <v>100</v>
      </c>
      <c r="I92">
        <f>[1]!PVT_Rs_m3m3($C92,E$67,gamma_gas_,gamma_oil_,gamma_water_,Rsb_m3m3_,Rp_m3m3_,Pb_atm_,T_res_C_,Bob_m3m3_,Muo_cP_,PVT_corr_1_)</f>
        <v>100</v>
      </c>
      <c r="J92">
        <f>[1]!PVT_Rs_m3m3($C92,F$67,gamma_gas_,gamma_oil_,gamma_water_,Rsb_m3m3_,Rp_m3m3_,Pb_atm_,T_res_C_,Bob_m3m3_,Muo_cP_,PVT_corr_1_)</f>
        <v>100</v>
      </c>
      <c r="K92">
        <f>[1]!PVT_Rs_m3m3($C92,G$67,gamma_gas_,gamma_oil_,gamma_water_,Rsb_m3m3_,Rp_m3m3_,Pb_atm_,T_res_C_,Bob_m3m3_,Muo_cP_,PVT_corr_1_)</f>
        <v>89.425984777996135</v>
      </c>
    </row>
    <row r="93" spans="3:11" outlineLevel="1" x14ac:dyDescent="0.25">
      <c r="C93">
        <v>120</v>
      </c>
      <c r="D93">
        <f>[1]!PVT_Rs_m3m3($C93,D$67,gamma_gas_,gamma_oil_,gamma_water_,Rsb_m3m3_,Rp_m3m3_,Pb_atm_,T_res_C_,Bob_m3m3_,Muo_cP_,PVT_corr_)</f>
        <v>100</v>
      </c>
      <c r="E93">
        <f>[1]!PVT_Rs_m3m3($C93,E$67,gamma_gas_,gamma_oil_,gamma_water_,Rsb_m3m3_,Rp_m3m3_,Pb_atm_,T_res_C_,Bob_m3m3_,Muo_cP_,PVT_corr_)</f>
        <v>100</v>
      </c>
      <c r="F93">
        <f>[1]!PVT_Rs_m3m3($C93,F$67,gamma_gas_,gamma_oil_,gamma_water_,Rsb_m3m3_,Rp_m3m3_,Pb_atm_,T_res_C_,Bob_m3m3_,Muo_cP_,PVT_corr_)</f>
        <v>100</v>
      </c>
      <c r="G93">
        <f>[1]!PVT_Rs_m3m3($C93,G$67,gamma_gas_,gamma_oil_,gamma_water_,Rsb_m3m3_,Rp_m3m3_,Pb_atm_,T_res_C_,Bob_m3m3_,Muo_cP_,PVT_corr_)</f>
        <v>99.918171361577876</v>
      </c>
      <c r="H93">
        <f>[1]!PVT_Rs_m3m3($C93,D$67,gamma_gas_,gamma_oil_,gamma_water_,Rsb_m3m3_,Rp_m3m3_,Pb_atm_,T_res_C_,Bob_m3m3_,Muo_cP_,PVT_corr_1_)</f>
        <v>100</v>
      </c>
      <c r="I93">
        <f>[1]!PVT_Rs_m3m3($C93,E$67,gamma_gas_,gamma_oil_,gamma_water_,Rsb_m3m3_,Rp_m3m3_,Pb_atm_,T_res_C_,Bob_m3m3_,Muo_cP_,PVT_corr_1_)</f>
        <v>100</v>
      </c>
      <c r="J93">
        <f>[1]!PVT_Rs_m3m3($C93,F$67,gamma_gas_,gamma_oil_,gamma_water_,Rsb_m3m3_,Rp_m3m3_,Pb_atm_,T_res_C_,Bob_m3m3_,Muo_cP_,PVT_corr_1_)</f>
        <v>100</v>
      </c>
      <c r="K93">
        <f>[1]!PVT_Rs_m3m3($C93,G$67,gamma_gas_,gamma_oil_,gamma_water_,Rsb_m3m3_,Rp_m3m3_,Pb_atm_,T_res_C_,Bob_m3m3_,Muo_cP_,PVT_corr_1_)</f>
        <v>94.127766097565683</v>
      </c>
    </row>
    <row r="94" spans="3:11" outlineLevel="1" x14ac:dyDescent="0.25">
      <c r="C94">
        <v>125</v>
      </c>
      <c r="D94">
        <f>[1]!PVT_Rs_m3m3($C94,D$67,gamma_gas_,gamma_oil_,gamma_water_,Rsb_m3m3_,Rp_m3m3_,Pb_atm_,T_res_C_,Bob_m3m3_,Muo_cP_,PVT_corr_)</f>
        <v>100</v>
      </c>
      <c r="E94">
        <f>[1]!PVT_Rs_m3m3($C94,E$67,gamma_gas_,gamma_oil_,gamma_water_,Rsb_m3m3_,Rp_m3m3_,Pb_atm_,T_res_C_,Bob_m3m3_,Muo_cP_,PVT_corr_)</f>
        <v>100</v>
      </c>
      <c r="F94">
        <f>[1]!PVT_Rs_m3m3($C94,F$67,gamma_gas_,gamma_oil_,gamma_water_,Rsb_m3m3_,Rp_m3m3_,Pb_atm_,T_res_C_,Bob_m3m3_,Muo_cP_,PVT_corr_)</f>
        <v>100</v>
      </c>
      <c r="G94">
        <f>[1]!PVT_Rs_m3m3($C94,G$67,gamma_gas_,gamma_oil_,gamma_water_,Rsb_m3m3_,Rp_m3m3_,Pb_atm_,T_res_C_,Bob_m3m3_,Muo_cP_,PVT_corr_)</f>
        <v>100</v>
      </c>
      <c r="H94">
        <f>[1]!PVT_Rs_m3m3($C94,D$67,gamma_gas_,gamma_oil_,gamma_water_,Rsb_m3m3_,Rp_m3m3_,Pb_atm_,T_res_C_,Bob_m3m3_,Muo_cP_,PVT_corr_1_)</f>
        <v>100</v>
      </c>
      <c r="I94">
        <f>[1]!PVT_Rs_m3m3($C94,E$67,gamma_gas_,gamma_oil_,gamma_water_,Rsb_m3m3_,Rp_m3m3_,Pb_atm_,T_res_C_,Bob_m3m3_,Muo_cP_,PVT_corr_1_)</f>
        <v>100</v>
      </c>
      <c r="J94">
        <f>[1]!PVT_Rs_m3m3($C94,F$67,gamma_gas_,gamma_oil_,gamma_water_,Rsb_m3m3_,Rp_m3m3_,Pb_atm_,T_res_C_,Bob_m3m3_,Muo_cP_,PVT_corr_1_)</f>
        <v>100</v>
      </c>
      <c r="K94">
        <f>[1]!PVT_Rs_m3m3($C94,G$67,gamma_gas_,gamma_oil_,gamma_water_,Rsb_m3m3_,Rp_m3m3_,Pb_atm_,T_res_C_,Bob_m3m3_,Muo_cP_,PVT_corr_1_)</f>
        <v>98.86969337220944</v>
      </c>
    </row>
    <row r="95" spans="3:11" outlineLevel="1" x14ac:dyDescent="0.25">
      <c r="C95">
        <v>130</v>
      </c>
      <c r="D95">
        <f>[1]!PVT_Rs_m3m3($C95,D$67,gamma_gas_,gamma_oil_,gamma_water_,Rsb_m3m3_,Rp_m3m3_,Pb_atm_,T_res_C_,Bob_m3m3_,Muo_cP_,PVT_corr_)</f>
        <v>100</v>
      </c>
      <c r="E95">
        <f>[1]!PVT_Rs_m3m3($C95,E$67,gamma_gas_,gamma_oil_,gamma_water_,Rsb_m3m3_,Rp_m3m3_,Pb_atm_,T_res_C_,Bob_m3m3_,Muo_cP_,PVT_corr_)</f>
        <v>100</v>
      </c>
      <c r="F95">
        <f>[1]!PVT_Rs_m3m3($C95,F$67,gamma_gas_,gamma_oil_,gamma_water_,Rsb_m3m3_,Rp_m3m3_,Pb_atm_,T_res_C_,Bob_m3m3_,Muo_cP_,PVT_corr_)</f>
        <v>100</v>
      </c>
      <c r="G95">
        <f>[1]!PVT_Rs_m3m3($C95,G$67,gamma_gas_,gamma_oil_,gamma_water_,Rsb_m3m3_,Rp_m3m3_,Pb_atm_,T_res_C_,Bob_m3m3_,Muo_cP_,PVT_corr_)</f>
        <v>100</v>
      </c>
      <c r="H95">
        <f>[1]!PVT_Rs_m3m3($C95,D$67,gamma_gas_,gamma_oil_,gamma_water_,Rsb_m3m3_,Rp_m3m3_,Pb_atm_,T_res_C_,Bob_m3m3_,Muo_cP_,PVT_corr_1_)</f>
        <v>100</v>
      </c>
      <c r="I95">
        <f>[1]!PVT_Rs_m3m3($C95,E$67,gamma_gas_,gamma_oil_,gamma_water_,Rsb_m3m3_,Rp_m3m3_,Pb_atm_,T_res_C_,Bob_m3m3_,Muo_cP_,PVT_corr_1_)</f>
        <v>100</v>
      </c>
      <c r="J95">
        <f>[1]!PVT_Rs_m3m3($C95,F$67,gamma_gas_,gamma_oil_,gamma_water_,Rsb_m3m3_,Rp_m3m3_,Pb_atm_,T_res_C_,Bob_m3m3_,Muo_cP_,PVT_corr_1_)</f>
        <v>100</v>
      </c>
      <c r="K95">
        <f>[1]!PVT_Rs_m3m3($C95,G$67,gamma_gas_,gamma_oil_,gamma_water_,Rsb_m3m3_,Rp_m3m3_,Pb_atm_,T_res_C_,Bob_m3m3_,Muo_cP_,PVT_corr_1_)</f>
        <v>100</v>
      </c>
    </row>
    <row r="96" spans="3:11" outlineLevel="1" x14ac:dyDescent="0.25">
      <c r="C96">
        <v>135</v>
      </c>
      <c r="D96">
        <f>[1]!PVT_Rs_m3m3($C96,D$67,gamma_gas_,gamma_oil_,gamma_water_,Rsb_m3m3_,Rp_m3m3_,Pb_atm_,T_res_C_,Bob_m3m3_,Muo_cP_,PVT_corr_)</f>
        <v>100</v>
      </c>
      <c r="E96">
        <f>[1]!PVT_Rs_m3m3($C96,E$67,gamma_gas_,gamma_oil_,gamma_water_,Rsb_m3m3_,Rp_m3m3_,Pb_atm_,T_res_C_,Bob_m3m3_,Muo_cP_,PVT_corr_)</f>
        <v>100</v>
      </c>
      <c r="F96">
        <f>[1]!PVT_Rs_m3m3($C96,F$67,gamma_gas_,gamma_oil_,gamma_water_,Rsb_m3m3_,Rp_m3m3_,Pb_atm_,T_res_C_,Bob_m3m3_,Muo_cP_,PVT_corr_)</f>
        <v>100</v>
      </c>
      <c r="G96">
        <f>[1]!PVT_Rs_m3m3($C96,G$67,gamma_gas_,gamma_oil_,gamma_water_,Rsb_m3m3_,Rp_m3m3_,Pb_atm_,T_res_C_,Bob_m3m3_,Muo_cP_,PVT_corr_)</f>
        <v>100</v>
      </c>
      <c r="H96">
        <f>[1]!PVT_Rs_m3m3($C96,D$67,gamma_gas_,gamma_oil_,gamma_water_,Rsb_m3m3_,Rp_m3m3_,Pb_atm_,T_res_C_,Bob_m3m3_,Muo_cP_,PVT_corr_1_)</f>
        <v>100</v>
      </c>
      <c r="I96">
        <f>[1]!PVT_Rs_m3m3($C96,E$67,gamma_gas_,gamma_oil_,gamma_water_,Rsb_m3m3_,Rp_m3m3_,Pb_atm_,T_res_C_,Bob_m3m3_,Muo_cP_,PVT_corr_1_)</f>
        <v>100</v>
      </c>
      <c r="J96">
        <f>[1]!PVT_Rs_m3m3($C96,F$67,gamma_gas_,gamma_oil_,gamma_water_,Rsb_m3m3_,Rp_m3m3_,Pb_atm_,T_res_C_,Bob_m3m3_,Muo_cP_,PVT_corr_1_)</f>
        <v>100</v>
      </c>
      <c r="K96">
        <f>[1]!PVT_Rs_m3m3($C96,G$67,gamma_gas_,gamma_oil_,gamma_water_,Rsb_m3m3_,Rp_m3m3_,Pb_atm_,T_res_C_,Bob_m3m3_,Muo_cP_,PVT_corr_1_)</f>
        <v>100</v>
      </c>
    </row>
    <row r="97" spans="2:11" outlineLevel="1" x14ac:dyDescent="0.25">
      <c r="C97">
        <v>140</v>
      </c>
      <c r="D97">
        <f>[1]!PVT_Rs_m3m3($C97,D$67,gamma_gas_,gamma_oil_,gamma_water_,Rsb_m3m3_,Rp_m3m3_,Pb_atm_,T_res_C_,Bob_m3m3_,Muo_cP_,PVT_corr_)</f>
        <v>100</v>
      </c>
      <c r="E97">
        <f>[1]!PVT_Rs_m3m3($C97,E$67,gamma_gas_,gamma_oil_,gamma_water_,Rsb_m3m3_,Rp_m3m3_,Pb_atm_,T_res_C_,Bob_m3m3_,Muo_cP_,PVT_corr_)</f>
        <v>100</v>
      </c>
      <c r="F97">
        <f>[1]!PVT_Rs_m3m3($C97,F$67,gamma_gas_,gamma_oil_,gamma_water_,Rsb_m3m3_,Rp_m3m3_,Pb_atm_,T_res_C_,Bob_m3m3_,Muo_cP_,PVT_corr_)</f>
        <v>100</v>
      </c>
      <c r="G97">
        <f>[1]!PVT_Rs_m3m3($C97,G$67,gamma_gas_,gamma_oil_,gamma_water_,Rsb_m3m3_,Rp_m3m3_,Pb_atm_,T_res_C_,Bob_m3m3_,Muo_cP_,PVT_corr_)</f>
        <v>100</v>
      </c>
      <c r="H97">
        <f>[1]!PVT_Rs_m3m3($C97,D$67,gamma_gas_,gamma_oil_,gamma_water_,Rsb_m3m3_,Rp_m3m3_,Pb_atm_,T_res_C_,Bob_m3m3_,Muo_cP_,PVT_corr_1_)</f>
        <v>100</v>
      </c>
      <c r="I97">
        <f>[1]!PVT_Rs_m3m3($C97,E$67,gamma_gas_,gamma_oil_,gamma_water_,Rsb_m3m3_,Rp_m3m3_,Pb_atm_,T_res_C_,Bob_m3m3_,Muo_cP_,PVT_corr_1_)</f>
        <v>100</v>
      </c>
      <c r="J97">
        <f>[1]!PVT_Rs_m3m3($C97,F$67,gamma_gas_,gamma_oil_,gamma_water_,Rsb_m3m3_,Rp_m3m3_,Pb_atm_,T_res_C_,Bob_m3m3_,Muo_cP_,PVT_corr_1_)</f>
        <v>100</v>
      </c>
      <c r="K97">
        <f>[1]!PVT_Rs_m3m3($C97,G$67,gamma_gas_,gamma_oil_,gamma_water_,Rsb_m3m3_,Rp_m3m3_,Pb_atm_,T_res_C_,Bob_m3m3_,Muo_cP_,PVT_corr_1_)</f>
        <v>100</v>
      </c>
    </row>
    <row r="98" spans="2:11" outlineLevel="1" x14ac:dyDescent="0.25">
      <c r="C98">
        <v>145</v>
      </c>
      <c r="D98">
        <f>[1]!PVT_Rs_m3m3($C98,D$67,gamma_gas_,gamma_oil_,gamma_water_,Rsb_m3m3_,Rp_m3m3_,Pb_atm_,T_res_C_,Bob_m3m3_,Muo_cP_,PVT_corr_)</f>
        <v>100</v>
      </c>
      <c r="E98">
        <f>[1]!PVT_Rs_m3m3($C98,E$67,gamma_gas_,gamma_oil_,gamma_water_,Rsb_m3m3_,Rp_m3m3_,Pb_atm_,T_res_C_,Bob_m3m3_,Muo_cP_,PVT_corr_)</f>
        <v>100</v>
      </c>
      <c r="F98">
        <f>[1]!PVT_Rs_m3m3($C98,F$67,gamma_gas_,gamma_oil_,gamma_water_,Rsb_m3m3_,Rp_m3m3_,Pb_atm_,T_res_C_,Bob_m3m3_,Muo_cP_,PVT_corr_)</f>
        <v>100</v>
      </c>
      <c r="G98">
        <f>[1]!PVT_Rs_m3m3($C98,G$67,gamma_gas_,gamma_oil_,gamma_water_,Rsb_m3m3_,Rp_m3m3_,Pb_atm_,T_res_C_,Bob_m3m3_,Muo_cP_,PVT_corr_)</f>
        <v>100</v>
      </c>
      <c r="H98">
        <f>[1]!PVT_Rs_m3m3($C98,D$67,gamma_gas_,gamma_oil_,gamma_water_,Rsb_m3m3_,Rp_m3m3_,Pb_atm_,T_res_C_,Bob_m3m3_,Muo_cP_,PVT_corr_1_)</f>
        <v>100</v>
      </c>
      <c r="I98">
        <f>[1]!PVT_Rs_m3m3($C98,E$67,gamma_gas_,gamma_oil_,gamma_water_,Rsb_m3m3_,Rp_m3m3_,Pb_atm_,T_res_C_,Bob_m3m3_,Muo_cP_,PVT_corr_1_)</f>
        <v>100</v>
      </c>
      <c r="J98">
        <f>[1]!PVT_Rs_m3m3($C98,F$67,gamma_gas_,gamma_oil_,gamma_water_,Rsb_m3m3_,Rp_m3m3_,Pb_atm_,T_res_C_,Bob_m3m3_,Muo_cP_,PVT_corr_1_)</f>
        <v>100</v>
      </c>
      <c r="K98">
        <f>[1]!PVT_Rs_m3m3($C98,G$67,gamma_gas_,gamma_oil_,gamma_water_,Rsb_m3m3_,Rp_m3m3_,Pb_atm_,T_res_C_,Bob_m3m3_,Muo_cP_,PVT_corr_1_)</f>
        <v>100</v>
      </c>
    </row>
    <row r="99" spans="2:11" outlineLevel="1" x14ac:dyDescent="0.25">
      <c r="C99">
        <v>150</v>
      </c>
      <c r="D99">
        <f>[1]!PVT_Rs_m3m3($C99,D$67,gamma_gas_,gamma_oil_,gamma_water_,Rsb_m3m3_,Rp_m3m3_,Pb_atm_,T_res_C_,Bob_m3m3_,Muo_cP_,PVT_corr_)</f>
        <v>100</v>
      </c>
      <c r="E99">
        <f>[1]!PVT_Rs_m3m3($C99,E$67,gamma_gas_,gamma_oil_,gamma_water_,Rsb_m3m3_,Rp_m3m3_,Pb_atm_,T_res_C_,Bob_m3m3_,Muo_cP_,PVT_corr_)</f>
        <v>100</v>
      </c>
      <c r="F99">
        <f>[1]!PVT_Rs_m3m3($C99,F$67,gamma_gas_,gamma_oil_,gamma_water_,Rsb_m3m3_,Rp_m3m3_,Pb_atm_,T_res_C_,Bob_m3m3_,Muo_cP_,PVT_corr_)</f>
        <v>100</v>
      </c>
      <c r="G99">
        <f>[1]!PVT_Rs_m3m3($C99,G$67,gamma_gas_,gamma_oil_,gamma_water_,Rsb_m3m3_,Rp_m3m3_,Pb_atm_,T_res_C_,Bob_m3m3_,Muo_cP_,PVT_corr_)</f>
        <v>100</v>
      </c>
      <c r="H99">
        <f>[1]!PVT_Rs_m3m3($C99,D$67,gamma_gas_,gamma_oil_,gamma_water_,Rsb_m3m3_,Rp_m3m3_,Pb_atm_,T_res_C_,Bob_m3m3_,Muo_cP_,PVT_corr_1_)</f>
        <v>100</v>
      </c>
      <c r="I99">
        <f>[1]!PVT_Rs_m3m3($C99,E$67,gamma_gas_,gamma_oil_,gamma_water_,Rsb_m3m3_,Rp_m3m3_,Pb_atm_,T_res_C_,Bob_m3m3_,Muo_cP_,PVT_corr_1_)</f>
        <v>100</v>
      </c>
      <c r="J99">
        <f>[1]!PVT_Rs_m3m3($C99,F$67,gamma_gas_,gamma_oil_,gamma_water_,Rsb_m3m3_,Rp_m3m3_,Pb_atm_,T_res_C_,Bob_m3m3_,Muo_cP_,PVT_corr_1_)</f>
        <v>100</v>
      </c>
      <c r="K99">
        <f>[1]!PVT_Rs_m3m3($C99,G$67,gamma_gas_,gamma_oil_,gamma_water_,Rsb_m3m3_,Rp_m3m3_,Pb_atm_,T_res_C_,Bob_m3m3_,Muo_cP_,PVT_corr_1_)</f>
        <v>100</v>
      </c>
    </row>
    <row r="100" spans="2:11" collapsed="1" x14ac:dyDescent="0.25">
      <c r="B100" s="5" t="s">
        <v>54</v>
      </c>
    </row>
    <row r="101" spans="2:11" hidden="1" outlineLevel="1" x14ac:dyDescent="0.25">
      <c r="D101" t="str">
        <f>"T = "&amp;D102&amp; " C"</f>
        <v>T = 20 C</v>
      </c>
      <c r="E101" t="str">
        <f t="shared" ref="E101:G101" si="9">"T = "&amp;E102&amp; " C"</f>
        <v>T = 60 C</v>
      </c>
      <c r="F101" t="str">
        <f t="shared" si="9"/>
        <v>T = 100 C</v>
      </c>
      <c r="G101" t="str">
        <f t="shared" si="9"/>
        <v>T = 140 C</v>
      </c>
      <c r="H101" t="str">
        <f>D101</f>
        <v>T = 20 C</v>
      </c>
      <c r="I101" t="str">
        <f t="shared" ref="I101" si="10">E101</f>
        <v>T = 60 C</v>
      </c>
      <c r="J101" t="str">
        <f t="shared" ref="J101" si="11">F101</f>
        <v>T = 100 C</v>
      </c>
      <c r="K101" t="str">
        <f t="shared" ref="K101" si="12">G101</f>
        <v>T = 140 C</v>
      </c>
    </row>
    <row r="102" spans="2:11" hidden="1" outlineLevel="1" x14ac:dyDescent="0.25">
      <c r="D102">
        <v>20</v>
      </c>
      <c r="E102">
        <v>60</v>
      </c>
      <c r="F102">
        <v>100</v>
      </c>
      <c r="G102">
        <v>140</v>
      </c>
    </row>
    <row r="103" spans="2:11" hidden="1" outlineLevel="1" x14ac:dyDescent="0.25">
      <c r="C103" t="s">
        <v>53</v>
      </c>
      <c r="D103" t="str">
        <f>"T_1_"&amp;D102</f>
        <v>T_1_20</v>
      </c>
      <c r="E103" t="str">
        <f t="shared" ref="E103" si="13">"T_1_"&amp;E102</f>
        <v>T_1_60</v>
      </c>
      <c r="F103" t="str">
        <f t="shared" ref="F103" si="14">"T_1_"&amp;F102</f>
        <v>T_1_100</v>
      </c>
      <c r="G103" t="str">
        <f t="shared" ref="G103" si="15">"T_1_"&amp;G102</f>
        <v>T_1_140</v>
      </c>
      <c r="H103" t="str">
        <f>"T_0_"&amp;D102</f>
        <v>T_0_20</v>
      </c>
      <c r="I103" t="str">
        <f t="shared" ref="I103" si="16">"T_0_"&amp;E102</f>
        <v>T_0_60</v>
      </c>
      <c r="J103" t="str">
        <f t="shared" ref="J103" si="17">"T_0_"&amp;F102</f>
        <v>T_0_100</v>
      </c>
      <c r="K103" t="str">
        <f t="shared" ref="K103" si="18">"T_0_"&amp;G102</f>
        <v>T_0_140</v>
      </c>
    </row>
    <row r="104" spans="2:11" hidden="1" outlineLevel="1" x14ac:dyDescent="0.25">
      <c r="C104">
        <v>1</v>
      </c>
      <c r="D104">
        <f>[1]!PVT_Bo_m3m3($C104,D$67,gamma_gas_,gamma_oil_,gamma_water_,Rsb_m3m3_,Rp_m3m3_,Pb_atm_,T_res_C_,Bob_m3m3_,Muo_cP_,PVT_corr_)</f>
        <v>1.0092922097854047</v>
      </c>
      <c r="E104">
        <f>[1]!PVT_Bo_m3m3($C104,E$67,gamma_gas_,gamma_oil_,gamma_water_,Rsb_m3m3_,Rp_m3m3_,Pb_atm_,T_res_C_,Bob_m3m3_,Muo_cP_,PVT_corr_)</f>
        <v>1.0337483595520474</v>
      </c>
      <c r="F104">
        <f>[1]!PVT_Bo_m3m3($C104,F$67,gamma_gas_,gamma_oil_,gamma_water_,Rsb_m3m3_,Rp_m3m3_,Pb_atm_,T_res_C_,Bob_m3m3_,Muo_cP_,PVT_corr_)</f>
        <v>1.0585215810660507</v>
      </c>
      <c r="G104">
        <f>[1]!PVT_Bo_m3m3($C104,G$67,gamma_gas_,gamma_oil_,gamma_water_,Rsb_m3m3_,Rp_m3m3_,Pb_atm_,T_res_C_,Bob_m3m3_,Muo_cP_,PVT_corr_)</f>
        <v>1.0844910651910988</v>
      </c>
      <c r="H104">
        <f>[1]!PVT_Bo_m3m3($C104,H$67,gamma_gas_,gamma_oil_,gamma_water_,Rsb_m3m3_,Rp_m3m3_,Pb_atm_,T_res_C_,Bob_m3m3_,Muo_cP_,PVT_corr_1_)</f>
        <v>0.99996863612062947</v>
      </c>
      <c r="I104">
        <f>[1]!PVT_Bo_m3m3($C104,I$67,gamma_gas_,gamma_oil_,gamma_water_,Rsb_m3m3_,Rp_m3m3_,Pb_atm_,T_res_C_,Bob_m3m3_,Muo_cP_,PVT_corr_1_)</f>
        <v>1.0219860778587238</v>
      </c>
      <c r="J104">
        <f>[1]!PVT_Bo_m3m3($C104,J$67,gamma_gas_,gamma_oil_,gamma_water_,Rsb_m3m3_,Rp_m3m3_,Pb_atm_,T_res_C_,Bob_m3m3_,Muo_cP_,PVT_corr_1_)</f>
        <v>1.0461612547765995</v>
      </c>
      <c r="K104">
        <f>[1]!PVT_Bo_m3m3($C104,K$67,gamma_gas_,gamma_oil_,gamma_water_,Rsb_m3m3_,Rp_m3m3_,Pb_atm_,T_res_C_,Bob_m3m3_,Muo_cP_,PVT_corr_1_)</f>
        <v>1.0718497071115507</v>
      </c>
    </row>
    <row r="105" spans="2:11" hidden="1" outlineLevel="1" x14ac:dyDescent="0.25">
      <c r="C105">
        <v>5</v>
      </c>
      <c r="D105">
        <f>[1]!PVT_Bo_m3m3($C105,D$67,gamma_gas_,gamma_oil_,gamma_water_,Rsb_m3m3_,Rp_m3m3_,Pb_atm_,T_res_C_,Bob_m3m3_,Muo_cP_,PVT_corr_)</f>
        <v>1.02926992193458</v>
      </c>
      <c r="E105">
        <f>[1]!PVT_Bo_m3m3($C105,E$67,gamma_gas_,gamma_oil_,gamma_water_,Rsb_m3m3_,Rp_m3m3_,Pb_atm_,T_res_C_,Bob_m3m3_,Muo_cP_,PVT_corr_)</f>
        <v>1.0524774538368915</v>
      </c>
      <c r="F105">
        <f>[1]!PVT_Bo_m3m3($C105,F$67,gamma_gas_,gamma_oil_,gamma_water_,Rsb_m3m3_,Rp_m3m3_,Pb_atm_,T_res_C_,Bob_m3m3_,Muo_cP_,PVT_corr_)</f>
        <v>1.0762410335868688</v>
      </c>
      <c r="G105">
        <f>[1]!PVT_Bo_m3m3($C105,G$67,gamma_gas_,gamma_oil_,gamma_water_,Rsb_m3m3_,Rp_m3m3_,Pb_atm_,T_res_C_,Bob_m3m3_,Muo_cP_,PVT_corr_)</f>
        <v>1.1015545326007261</v>
      </c>
      <c r="H105">
        <f>[1]!PVT_Bo_m3m3($C105,H$67,gamma_gas_,gamma_oil_,gamma_water_,Rsb_m3m3_,Rp_m3m3_,Pb_atm_,T_res_C_,Bob_m3m3_,Muo_cP_,PVT_corr_1_)</f>
        <v>1.0038004018721836</v>
      </c>
      <c r="I105">
        <f>[1]!PVT_Bo_m3m3($C105,I$67,gamma_gas_,gamma_oil_,gamma_water_,Rsb_m3m3_,Rp_m3m3_,Pb_atm_,T_res_C_,Bob_m3m3_,Muo_cP_,PVT_corr_1_)</f>
        <v>1.0255661925518644</v>
      </c>
      <c r="J105">
        <f>[1]!PVT_Bo_m3m3($C105,J$67,gamma_gas_,gamma_oil_,gamma_water_,Rsb_m3m3_,Rp_m3m3_,Pb_atm_,T_res_C_,Bob_m3m3_,Muo_cP_,PVT_corr_1_)</f>
        <v>1.0493561519507049</v>
      </c>
      <c r="K105">
        <f>[1]!PVT_Bo_m3m3($C105,K$67,gamma_gas_,gamma_oil_,gamma_water_,Rsb_m3m3_,Rp_m3m3_,Pb_atm_,T_res_C_,Bob_m3m3_,Muo_cP_,PVT_corr_1_)</f>
        <v>1.0746458344897969</v>
      </c>
    </row>
    <row r="106" spans="2:11" hidden="1" outlineLevel="1" x14ac:dyDescent="0.25">
      <c r="C106">
        <v>10</v>
      </c>
      <c r="D106">
        <f>[1]!PVT_Bo_m3m3($C106,D$67,gamma_gas_,gamma_oil_,gamma_water_,Rsb_m3m3_,Rp_m3m3_,Pb_atm_,T_res_C_,Bob_m3m3_,Muo_cP_,PVT_corr_)</f>
        <v>1.0437220041057103</v>
      </c>
      <c r="E106">
        <f>[1]!PVT_Bo_m3m3($C106,E$67,gamma_gas_,gamma_oil_,gamma_water_,Rsb_m3m3_,Rp_m3m3_,Pb_atm_,T_res_C_,Bob_m3m3_,Muo_cP_,PVT_corr_)</f>
        <v>1.0653746420059591</v>
      </c>
      <c r="F106">
        <f>[1]!PVT_Bo_m3m3($C106,F$67,gamma_gas_,gamma_oil_,gamma_water_,Rsb_m3m3_,Rp_m3m3_,Pb_atm_,T_res_C_,Bob_m3m3_,Muo_cP_,PVT_corr_)</f>
        <v>1.0880763841767223</v>
      </c>
      <c r="G106">
        <f>[1]!PVT_Bo_m3m3($C106,G$67,gamma_gas_,gamma_oil_,gamma_water_,Rsb_m3m3_,Rp_m3m3_,Pb_atm_,T_res_C_,Bob_m3m3_,Muo_cP_,PVT_corr_)</f>
        <v>1.112698751859925</v>
      </c>
      <c r="H106">
        <f>[1]!PVT_Bo_m3m3($C106,H$67,gamma_gas_,gamma_oil_,gamma_water_,Rsb_m3m3_,Rp_m3m3_,Pb_atm_,T_res_C_,Bob_m3m3_,Muo_cP_,PVT_corr_1_)</f>
        <v>1.0098409746575674</v>
      </c>
      <c r="I106">
        <f>[1]!PVT_Bo_m3m3($C106,I$67,gamma_gas_,gamma_oil_,gamma_water_,Rsb_m3m3_,Rp_m3m3_,Pb_atm_,T_res_C_,Bob_m3m3_,Muo_cP_,PVT_corr_1_)</f>
        <v>1.0311056944283055</v>
      </c>
      <c r="J106">
        <f>[1]!PVT_Bo_m3m3($C106,J$67,gamma_gas_,gamma_oil_,gamma_water_,Rsb_m3m3_,Rp_m3m3_,Pb_atm_,T_res_C_,Bob_m3m3_,Muo_cP_,PVT_corr_1_)</f>
        <v>1.054266542690566</v>
      </c>
      <c r="K106">
        <f>[1]!PVT_Bo_m3m3($C106,K$67,gamma_gas_,gamma_oil_,gamma_water_,Rsb_m3m3_,Rp_m3m3_,Pb_atm_,T_res_C_,Bob_m3m3_,Muo_cP_,PVT_corr_1_)</f>
        <v>1.0789291848779996</v>
      </c>
    </row>
    <row r="107" spans="2:11" hidden="1" outlineLevel="1" x14ac:dyDescent="0.25">
      <c r="C107">
        <v>15</v>
      </c>
      <c r="D107">
        <f>[1]!PVT_Bo_m3m3($C107,D$67,gamma_gas_,gamma_oil_,gamma_water_,Rsb_m3m3_,Rp_m3m3_,Pb_atm_,T_res_C_,Bob_m3m3_,Muo_cP_,PVT_corr_)</f>
        <v>1.0552346515281754</v>
      </c>
      <c r="E107">
        <f>[1]!PVT_Bo_m3m3($C107,E$67,gamma_gas_,gamma_oil_,gamma_water_,Rsb_m3m3_,Rp_m3m3_,Pb_atm_,T_res_C_,Bob_m3m3_,Muo_cP_,PVT_corr_)</f>
        <v>1.0754643250679958</v>
      </c>
      <c r="F107">
        <f>[1]!PVT_Bo_m3m3($C107,F$67,gamma_gas_,gamma_oil_,gamma_water_,Rsb_m3m3_,Rp_m3m3_,Pb_atm_,T_res_C_,Bob_m3m3_,Muo_cP_,PVT_corr_)</f>
        <v>1.0972059673499865</v>
      </c>
      <c r="G107">
        <f>[1]!PVT_Bo_m3m3($C107,G$67,gamma_gas_,gamma_oil_,gamma_water_,Rsb_m3m3_,Rp_m3m3_,Pb_atm_,T_res_C_,Bob_m3m3_,Muo_cP_,PVT_corr_)</f>
        <v>1.121193593090537</v>
      </c>
      <c r="H107">
        <f>[1]!PVT_Bo_m3m3($C107,H$67,gamma_gas_,gamma_oil_,gamma_water_,Rsb_m3m3_,Rp_m3m3_,Pb_atm_,T_res_C_,Bob_m3m3_,Muo_cP_,PVT_corr_1_)</f>
        <v>1.0168047479356677</v>
      </c>
      <c r="I107">
        <f>[1]!PVT_Bo_m3m3($C107,I$67,gamma_gas_,gamma_oil_,gamma_water_,Rsb_m3m3_,Rp_m3m3_,Pb_atm_,T_res_C_,Bob_m3m3_,Muo_cP_,PVT_corr_1_)</f>
        <v>1.0373793102360938</v>
      </c>
      <c r="J107">
        <f>[1]!PVT_Bo_m3m3($C107,J$67,gamma_gas_,gamma_oil_,gamma_water_,Rsb_m3m3_,Rp_m3m3_,Pb_atm_,T_res_C_,Bob_m3m3_,Muo_cP_,PVT_corr_1_)</f>
        <v>1.0597869028346509</v>
      </c>
      <c r="K107">
        <f>[1]!PVT_Bo_m3m3($C107,K$67,gamma_gas_,gamma_oil_,gamma_water_,Rsb_m3m3_,Rp_m3m3_,Pb_atm_,T_res_C_,Bob_m3m3_,Muo_cP_,PVT_corr_1_)</f>
        <v>1.0837261689668654</v>
      </c>
    </row>
    <row r="108" spans="2:11" hidden="1" outlineLevel="1" x14ac:dyDescent="0.25">
      <c r="C108">
        <v>20</v>
      </c>
      <c r="D108">
        <f>[1]!PVT_Bo_m3m3($C108,D$67,gamma_gas_,gamma_oil_,gamma_water_,Rsb_m3m3_,Rp_m3m3_,Pb_atm_,T_res_C_,Bob_m3m3_,Muo_cP_,PVT_corr_)</f>
        <v>1.0653103208621837</v>
      </c>
      <c r="E108">
        <f>[1]!PVT_Bo_m3m3($C108,E$67,gamma_gas_,gamma_oil_,gamma_water_,Rsb_m3m3_,Rp_m3m3_,Pb_atm_,T_res_C_,Bob_m3m3_,Muo_cP_,PVT_corr_)</f>
        <v>1.0842346483805918</v>
      </c>
      <c r="F108">
        <f>[1]!PVT_Bo_m3m3($C108,F$67,gamma_gas_,gamma_oil_,gamma_water_,Rsb_m3m3_,Rp_m3m3_,Pb_atm_,T_res_C_,Bob_m3m3_,Muo_cP_,PVT_corr_)</f>
        <v>1.1050859287579735</v>
      </c>
      <c r="G108">
        <f>[1]!PVT_Bo_m3m3($C108,G$67,gamma_gas_,gamma_oil_,gamma_water_,Rsb_m3m3_,Rp_m3m3_,Pb_atm_,T_res_C_,Bob_m3m3_,Muo_cP_,PVT_corr_)</f>
        <v>1.1284738145864539</v>
      </c>
      <c r="H108">
        <f>[1]!PVT_Bo_m3m3($C108,H$67,gamma_gas_,gamma_oil_,gamma_water_,Rsb_m3m3_,Rp_m3m3_,Pb_atm_,T_res_C_,Bob_m3m3_,Muo_cP_,PVT_corr_1_)</f>
        <v>1.0245125477572767</v>
      </c>
      <c r="I108">
        <f>[1]!PVT_Bo_m3m3($C108,I$67,gamma_gas_,gamma_oil_,gamma_water_,Rsb_m3m3_,Rp_m3m3_,Pb_atm_,T_res_C_,Bob_m3m3_,Muo_cP_,PVT_corr_1_)</f>
        <v>1.0442239999533196</v>
      </c>
      <c r="J108">
        <f>[1]!PVT_Bo_m3m3($C108,J$67,gamma_gas_,gamma_oil_,gamma_water_,Rsb_m3m3_,Rp_m3m3_,Pb_atm_,T_res_C_,Bob_m3m3_,Muo_cP_,PVT_corr_1_)</f>
        <v>1.0657689522640683</v>
      </c>
      <c r="K108">
        <f>[1]!PVT_Bo_m3m3($C108,K$67,gamma_gas_,gamma_oil_,gamma_water_,Rsb_m3m3_,Rp_m3m3_,Pb_atm_,T_res_C_,Bob_m3m3_,Muo_cP_,PVT_corr_1_)</f>
        <v>1.0889047660294424</v>
      </c>
    </row>
    <row r="109" spans="2:11" hidden="1" outlineLevel="1" x14ac:dyDescent="0.25">
      <c r="C109">
        <v>25</v>
      </c>
      <c r="D109">
        <f>[1]!PVT_Bo_m3m3($C109,D$67,gamma_gas_,gamma_oil_,gamma_water_,Rsb_m3m3_,Rp_m3m3_,Pb_atm_,T_res_C_,Bob_m3m3_,Muo_cP_,PVT_corr_)</f>
        <v>1.0745047681160487</v>
      </c>
      <c r="E109">
        <f>[1]!PVT_Bo_m3m3($C109,E$67,gamma_gas_,gamma_oil_,gamma_water_,Rsb_m3m3_,Rp_m3m3_,Pb_atm_,T_res_C_,Bob_m3m3_,Muo_cP_,PVT_corr_)</f>
        <v>1.0922318740295593</v>
      </c>
      <c r="F109">
        <f>[1]!PVT_Bo_m3m3($C109,F$67,gamma_gas_,gamma_oil_,gamma_water_,Rsb_m3m3_,Rp_m3m3_,Pb_atm_,T_res_C_,Bob_m3m3_,Muo_cP_,PVT_corr_)</f>
        <v>1.1122519247778038</v>
      </c>
      <c r="G109">
        <f>[1]!PVT_Bo_m3m3($C109,G$67,gamma_gas_,gamma_oil_,gamma_water_,Rsb_m3m3_,Rp_m3m3_,Pb_atm_,T_res_C_,Bob_m3m3_,Muo_cP_,PVT_corr_)</f>
        <v>1.1350690777046033</v>
      </c>
      <c r="H109">
        <f>[1]!PVT_Bo_m3m3($C109,H$67,gamma_gas_,gamma_oil_,gamma_water_,Rsb_m3m3_,Rp_m3m3_,Pb_atm_,T_res_C_,Bob_m3m3_,Muo_cP_,PVT_corr_1_)</f>
        <v>1.032865033929109</v>
      </c>
      <c r="I109">
        <f>[1]!PVT_Bo_m3m3($C109,I$67,gamma_gas_,gamma_oil_,gamma_water_,Rsb_m3m3_,Rp_m3m3_,Pb_atm_,T_res_C_,Bob_m3m3_,Muo_cP_,PVT_corr_1_)</f>
        <v>1.0515556019082739</v>
      </c>
      <c r="J109">
        <f>[1]!PVT_Bo_m3m3($C109,J$67,gamma_gas_,gamma_oil_,gamma_water_,Rsb_m3m3_,Rp_m3m3_,Pb_atm_,T_res_C_,Bob_m3m3_,Muo_cP_,PVT_corr_1_)</f>
        <v>1.0721373918025145</v>
      </c>
      <c r="K109">
        <f>[1]!PVT_Bo_m3m3($C109,K$67,gamma_gas_,gamma_oil_,gamma_water_,Rsb_m3m3_,Rp_m3m3_,Pb_atm_,T_res_C_,Bob_m3m3_,Muo_cP_,PVT_corr_1_)</f>
        <v>1.0943980217727596</v>
      </c>
    </row>
    <row r="110" spans="2:11" hidden="1" outlineLevel="1" x14ac:dyDescent="0.25">
      <c r="C110">
        <v>30</v>
      </c>
      <c r="D110">
        <f>[1]!PVT_Bo_m3m3($C110,D$67,gamma_gas_,gamma_oil_,gamma_water_,Rsb_m3m3_,Rp_m3m3_,Pb_atm_,T_res_C_,Bob_m3m3_,Muo_cP_,PVT_corr_)</f>
        <v>1.0830966686862658</v>
      </c>
      <c r="E110">
        <f>[1]!PVT_Bo_m3m3($C110,E$67,gamma_gas_,gamma_oil_,gamma_water_,Rsb_m3m3_,Rp_m3m3_,Pb_atm_,T_res_C_,Bob_m3m3_,Muo_cP_,PVT_corr_)</f>
        <v>1.0997288482209913</v>
      </c>
      <c r="F110">
        <f>[1]!PVT_Bo_m3m3($C110,F$67,gamma_gas_,gamma_oil_,gamma_water_,Rsb_m3m3_,Rp_m3m3_,Pb_atm_,T_res_C_,Bob_m3m3_,Muo_cP_,PVT_corr_)</f>
        <v>1.1189728952769287</v>
      </c>
      <c r="G110">
        <f>[1]!PVT_Bo_m3m3($C110,G$67,gamma_gas_,gamma_oil_,gamma_water_,Rsb_m3m3_,Rp_m3m3_,Pb_atm_,T_res_C_,Bob_m3m3_,Muo_cP_,PVT_corr_)</f>
        <v>1.1412470874998923</v>
      </c>
      <c r="H110">
        <f>[1]!PVT_Bo_m3m3($C110,H$67,gamma_gas_,gamma_oil_,gamma_water_,Rsb_m3m3_,Rp_m3m3_,Pb_atm_,T_res_C_,Bob_m3m3_,Muo_cP_,PVT_corr_1_)</f>
        <v>1.0417952882552555</v>
      </c>
      <c r="I110">
        <f>[1]!PVT_Bo_m3m3($C110,I$67,gamma_gas_,gamma_oil_,gamma_water_,Rsb_m3m3_,Rp_m3m3_,Pb_atm_,T_res_C_,Bob_m3m3_,Muo_cP_,PVT_corr_1_)</f>
        <v>1.0593206818158143</v>
      </c>
      <c r="J110">
        <f>[1]!PVT_Bo_m3m3($C110,J$67,gamma_gas_,gamma_oil_,gamma_water_,Rsb_m3m3_,Rp_m3m3_,Pb_atm_,T_res_C_,Bob_m3m3_,Muo_cP_,PVT_corr_1_)</f>
        <v>1.078845528419879</v>
      </c>
      <c r="K110">
        <f>[1]!PVT_Bo_m3m3($C110,K$67,gamma_gas_,gamma_oil_,gamma_water_,Rsb_m3m3_,Rp_m3m3_,Pb_atm_,T_res_C_,Bob_m3m3_,Muo_cP_,PVT_corr_1_)</f>
        <v>1.1001646764609927</v>
      </c>
    </row>
    <row r="111" spans="2:11" hidden="1" outlineLevel="1" x14ac:dyDescent="0.25">
      <c r="C111">
        <v>35</v>
      </c>
      <c r="D111">
        <f>[1]!PVT_Bo_m3m3($C111,D$67,gamma_gas_,gamma_oil_,gamma_water_,Rsb_m3m3_,Rp_m3m3_,Pb_atm_,T_res_C_,Bob_m3m3_,Muo_cP_,PVT_corr_)</f>
        <v>1.091248966503038</v>
      </c>
      <c r="E111">
        <f>[1]!PVT_Bo_m3m3($C111,E$67,gamma_gas_,gamma_oil_,gamma_water_,Rsb_m3m3_,Rp_m3m3_,Pb_atm_,T_res_C_,Bob_m3m3_,Muo_cP_,PVT_corr_)</f>
        <v>1.1068847497854171</v>
      </c>
      <c r="F111">
        <f>[1]!PVT_Bo_m3m3($C111,F$67,gamma_gas_,gamma_oil_,gamma_water_,Rsb_m3m3_,Rp_m3m3_,Pb_atm_,T_res_C_,Bob_m3m3_,Muo_cP_,PVT_corr_)</f>
        <v>1.1254068568086013</v>
      </c>
      <c r="G111">
        <f>[1]!PVT_Bo_m3m3($C111,G$67,gamma_gas_,gamma_oil_,gamma_water_,Rsb_m3m3_,Rp_m3m3_,Pb_atm_,T_res_C_,Bob_m3m3_,Muo_cP_,PVT_corr_)</f>
        <v>1.1471665306041217</v>
      </c>
      <c r="H111">
        <f>[1]!PVT_Bo_m3m3($C111,H$67,gamma_gas_,gamma_oil_,gamma_water_,Rsb_m3m3_,Rp_m3m3_,Pb_atm_,T_res_C_,Bob_m3m3_,Muo_cP_,PVT_corr_1_)</f>
        <v>1.0512536761345654</v>
      </c>
      <c r="I111">
        <f>[1]!PVT_Bo_m3m3($C111,I$67,gamma_gas_,gamma_oil_,gamma_water_,Rsb_m3m3_,Rp_m3m3_,Pb_atm_,T_res_C_,Bob_m3m3_,Muo_cP_,PVT_corr_1_)</f>
        <v>1.0674812846584534</v>
      </c>
      <c r="J111">
        <f>[1]!PVT_Bo_m3m3($C111,J$67,gamma_gas_,gamma_oil_,gamma_water_,Rsb_m3m3_,Rp_m3m3_,Pb_atm_,T_res_C_,Bob_m3m3_,Muo_cP_,PVT_corr_1_)</f>
        <v>1.0858610356495404</v>
      </c>
      <c r="K111">
        <f>[1]!PVT_Bo_m3m3($C111,K$67,gamma_gas_,gamma_oil_,gamma_water_,Rsb_m3m3_,Rp_m3m3_,Pb_atm_,T_res_C_,Bob_m3m3_,Muo_cP_,PVT_corr_1_)</f>
        <v>1.1061764399603518</v>
      </c>
    </row>
    <row r="112" spans="2:11" hidden="1" outlineLevel="1" x14ac:dyDescent="0.25">
      <c r="C112">
        <v>40</v>
      </c>
      <c r="D112">
        <f>[1]!PVT_Bo_m3m3($C112,D$67,gamma_gas_,gamma_oil_,gamma_water_,Rsb_m3m3_,Rp_m3m3_,Pb_atm_,T_res_C_,Bob_m3m3_,Muo_cP_,PVT_corr_)</f>
        <v>1.099066421528889</v>
      </c>
      <c r="E112">
        <f>[1]!PVT_Bo_m3m3($C112,E$67,gamma_gas_,gamma_oil_,gamma_water_,Rsb_m3m3_,Rp_m3m3_,Pb_atm_,T_res_C_,Bob_m3m3_,Muo_cP_,PVT_corr_)</f>
        <v>1.1138017895645083</v>
      </c>
      <c r="F112">
        <f>[1]!PVT_Bo_m3m3($C112,F$67,gamma_gas_,gamma_oil_,gamma_water_,Rsb_m3m3_,Rp_m3m3_,Pb_atm_,T_res_C_,Bob_m3m3_,Muo_cP_,PVT_corr_)</f>
        <v>1.1316561528392051</v>
      </c>
      <c r="G112">
        <f>[1]!PVT_Bo_m3m3($C112,G$67,gamma_gas_,gamma_oil_,gamma_water_,Rsb_m3m3_,Rp_m3m3_,Pb_atm_,T_res_C_,Bob_m3m3_,Muo_cP_,PVT_corr_)</f>
        <v>1.1529312864382673</v>
      </c>
      <c r="H112">
        <f>[1]!PVT_Bo_m3m3($C112,H$67,gamma_gas_,gamma_oil_,gamma_water_,Rsb_m3m3_,Rp_m3m3_,Pb_atm_,T_res_C_,Bob_m3m3_,Muo_cP_,PVT_corr_1_)</f>
        <v>1.0612012325202465</v>
      </c>
      <c r="I112">
        <f>[1]!PVT_Bo_m3m3($C112,I$67,gamma_gas_,gamma_oil_,gamma_water_,Rsb_m3m3_,Rp_m3m3_,Pb_atm_,T_res_C_,Bob_m3m3_,Muo_cP_,PVT_corr_1_)</f>
        <v>1.0760084882242129</v>
      </c>
      <c r="J112">
        <f>[1]!PVT_Bo_m3m3($C112,J$67,gamma_gas_,gamma_oil_,gamma_water_,Rsb_m3m3_,Rp_m3m3_,Pb_atm_,T_res_C_,Bob_m3m3_,Muo_cP_,PVT_corr_1_)</f>
        <v>1.0931598819240542</v>
      </c>
      <c r="K112">
        <f>[1]!PVT_Bo_m3m3($C112,K$67,gamma_gas_,gamma_oil_,gamma_water_,Rsb_m3m3_,Rp_m3m3_,Pb_atm_,T_res_C_,Bob_m3m3_,Muo_cP_,PVT_corr_1_)</f>
        <v>1.1124125275685555</v>
      </c>
    </row>
    <row r="113" spans="2:11" hidden="1" outlineLevel="1" x14ac:dyDescent="0.25">
      <c r="C113">
        <v>45</v>
      </c>
      <c r="D113">
        <f>[1]!PVT_Bo_m3m3($C113,D$67,gamma_gas_,gamma_oil_,gamma_water_,Rsb_m3m3_,Rp_m3m3_,Pb_atm_,T_res_C_,Bob_m3m3_,Muo_cP_,PVT_corr_)</f>
        <v>1.1066209020703186</v>
      </c>
      <c r="E113">
        <f>[1]!PVT_Bo_m3m3($C113,E$67,gamma_gas_,gamma_oil_,gamma_water_,Rsb_m3m3_,Rp_m3m3_,Pb_atm_,T_res_C_,Bob_m3m3_,Muo_cP_,PVT_corr_)</f>
        <v>1.120550044990539</v>
      </c>
      <c r="F113">
        <f>[1]!PVT_Bo_m3m3($C113,F$67,gamma_gas_,gamma_oil_,gamma_water_,Rsb_m3m3_,Rp_m3m3_,Pb_atm_,T_res_C_,Bob_m3m3_,Muo_cP_,PVT_corr_)</f>
        <v>1.1377916574602434</v>
      </c>
      <c r="G113">
        <f>[1]!PVT_Bo_m3m3($C113,G$67,gamma_gas_,gamma_oil_,gamma_water_,Rsb_m3m3_,Rp_m3m3_,Pb_atm_,T_res_C_,Bob_m3m3_,Muo_cP_,PVT_corr_)</f>
        <v>1.1586141845932718</v>
      </c>
      <c r="H113">
        <f>[1]!PVT_Bo_m3m3($C113,H$67,gamma_gas_,gamma_oil_,gamma_water_,Rsb_m3m3_,Rp_m3m3_,Pb_atm_,T_res_C_,Bob_m3m3_,Muo_cP_,PVT_corr_1_)</f>
        <v>1.0716062046391766</v>
      </c>
      <c r="I113">
        <f>[1]!PVT_Bo_m3m3($C113,I$67,gamma_gas_,gamma_oil_,gamma_water_,Rsb_m3m3_,Rp_m3m3_,Pb_atm_,T_res_C_,Bob_m3m3_,Muo_cP_,PVT_corr_1_)</f>
        <v>1.0848791821110066</v>
      </c>
      <c r="J113">
        <f>[1]!PVT_Bo_m3m3($C113,J$67,gamma_gas_,gamma_oil_,gamma_water_,Rsb_m3m3_,Rp_m3m3_,Pb_atm_,T_res_C_,Bob_m3m3_,Muo_cP_,PVT_corr_1_)</f>
        <v>1.1007232879751541</v>
      </c>
      <c r="K113">
        <f>[1]!PVT_Bo_m3m3($C113,K$67,gamma_gas_,gamma_oil_,gamma_water_,Rsb_m3m3_,Rp_m3m3_,Pb_atm_,T_res_C_,Bob_m3m3_,Muo_cP_,PVT_corr_1_)</f>
        <v>1.1188569044351926</v>
      </c>
    </row>
    <row r="114" spans="2:11" hidden="1" outlineLevel="1" x14ac:dyDescent="0.25">
      <c r="B114" s="5"/>
      <c r="C114">
        <v>50</v>
      </c>
      <c r="D114">
        <f>[1]!PVT_Bo_m3m3($C114,D$67,gamma_gas_,gamma_oil_,gamma_water_,Rsb_m3m3_,Rp_m3m3_,Pb_atm_,T_res_C_,Bob_m3m3_,Muo_cP_,PVT_corr_)</f>
        <v>1.11396409814542</v>
      </c>
      <c r="E114">
        <f>[1]!PVT_Bo_m3m3($C114,E$67,gamma_gas_,gamma_oil_,gamma_water_,Rsb_m3m3_,Rp_m3m3_,Pb_atm_,T_res_C_,Bob_m3m3_,Muo_cP_,PVT_corr_)</f>
        <v>1.1271799106683691</v>
      </c>
      <c r="F114">
        <f>[1]!PVT_Bo_m3m3($C114,F$67,gamma_gas_,gamma_oil_,gamma_water_,Rsb_m3m3_,Rp_m3m3_,Pb_atm_,T_res_C_,Bob_m3m3_,Muo_cP_,PVT_corr_)</f>
        <v>1.143864919724862</v>
      </c>
      <c r="G114">
        <f>[1]!PVT_Bo_m3m3($C114,G$67,gamma_gas_,gamma_oil_,gamma_water_,Rsb_m3m3_,Rp_m3m3_,Pb_atm_,T_res_C_,Bob_m3m3_,Muo_cP_,PVT_corr_)</f>
        <v>1.1642689371843138</v>
      </c>
      <c r="H114">
        <f>[1]!PVT_Bo_m3m3($C114,H$67,gamma_gas_,gamma_oil_,gamma_water_,Rsb_m3m3_,Rp_m3m3_,Pb_atm_,T_res_C_,Bob_m3m3_,Muo_cP_,PVT_corr_1_)</f>
        <v>1.0824420217114583</v>
      </c>
      <c r="I114">
        <f>[1]!PVT_Bo_m3m3($C114,I$67,gamma_gas_,gamma_oil_,gamma_water_,Rsb_m3m3_,Rp_m3m3_,Pb_atm_,T_res_C_,Bob_m3m3_,Muo_cP_,PVT_corr_1_)</f>
        <v>1.0940742658285136</v>
      </c>
      <c r="J114">
        <f>[1]!PVT_Bo_m3m3($C114,J$67,gamma_gas_,gamma_oil_,gamma_water_,Rsb_m3m3_,Rp_m3m3_,Pb_atm_,T_res_C_,Bob_m3m3_,Muo_cP_,PVT_corr_1_)</f>
        <v>1.1085360292734636</v>
      </c>
      <c r="K114">
        <f>[1]!PVT_Bo_m3m3($C114,K$67,gamma_gas_,gamma_oil_,gamma_water_,Rsb_m3m3_,Rp_m3m3_,Pb_atm_,T_res_C_,Bob_m3m3_,Muo_cP_,PVT_corr_1_)</f>
        <v>1.1254967402333593</v>
      </c>
    </row>
    <row r="115" spans="2:11" hidden="1" outlineLevel="1" x14ac:dyDescent="0.25">
      <c r="C115">
        <v>55</v>
      </c>
      <c r="D115">
        <f>[1]!PVT_Bo_m3m3($C115,D$67,gamma_gas_,gamma_oil_,gamma_water_,Rsb_m3m3_,Rp_m3m3_,Pb_atm_,T_res_C_,Bob_m3m3_,Muo_cP_,PVT_corr_)</f>
        <v>1.1211345477073147</v>
      </c>
      <c r="E115">
        <f>[1]!PVT_Bo_m3m3($C115,E$67,gamma_gas_,gamma_oil_,gamma_water_,Rsb_m3m3_,Rp_m3m3_,Pb_atm_,T_res_C_,Bob_m3m3_,Muo_cP_,PVT_corr_)</f>
        <v>1.1337289654308562</v>
      </c>
      <c r="F115">
        <f>[1]!PVT_Bo_m3m3($C115,F$67,gamma_gas_,gamma_oil_,gamma_water_,Rsb_m3m3_,Rp_m3m3_,Pb_atm_,T_res_C_,Bob_m3m3_,Muo_cP_,PVT_corr_)</f>
        <v>1.1499148699507726</v>
      </c>
      <c r="G115">
        <f>[1]!PVT_Bo_m3m3($C115,G$67,gamma_gas_,gamma_oil_,gamma_water_,Rsb_m3m3_,Rp_m3m3_,Pb_atm_,T_res_C_,Bob_m3m3_,Muo_cP_,PVT_corr_)</f>
        <v>1.1699367375046597</v>
      </c>
      <c r="H115">
        <f>[1]!PVT_Bo_m3m3($C115,H$67,gamma_gas_,gamma_oil_,gamma_water_,Rsb_m3m3_,Rp_m3m3_,Pb_atm_,T_res_C_,Bob_m3m3_,Muo_cP_,PVT_corr_1_)</f>
        <v>1.0936860022158186</v>
      </c>
      <c r="I115">
        <f>[1]!PVT_Bo_m3m3($C115,I$67,gamma_gas_,gamma_oil_,gamma_water_,Rsb_m3m3_,Rp_m3m3_,Pb_atm_,T_res_C_,Bob_m3m3_,Muo_cP_,PVT_corr_1_)</f>
        <v>1.1035775537894266</v>
      </c>
      <c r="J115">
        <f>[1]!PVT_Bo_m3m3($C115,J$67,gamma_gas_,gamma_oil_,gamma_water_,Rsb_m3m3_,Rp_m3m3_,Pb_atm_,T_res_C_,Bob_m3m3_,Muo_cP_,PVT_corr_1_)</f>
        <v>1.1165854122481527</v>
      </c>
      <c r="K115">
        <f>[1]!PVT_Bo_m3m3($C115,K$67,gamma_gas_,gamma_oil_,gamma_water_,Rsb_m3m3_,Rp_m3m3_,Pb_atm_,T_res_C_,Bob_m3m3_,Muo_cP_,PVT_corr_1_)</f>
        <v>1.1323214738482159</v>
      </c>
    </row>
    <row r="116" spans="2:11" hidden="1" outlineLevel="1" x14ac:dyDescent="0.25">
      <c r="C116">
        <v>60</v>
      </c>
      <c r="D116">
        <f>[1]!PVT_Bo_m3m3($C116,D$67,gamma_gas_,gamma_oil_,gamma_water_,Rsb_m3m3_,Rp_m3m3_,Pb_atm_,T_res_C_,Bob_m3m3_,Muo_cP_,PVT_corr_)</f>
        <v>1.128161805449577</v>
      </c>
      <c r="E116">
        <f>[1]!PVT_Bo_m3m3($C116,E$67,gamma_gas_,gamma_oil_,gamma_water_,Rsb_m3m3_,Rp_m3m3_,Pb_atm_,T_res_C_,Bob_m3m3_,Muo_cP_,PVT_corr_)</f>
        <v>1.1402260393905443</v>
      </c>
      <c r="F116">
        <f>[1]!PVT_Bo_m3m3($C116,F$67,gamma_gas_,gamma_oil_,gamma_water_,Rsb_m3m3_,Rp_m3m3_,Pb_atm_,T_res_C_,Bob_m3m3_,Muo_cP_,PVT_corr_)</f>
        <v>1.1559717971662402</v>
      </c>
      <c r="G116">
        <f>[1]!PVT_Bo_m3m3($C116,G$67,gamma_gas_,gamma_oil_,gamma_water_,Rsb_m3m3_,Rp_m3m3_,Pb_atm_,T_res_C_,Bob_m3m3_,Muo_cP_,PVT_corr_)</f>
        <v>1.1756501814192815</v>
      </c>
      <c r="H116">
        <f>[1]!PVT_Bo_m3m3($C116,H$67,gamma_gas_,gamma_oil_,gamma_water_,Rsb_m3m3_,Rp_m3m3_,Pb_atm_,T_res_C_,Bob_m3m3_,Muo_cP_,PVT_corr_1_)</f>
        <v>1.1053184807345156</v>
      </c>
      <c r="I116">
        <f>[1]!PVT_Bo_m3m3($C116,I$67,gamma_gas_,gamma_oil_,gamma_water_,Rsb_m3m3_,Rp_m3m3_,Pb_atm_,T_res_C_,Bob_m3m3_,Muo_cP_,PVT_corr_1_)</f>
        <v>1.1133750661913742</v>
      </c>
      <c r="J116">
        <f>[1]!PVT_Bo_m3m3($C116,J$67,gamma_gas_,gamma_oil_,gamma_water_,Rsb_m3m3_,Rp_m3m3_,Pb_atm_,T_res_C_,Bob_m3m3_,Muo_cP_,PVT_corr_1_)</f>
        <v>1.1248606189337904</v>
      </c>
      <c r="K116">
        <f>[1]!PVT_Bo_m3m3($C116,K$67,gamma_gas_,gamma_oil_,gamma_water_,Rsb_m3m3_,Rp_m3m3_,Pb_atm_,T_res_C_,Bob_m3m3_,Muo_cP_,PVT_corr_1_)</f>
        <v>1.1393222135521217</v>
      </c>
    </row>
    <row r="117" spans="2:11" hidden="1" outlineLevel="1" x14ac:dyDescent="0.25">
      <c r="C117">
        <v>65</v>
      </c>
      <c r="D117">
        <f>[1]!PVT_Bo_m3m3($C117,D$67,gamma_gas_,gamma_oil_,gamma_water_,Rsb_m3m3_,Rp_m3m3_,Pb_atm_,T_res_C_,Bob_m3m3_,Muo_cP_,PVT_corr_)</f>
        <v>1.1350690568364226</v>
      </c>
      <c r="E117">
        <f>[1]!PVT_Bo_m3m3($C117,E$67,gamma_gas_,gamma_oil_,gamma_water_,Rsb_m3m3_,Rp_m3m3_,Pb_atm_,T_res_C_,Bob_m3m3_,Muo_cP_,PVT_corr_)</f>
        <v>1.1466937603423859</v>
      </c>
      <c r="F117">
        <f>[1]!PVT_Bo_m3m3($C117,F$67,gamma_gas_,gamma_oil_,gamma_water_,Rsb_m3m3_,Rp_m3m3_,Pb_atm_,T_res_C_,Bob_m3m3_,Muo_cP_,PVT_corr_)</f>
        <v>1.1620598440893335</v>
      </c>
      <c r="G117">
        <f>[1]!PVT_Bo_m3m3($C117,G$67,gamma_gas_,gamma_oil_,gamma_water_,Rsb_m3m3_,Rp_m3m3_,Pb_atm_,T_res_C_,Bob_m3m3_,Muo_cP_,PVT_corr_)</f>
        <v>1.18143573245641</v>
      </c>
      <c r="H117">
        <f>[1]!PVT_Bo_m3m3($C117,H$67,gamma_gas_,gamma_oil_,gamma_water_,Rsb_m3m3_,Rp_m3m3_,Pb_atm_,T_res_C_,Bob_m3m3_,Muo_cP_,PVT_corr_1_)</f>
        <v>1.1173221912075104</v>
      </c>
      <c r="I117">
        <f>[1]!PVT_Bo_m3m3($C117,I$67,gamma_gas_,gamma_oil_,gamma_water_,Rsb_m3m3_,Rp_m3m3_,Pb_atm_,T_res_C_,Bob_m3m3_,Muo_cP_,PVT_corr_1_)</f>
        <v>1.12345454607623</v>
      </c>
      <c r="J117">
        <f>[1]!PVT_Bo_m3m3($C117,J$67,gamma_gas_,gamma_oil_,gamma_water_,Rsb_m3m3_,Rp_m3m3_,Pb_atm_,T_res_C_,Bob_m3m3_,Muo_cP_,PVT_corr_1_)</f>
        <v>1.1333522670753835</v>
      </c>
      <c r="K117">
        <f>[1]!PVT_Bo_m3m3($C117,K$67,gamma_gas_,gamma_oil_,gamma_water_,Rsb_m3m3_,Rp_m3m3_,Pb_atm_,T_res_C_,Bob_m3m3_,Muo_cP_,PVT_corr_1_)</f>
        <v>1.1464913343608027</v>
      </c>
    </row>
    <row r="118" spans="2:11" hidden="1" outlineLevel="1" x14ac:dyDescent="0.25">
      <c r="B118" s="5"/>
      <c r="C118">
        <v>70</v>
      </c>
      <c r="D118">
        <f>[1]!PVT_Bo_m3m3($C118,D$67,gamma_gas_,gamma_oil_,gamma_water_,Rsb_m3m3_,Rp_m3m3_,Pb_atm_,T_res_C_,Bob_m3m3_,Muo_cP_,PVT_corr_)</f>
        <v>1.1418748322777634</v>
      </c>
      <c r="E118">
        <f>[1]!PVT_Bo_m3m3($C118,E$67,gamma_gas_,gamma_oil_,gamma_water_,Rsb_m3m3_,Rp_m3m3_,Pb_atm_,T_res_C_,Bob_m3m3_,Muo_cP_,PVT_corr_)</f>
        <v>1.1531502206844526</v>
      </c>
      <c r="F118">
        <f>[1]!PVT_Bo_m3m3($C118,F$67,gamma_gas_,gamma_oil_,gamma_water_,Rsb_m3m3_,Rp_m3m3_,Pb_atm_,T_res_C_,Bob_m3m3_,Muo_cP_,PVT_corr_)</f>
        <v>1.1681986430550768</v>
      </c>
      <c r="G118">
        <f>[1]!PVT_Bo_m3m3($C118,G$67,gamma_gas_,gamma_oil_,gamma_water_,Rsb_m3m3_,Rp_m3m3_,Pb_atm_,T_res_C_,Bob_m3m3_,Muo_cP_,PVT_corr_)</f>
        <v>1.1873153415528979</v>
      </c>
      <c r="H118">
        <f>[1]!PVT_Bo_m3m3($C118,H$67,gamma_gas_,gamma_oil_,gamma_water_,Rsb_m3m3_,Rp_m3m3_,Pb_atm_,T_res_C_,Bob_m3m3_,Muo_cP_,PVT_corr_1_)</f>
        <v>1.1296818157682171</v>
      </c>
      <c r="I118">
        <f>[1]!PVT_Bo_m3m3($C118,I$67,gamma_gas_,gamma_oil_,gamma_water_,Rsb_m3m3_,Rp_m3m3_,Pb_atm_,T_res_C_,Bob_m3m3_,Muo_cP_,PVT_corr_1_)</f>
        <v>1.1338051167417629</v>
      </c>
      <c r="J118">
        <f>[1]!PVT_Bo_m3m3($C118,J$67,gamma_gas_,gamma_oil_,gamma_water_,Rsb_m3m3_,Rp_m3m3_,Pb_atm_,T_res_C_,Bob_m3m3_,Muo_cP_,PVT_corr_1_)</f>
        <v>1.1420521031625868</v>
      </c>
      <c r="K118">
        <f>[1]!PVT_Bo_m3m3($C118,K$67,gamma_gas_,gamma_oil_,gamma_water_,Rsb_m3m3_,Rp_m3m3_,Pb_atm_,T_res_C_,Bob_m3m3_,Muo_cP_,PVT_corr_1_)</f>
        <v>1.1538221975343586</v>
      </c>
    </row>
    <row r="119" spans="2:11" hidden="1" outlineLevel="1" x14ac:dyDescent="0.25">
      <c r="C119">
        <v>75</v>
      </c>
      <c r="D119">
        <f>[1]!PVT_Bo_m3m3($C119,D$67,gamma_gas_,gamma_oil_,gamma_water_,Rsb_m3m3_,Rp_m3m3_,Pb_atm_,T_res_C_,Bob_m3m3_,Muo_cP_,PVT_corr_)</f>
        <v>1.1492268757773623</v>
      </c>
      <c r="E119">
        <f>[1]!PVT_Bo_m3m3($C119,E$67,gamma_gas_,gamma_oil_,gamma_water_,Rsb_m3m3_,Rp_m3m3_,Pb_atm_,T_res_C_,Bob_m3m3_,Muo_cP_,PVT_corr_)</f>
        <v>1.1596101092538202</v>
      </c>
      <c r="F119">
        <f>[1]!PVT_Bo_m3m3($C119,F$67,gamma_gas_,gamma_oil_,gamma_water_,Rsb_m3m3_,Rp_m3m3_,Pb_atm_,T_res_C_,Bob_m3m3_,Muo_cP_,PVT_corr_)</f>
        <v>1.1744044287659126</v>
      </c>
      <c r="G119">
        <f>[1]!PVT_Bo_m3m3($C119,G$67,gamma_gas_,gamma_oil_,gamma_water_,Rsb_m3m3_,Rp_m3m3_,Pb_atm_,T_res_C_,Bob_m3m3_,Muo_cP_,PVT_corr_)</f>
        <v>1.1933075521461576</v>
      </c>
      <c r="H119">
        <f>[1]!PVT_Bo_m3m3($C119,H$67,gamma_gas_,gamma_oil_,gamma_water_,Rsb_m3m3_,Rp_m3m3_,Pb_atm_,T_res_C_,Bob_m3m3_,Muo_cP_,PVT_corr_1_)</f>
        <v>1.142383645277397</v>
      </c>
      <c r="I119">
        <f>[1]!PVT_Bo_m3m3($C119,I$67,gamma_gas_,gamma_oil_,gamma_water_,Rsb_m3m3_,Rp_m3m3_,Pb_atm_,T_res_C_,Bob_m3m3_,Muo_cP_,PVT_corr_1_)</f>
        <v>1.1444170304303132</v>
      </c>
      <c r="J119">
        <f>[1]!PVT_Bo_m3m3($C119,J$67,gamma_gas_,gamma_oil_,gamma_water_,Rsb_m3m3_,Rp_m3m3_,Pb_atm_,T_res_C_,Bob_m3m3_,Muo_cP_,PVT_corr_1_)</f>
        <v>1.1509527811551172</v>
      </c>
      <c r="K119">
        <f>[1]!PVT_Bo_m3m3($C119,K$67,gamma_gas_,gamma_oil_,gamma_water_,Rsb_m3m3_,Rp_m3m3_,Pb_atm_,T_res_C_,Bob_m3m3_,Muo_cP_,PVT_corr_1_)</f>
        <v>1.1613089490454209</v>
      </c>
    </row>
    <row r="120" spans="2:11" hidden="1" outlineLevel="1" x14ac:dyDescent="0.25">
      <c r="C120">
        <v>80</v>
      </c>
      <c r="D120">
        <f>[1]!PVT_Bo_m3m3($C120,D$67,gamma_gas_,gamma_oil_,gamma_water_,Rsb_m3m3_,Rp_m3m3_,Pb_atm_,T_res_C_,Bob_m3m3_,Muo_cP_,PVT_corr_)</f>
        <v>1.1477970436481113</v>
      </c>
      <c r="E120">
        <f>[1]!PVT_Bo_m3m3($C120,E$67,gamma_gas_,gamma_oil_,gamma_water_,Rsb_m3m3_,Rp_m3m3_,Pb_atm_,T_res_C_,Bob_m3m3_,Muo_cP_,PVT_corr_)</f>
        <v>1.1660855035813631</v>
      </c>
      <c r="F120">
        <f>[1]!PVT_Bo_m3m3($C120,F$67,gamma_gas_,gamma_oil_,gamma_water_,Rsb_m3m3_,Rp_m3m3_,Pb_atm_,T_res_C_,Bob_m3m3_,Muo_cP_,PVT_corr_)</f>
        <v>1.1806908185388976</v>
      </c>
      <c r="G120">
        <f>[1]!PVT_Bo_m3m3($C120,G$67,gamma_gas_,gamma_oil_,gamma_water_,Rsb_m3m3_,Rp_m3m3_,Pb_atm_,T_res_C_,Bob_m3m3_,Muo_cP_,PVT_corr_)</f>
        <v>1.1994282767589874</v>
      </c>
      <c r="H120">
        <f>[1]!PVT_Bo_m3m3($C120,H$67,gamma_gas_,gamma_oil_,gamma_water_,Rsb_m3m3_,Rp_m3m3_,Pb_atm_,T_res_C_,Bob_m3m3_,Muo_cP_,PVT_corr_1_)</f>
        <v>1.1553888955137082</v>
      </c>
      <c r="I120">
        <f>[1]!PVT_Bo_m3m3($C120,I$67,gamma_gas_,gamma_oil_,gamma_water_,Rsb_m3m3_,Rp_m3m3_,Pb_atm_,T_res_C_,Bob_m3m3_,Muo_cP_,PVT_corr_1_)</f>
        <v>1.1552814787528012</v>
      </c>
      <c r="J120">
        <f>[1]!PVT_Bo_m3m3($C120,J$67,gamma_gas_,gamma_oil_,gamma_water_,Rsb_m3m3_,Rp_m3m3_,Pb_atm_,T_res_C_,Bob_m3m3_,Muo_cP_,PVT_corr_1_)</f>
        <v>1.160047698517779</v>
      </c>
      <c r="K120">
        <f>[1]!PVT_Bo_m3m3($C120,K$67,gamma_gas_,gamma_oil_,gamma_water_,Rsb_m3m3_,Rp_m3m3_,Pb_atm_,T_res_C_,Bob_m3m3_,Muo_cP_,PVT_corr_1_)</f>
        <v>1.1689463709473167</v>
      </c>
    </row>
    <row r="121" spans="2:11" hidden="1" outlineLevel="1" x14ac:dyDescent="0.25">
      <c r="C121">
        <v>85</v>
      </c>
      <c r="D121">
        <f>[1]!PVT_Bo_m3m3($C121,D$67,gamma_gas_,gamma_oil_,gamma_water_,Rsb_m3m3_,Rp_m3m3_,Pb_atm_,T_res_C_,Bob_m3m3_,Muo_cP_,PVT_corr_)</f>
        <v>1.146536904466303</v>
      </c>
      <c r="E121">
        <f>[1]!PVT_Bo_m3m3($C121,E$67,gamma_gas_,gamma_oil_,gamma_water_,Rsb_m3m3_,Rp_m3m3_,Pb_atm_,T_res_C_,Bob_m3m3_,Muo_cP_,PVT_corr_)</f>
        <v>1.1725864396632708</v>
      </c>
      <c r="F121">
        <f>[1]!PVT_Bo_m3m3($C121,F$67,gamma_gas_,gamma_oil_,gamma_water_,Rsb_m3m3_,Rp_m3m3_,Pb_atm_,T_res_C_,Bob_m3m3_,Muo_cP_,PVT_corr_)</f>
        <v>1.1870693736444287</v>
      </c>
      <c r="G121">
        <f>[1]!PVT_Bo_m3m3($C121,G$67,gamma_gas_,gamma_oil_,gamma_water_,Rsb_m3m3_,Rp_m3m3_,Pb_atm_,T_res_C_,Bob_m3m3_,Muo_cP_,PVT_corr_)</f>
        <v>1.2056913570982832</v>
      </c>
      <c r="H121">
        <f>[1]!PVT_Bo_m3m3($C121,H$67,gamma_gas_,gamma_oil_,gamma_water_,Rsb_m3m3_,Rp_m3m3_,Pb_atm_,T_res_C_,Bob_m3m3_,Muo_cP_,PVT_corr_1_)</f>
        <v>1.1540391136946169</v>
      </c>
      <c r="I121">
        <f>[1]!PVT_Bo_m3m3($C121,I$67,gamma_gas_,gamma_oil_,gamma_water_,Rsb_m3m3_,Rp_m3m3_,Pb_atm_,T_res_C_,Bob_m3m3_,Muo_cP_,PVT_corr_1_)</f>
        <v>1.1663904462773889</v>
      </c>
      <c r="J121">
        <f>[1]!PVT_Bo_m3m3($C121,J$67,gamma_gas_,gamma_oil_,gamma_water_,Rsb_m3m3_,Rp_m3m3_,Pb_atm_,T_res_C_,Bob_m3m3_,Muo_cP_,PVT_corr_1_)</f>
        <v>1.1693308718053235</v>
      </c>
      <c r="K121">
        <f>[1]!PVT_Bo_m3m3($C121,K$67,gamma_gas_,gamma_oil_,gamma_water_,Rsb_m3m3_,Rp_m3m3_,Pb_atm_,T_res_C_,Bob_m3m3_,Muo_cP_,PVT_corr_1_)</f>
        <v>1.1767297692630079</v>
      </c>
    </row>
    <row r="122" spans="2:11" hidden="1" outlineLevel="1" x14ac:dyDescent="0.25">
      <c r="B122" s="5"/>
      <c r="C122">
        <v>90</v>
      </c>
      <c r="D122">
        <f>[1]!PVT_Bo_m3m3($C122,D$67,gamma_gas_,gamma_oil_,gamma_water_,Rsb_m3m3_,Rp_m3m3_,Pb_atm_,T_res_C_,Bob_m3m3_,Muo_cP_,PVT_corr_)</f>
        <v>1.1454179422338235</v>
      </c>
      <c r="E122">
        <f>[1]!PVT_Bo_m3m3($C122,E$67,gamma_gas_,gamma_oil_,gamma_water_,Rsb_m3m3_,Rp_m3m3_,Pb_atm_,T_res_C_,Bob_m3m3_,Muo_cP_,PVT_corr_)</f>
        <v>1.1791213296399821</v>
      </c>
      <c r="F122">
        <f>[1]!PVT_Bo_m3m3($C122,F$67,gamma_gas_,gamma_oil_,gamma_water_,Rsb_m3m3_,Rp_m3m3_,Pb_atm_,T_res_C_,Bob_m3m3_,Muo_cP_,PVT_corr_)</f>
        <v>1.1935500121087377</v>
      </c>
      <c r="G122">
        <f>[1]!PVT_Bo_m3m3($C122,G$67,gamma_gas_,gamma_oil_,gamma_water_,Rsb_m3m3_,Rp_m3m3_,Pb_atm_,T_res_C_,Bob_m3m3_,Muo_cP_,PVT_corr_)</f>
        <v>1.2121089768134743</v>
      </c>
      <c r="H122">
        <f>[1]!PVT_Bo_m3m3($C122,H$67,gamma_gas_,gamma_oil_,gamma_water_,Rsb_m3m3_,Rp_m3m3_,Pb_atm_,T_res_C_,Bob_m3m3_,Muo_cP_,PVT_corr_1_)</f>
        <v>1.1528406314919508</v>
      </c>
      <c r="I122">
        <f>[1]!PVT_Bo_m3m3($C122,I$67,gamma_gas_,gamma_oil_,gamma_water_,Rsb_m3m3_,Rp_m3m3_,Pb_atm_,T_res_C_,Bob_m3m3_,Muo_cP_,PVT_corr_1_)</f>
        <v>1.1777365951681176</v>
      </c>
      <c r="J122">
        <f>[1]!PVT_Bo_m3m3($C122,J$67,gamma_gas_,gamma_oil_,gamma_water_,Rsb_m3m3_,Rp_m3m3_,Pb_atm_,T_res_C_,Bob_m3m3_,Muo_cP_,PVT_corr_1_)</f>
        <v>1.1787968402917415</v>
      </c>
      <c r="K122">
        <f>[1]!PVT_Bo_m3m3($C122,K$67,gamma_gas_,gamma_oil_,gamma_water_,Rsb_m3m3_,Rp_m3m3_,Pb_atm_,T_res_C_,Bob_m3m3_,Muo_cP_,PVT_corr_1_)</f>
        <v>1.1846548877482126</v>
      </c>
    </row>
    <row r="123" spans="2:11" hidden="1" outlineLevel="1" x14ac:dyDescent="0.25">
      <c r="C123">
        <v>95</v>
      </c>
      <c r="D123">
        <f>[1]!PVT_Bo_m3m3($C123,D$67,gamma_gas_,gamma_oil_,gamma_water_,Rsb_m3m3_,Rp_m3m3_,Pb_atm_,T_res_C_,Bob_m3m3_,Muo_cP_,PVT_corr_)</f>
        <v>1.1444176912030273</v>
      </c>
      <c r="E123">
        <f>[1]!PVT_Bo_m3m3($C123,E$67,gamma_gas_,gamma_oil_,gamma_water_,Rsb_m3m3_,Rp_m3m3_,Pb_atm_,T_res_C_,Bob_m3m3_,Muo_cP_,PVT_corr_)</f>
        <v>1.1817277961554604</v>
      </c>
      <c r="F123">
        <f>[1]!PVT_Bo_m3m3($C123,F$67,gamma_gas_,gamma_oil_,gamma_water_,Rsb_m3m3_,Rp_m3m3_,Pb_atm_,T_res_C_,Bob_m3m3_,Muo_cP_,PVT_corr_)</f>
        <v>1.2001413179313598</v>
      </c>
      <c r="G123">
        <f>[1]!PVT_Bo_m3m3($C123,G$67,gamma_gas_,gamma_oil_,gamma_water_,Rsb_m3m3_,Rp_m3m3_,Pb_atm_,T_res_C_,Bob_m3m3_,Muo_cP_,PVT_corr_)</f>
        <v>1.2186919713128286</v>
      </c>
      <c r="H123">
        <f>[1]!PVT_Bo_m3m3($C123,H$67,gamma_gas_,gamma_oil_,gamma_water_,Rsb_m3m3_,Rp_m3m3_,Pb_atm_,T_res_C_,Bob_m3m3_,Muo_cP_,PVT_corr_1_)</f>
        <v>1.1517693603597974</v>
      </c>
      <c r="I123">
        <f>[1]!PVT_Bo_m3m3($C123,I$67,gamma_gas_,gamma_oil_,gamma_water_,Rsb_m3m3_,Rp_m3m3_,Pb_atm_,T_res_C_,Bob_m3m3_,Muo_cP_,PVT_corr_1_)</f>
        <v>1.1840702576969833</v>
      </c>
      <c r="J123">
        <f>[1]!PVT_Bo_m3m3($C123,J$67,gamma_gas_,gamma_oil_,gamma_water_,Rsb_m3m3_,Rp_m3m3_,Pb_atm_,T_res_C_,Bob_m3m3_,Muo_cP_,PVT_corr_1_)</f>
        <v>1.1884405899631953</v>
      </c>
      <c r="K123">
        <f>[1]!PVT_Bo_m3m3($C123,K$67,gamma_gas_,gamma_oil_,gamma_water_,Rsb_m3m3_,Rp_m3m3_,Pb_atm_,T_res_C_,Bob_m3m3_,Muo_cP_,PVT_corr_1_)</f>
        <v>1.192717840403724</v>
      </c>
    </row>
    <row r="124" spans="2:11" hidden="1" outlineLevel="1" x14ac:dyDescent="0.25">
      <c r="C124">
        <v>100</v>
      </c>
      <c r="D124">
        <f>[1]!PVT_Bo_m3m3($C124,D$67,gamma_gas_,gamma_oil_,gamma_water_,Rsb_m3m3_,Rp_m3m3_,Pb_atm_,T_res_C_,Bob_m3m3_,Muo_cP_,PVT_corr_)</f>
        <v>1.1435182121242917</v>
      </c>
      <c r="E124">
        <f>[1]!PVT_Bo_m3m3($C124,E$67,gamma_gas_,gamma_oil_,gamma_water_,Rsb_m3m3_,Rp_m3m3_,Pb_atm_,T_res_C_,Bob_m3m3_,Muo_cP_,PVT_corr_)</f>
        <v>1.1798832228949991</v>
      </c>
      <c r="F124">
        <f>[1]!PVT_Bo_m3m3($C124,F$67,gamma_gas_,gamma_oil_,gamma_water_,Rsb_m3m3_,Rp_m3m3_,Pb_atm_,T_res_C_,Bob_m3m3_,Muo_cP_,PVT_corr_)</f>
        <v>1.2068507772654753</v>
      </c>
      <c r="G124">
        <f>[1]!PVT_Bo_m3m3($C124,G$67,gamma_gas_,gamma_oil_,gamma_water_,Rsb_m3m3_,Rp_m3m3_,Pb_atm_,T_res_C_,Bob_m3m3_,Muo_cP_,PVT_corr_)</f>
        <v>1.225450063968754</v>
      </c>
      <c r="H124">
        <f>[1]!PVT_Bo_m3m3($C124,H$67,gamma_gas_,gamma_oil_,gamma_water_,Rsb_m3m3_,Rp_m3m3_,Pb_atm_,T_res_C_,Bob_m3m3_,Muo_cP_,PVT_corr_1_)</f>
        <v>1.1508060674967309</v>
      </c>
      <c r="I124">
        <f>[1]!PVT_Bo_m3m3($C124,I$67,gamma_gas_,gamma_oil_,gamma_water_,Rsb_m3m3_,Rp_m3m3_,Pb_atm_,T_res_C_,Bob_m3m3_,Muo_cP_,PVT_corr_1_)</f>
        <v>1.1822115626741188</v>
      </c>
      <c r="J124">
        <f>[1]!PVT_Bo_m3m3($C124,J$67,gamma_gas_,gamma_oil_,gamma_water_,Rsb_m3m3_,Rp_m3m3_,Pb_atm_,T_res_C_,Bob_m3m3_,Muo_cP_,PVT_corr_1_)</f>
        <v>1.1982574926103893</v>
      </c>
      <c r="K124">
        <f>[1]!PVT_Bo_m3m3($C124,K$67,gamma_gas_,gamma_oil_,gamma_water_,Rsb_m3m3_,Rp_m3m3_,Pb_atm_,T_res_C_,Bob_m3m3_,Muo_cP_,PVT_corr_1_)</f>
        <v>1.2009150578462193</v>
      </c>
    </row>
    <row r="125" spans="2:11" hidden="1" outlineLevel="1" x14ac:dyDescent="0.25">
      <c r="C125">
        <v>105</v>
      </c>
      <c r="D125">
        <f>[1]!PVT_Bo_m3m3($C125,D$67,gamma_gas_,gamma_oil_,gamma_water_,Rsb_m3m3_,Rp_m3m3_,Pb_atm_,T_res_C_,Bob_m3m3_,Muo_cP_,PVT_corr_)</f>
        <v>1.1427050069106333</v>
      </c>
      <c r="E125">
        <f>[1]!PVT_Bo_m3m3($C125,E$67,gamma_gas_,gamma_oil_,gamma_water_,Rsb_m3m3_,Rp_m3m3_,Pb_atm_,T_res_C_,Bob_m3m3_,Muo_cP_,PVT_corr_)</f>
        <v>1.1782168043591612</v>
      </c>
      <c r="F125">
        <f>[1]!PVT_Bo_m3m3($C125,F$67,gamma_gas_,gamma_oil_,gamma_water_,Rsb_m3m3_,Rp_m3m3_,Pb_atm_,T_res_C_,Bob_m3m3_,Muo_cP_,PVT_corr_)</f>
        <v>1.2136849598137391</v>
      </c>
      <c r="G125">
        <f>[1]!PVT_Bo_m3m3($C125,G$67,gamma_gas_,gamma_oil_,gamma_water_,Rsb_m3m3_,Rp_m3m3_,Pb_atm_,T_res_C_,Bob_m3m3_,Muo_cP_,PVT_corr_)</f>
        <v>1.2323920484599498</v>
      </c>
      <c r="H125">
        <f>[1]!PVT_Bo_m3m3($C125,H$67,gamma_gas_,gamma_oil_,gamma_water_,Rsb_m3m3_,Rp_m3m3_,Pb_atm_,T_res_C_,Bob_m3m3_,Muo_cP_,PVT_corr_1_)</f>
        <v>1.1499352110480172</v>
      </c>
      <c r="I125">
        <f>[1]!PVT_Bo_m3m3($C125,I$67,gamma_gas_,gamma_oil_,gamma_water_,Rsb_m3m3_,Rp_m3m3_,Pb_atm_,T_res_C_,Bob_m3m3_,Muo_cP_,PVT_corr_1_)</f>
        <v>1.180532400457488</v>
      </c>
      <c r="J125">
        <f>[1]!PVT_Bo_m3m3($C125,J$67,gamma_gas_,gamma_oil_,gamma_water_,Rsb_m3m3_,Rp_m3m3_,Pb_atm_,T_res_C_,Bob_m3m3_,Muo_cP_,PVT_corr_1_)</f>
        <v>1.2082432563275249</v>
      </c>
      <c r="K125">
        <f>[1]!PVT_Bo_m3m3($C125,K$67,gamma_gas_,gamma_oil_,gamma_water_,Rsb_m3m3_,Rp_m3m3_,Pb_atm_,T_res_C_,Bob_m3m3_,Muo_cP_,PVT_corr_1_)</f>
        <v>1.2092432441047449</v>
      </c>
    </row>
    <row r="126" spans="2:11" hidden="1" outlineLevel="1" x14ac:dyDescent="0.25">
      <c r="B126" s="5"/>
      <c r="C126">
        <v>110</v>
      </c>
      <c r="D126">
        <f>[1]!PVT_Bo_m3m3($C126,D$67,gamma_gas_,gamma_oil_,gamma_water_,Rsb_m3m3_,Rp_m3m3_,Pb_atm_,T_res_C_,Bob_m3m3_,Muo_cP_,PVT_corr_)</f>
        <v>1.1419662312897234</v>
      </c>
      <c r="E126">
        <f>[1]!PVT_Bo_m3m3($C126,E$67,gamma_gas_,gamma_oil_,gamma_water_,Rsb_m3m3_,Rp_m3m3_,Pb_atm_,T_res_C_,Bob_m3m3_,Muo_cP_,PVT_corr_)</f>
        <v>1.1767039208686132</v>
      </c>
      <c r="F126">
        <f>[1]!PVT_Bo_m3m3($C126,F$67,gamma_gas_,gamma_oil_,gamma_water_,Rsb_m3m3_,Rp_m3m3_,Pb_atm_,T_res_C_,Bob_m3m3_,Muo_cP_,PVT_corr_)</f>
        <v>1.2162183816898029</v>
      </c>
      <c r="G126">
        <f>[1]!PVT_Bo_m3m3($C126,G$67,gamma_gas_,gamma_oil_,gamma_water_,Rsb_m3m3_,Rp_m3m3_,Pb_atm_,T_res_C_,Bob_m3m3_,Muo_cP_,PVT_corr_)</f>
        <v>1.2395259318150678</v>
      </c>
      <c r="H126">
        <f>[1]!PVT_Bo_m3m3($C126,H$67,gamma_gas_,gamma_oil_,gamma_water_,Rsb_m3m3_,Rp_m3m3_,Pb_atm_,T_res_C_,Bob_m3m3_,Muo_cP_,PVT_corr_1_)</f>
        <v>1.1491440952473457</v>
      </c>
      <c r="I126">
        <f>[1]!PVT_Bo_m3m3($C126,I$67,gamma_gas_,gamma_oil_,gamma_water_,Rsb_m3m3_,Rp_m3m3_,Pb_atm_,T_res_C_,Bob_m3m3_,Muo_cP_,PVT_corr_1_)</f>
        <v>1.1790079590768741</v>
      </c>
      <c r="J126">
        <f>[1]!PVT_Bo_m3m3($C126,J$67,gamma_gas_,gamma_oil_,gamma_water_,Rsb_m3m3_,Rp_m3m3_,Pb_atm_,T_res_C_,Bob_m3m3_,Muo_cP_,PVT_corr_1_)</f>
        <v>1.2141209765024936</v>
      </c>
      <c r="K126">
        <f>[1]!PVT_Bo_m3m3($C126,K$67,gamma_gas_,gamma_oil_,gamma_water_,Rsb_m3m3_,Rp_m3m3_,Pb_atm_,T_res_C_,Bob_m3m3_,Muo_cP_,PVT_corr_1_)</f>
        <v>1.2176993413851618</v>
      </c>
    </row>
    <row r="127" spans="2:11" hidden="1" outlineLevel="1" x14ac:dyDescent="0.25">
      <c r="C127">
        <v>115</v>
      </c>
      <c r="D127">
        <f>[1]!PVT_Bo_m3m3($C127,D$67,gamma_gas_,gamma_oil_,gamma_water_,Rsb_m3m3_,Rp_m3m3_,Pb_atm_,T_res_C_,Bob_m3m3_,Muo_cP_,PVT_corr_)</f>
        <v>1.1412921141705994</v>
      </c>
      <c r="E127">
        <f>[1]!PVT_Bo_m3m3($C127,E$67,gamma_gas_,gamma_oil_,gamma_water_,Rsb_m3m3_,Rp_m3m3_,Pb_atm_,T_res_C_,Bob_m3m3_,Muo_cP_,PVT_corr_)</f>
        <v>1.1753242890984403</v>
      </c>
      <c r="F127">
        <f>[1]!PVT_Bo_m3m3($C127,F$67,gamma_gas_,gamma_oil_,gamma_water_,Rsb_m3m3_,Rp_m3m3_,Pb_atm_,T_res_C_,Bob_m3m3_,Muo_cP_,PVT_corr_)</f>
        <v>1.213931289337794</v>
      </c>
      <c r="G127">
        <f>[1]!PVT_Bo_m3m3($C127,G$67,gamma_gas_,gamma_oil_,gamma_water_,Rsb_m3m3_,Rp_m3m3_,Pb_atm_,T_res_C_,Bob_m3m3_,Muo_cP_,PVT_corr_)</f>
        <v>1.2468590460948015</v>
      </c>
      <c r="H127">
        <f>[1]!PVT_Bo_m3m3($C127,H$67,gamma_gas_,gamma_oil_,gamma_water_,Rsb_m3m3_,Rp_m3m3_,Pb_atm_,T_res_C_,Bob_m3m3_,Muo_cP_,PVT_corr_1_)</f>
        <v>1.1484222474620911</v>
      </c>
      <c r="I127">
        <f>[1]!PVT_Bo_m3m3($C127,I$67,gamma_gas_,gamma_oil_,gamma_water_,Rsb_m3m3_,Rp_m3m3_,Pb_atm_,T_res_C_,Bob_m3m3_,Muo_cP_,PVT_corr_1_)</f>
        <v>1.1776177970943353</v>
      </c>
      <c r="J127">
        <f>[1]!PVT_Bo_m3m3($C127,J$67,gamma_gas_,gamma_oil_,gamma_water_,Rsb_m3m3_,Rp_m3m3_,Pb_atm_,T_res_C_,Bob_m3m3_,Muo_cP_,PVT_corr_1_)</f>
        <v>1.2118222600663633</v>
      </c>
      <c r="K127">
        <f>[1]!PVT_Bo_m3m3($C127,K$67,gamma_gas_,gamma_oil_,gamma_water_,Rsb_m3m3_,Rp_m3m3_,Pb_atm_,T_res_C_,Bob_m3m3_,Muo_cP_,PVT_corr_1_)</f>
        <v>1.2262805010114934</v>
      </c>
    </row>
    <row r="128" spans="2:11" hidden="1" outlineLevel="1" x14ac:dyDescent="0.25">
      <c r="C128">
        <v>120</v>
      </c>
      <c r="D128">
        <f>[1]!PVT_Bo_m3m3($C128,D$67,gamma_gas_,gamma_oil_,gamma_water_,Rsb_m3m3_,Rp_m3m3_,Pb_atm_,T_res_C_,Bob_m3m3_,Muo_cP_,PVT_corr_)</f>
        <v>1.1406745230629214</v>
      </c>
      <c r="E128">
        <f>[1]!PVT_Bo_m3m3($C128,E$67,gamma_gas_,gamma_oil_,gamma_water_,Rsb_m3m3_,Rp_m3m3_,Pb_atm_,T_res_C_,Bob_m3m3_,Muo_cP_,PVT_corr_)</f>
        <v>1.1740610476662583</v>
      </c>
      <c r="F128">
        <f>[1]!PVT_Bo_m3m3($C128,F$67,gamma_gas_,gamma_oil_,gamma_water_,Rsb_m3m3_,Rp_m3m3_,Pb_atm_,T_res_C_,Bob_m3m3_,Muo_cP_,PVT_corr_)</f>
        <v>1.2118385664032687</v>
      </c>
      <c r="G128">
        <f>[1]!PVT_Bo_m3m3($C128,G$67,gamma_gas_,gamma_oil_,gamma_water_,Rsb_m3m3_,Rp_m3m3_,Pb_atm_,T_res_C_,Bob_m3m3_,Muo_cP_,PVT_corr_)</f>
        <v>1.2543340038054533</v>
      </c>
      <c r="H128">
        <f>[1]!PVT_Bo_m3m3($C128,H$67,gamma_gas_,gamma_oil_,gamma_water_,Rsb_m3m3_,Rp_m3m3_,Pb_atm_,T_res_C_,Bob_m3m3_,Muo_cP_,PVT_corr_1_)</f>
        <v>1.1477609519975289</v>
      </c>
      <c r="I128">
        <f>[1]!PVT_Bo_m3m3($C128,I$67,gamma_gas_,gamma_oil_,gamma_water_,Rsb_m3m3_,Rp_m3m3_,Pb_atm_,T_res_C_,Bob_m3m3_,Muo_cP_,PVT_corr_1_)</f>
        <v>1.1763449219232767</v>
      </c>
      <c r="J128">
        <f>[1]!PVT_Bo_m3m3($C128,J$67,gamma_gas_,gamma_oil_,gamma_water_,Rsb_m3m3_,Rp_m3m3_,Pb_atm_,T_res_C_,Bob_m3m3_,Muo_cP_,PVT_corr_1_)</f>
        <v>1.2097189268211836</v>
      </c>
      <c r="K128">
        <f>[1]!PVT_Bo_m3m3($C128,K$67,gamma_gas_,gamma_oil_,gamma_water_,Rsb_m3m3_,Rp_m3m3_,Pb_atm_,T_res_C_,Bob_m3m3_,Muo_cP_,PVT_corr_1_)</f>
        <v>1.23498405921791</v>
      </c>
    </row>
    <row r="129" spans="2:11" hidden="1" outlineLevel="1" x14ac:dyDescent="0.25">
      <c r="C129">
        <v>125</v>
      </c>
      <c r="D129">
        <f>[1]!PVT_Bo_m3m3($C129,D$67,gamma_gas_,gamma_oil_,gamma_water_,Rsb_m3m3_,Rp_m3m3_,Pb_atm_,T_res_C_,Bob_m3m3_,Muo_cP_,PVT_corr_)</f>
        <v>1.1401066344127464</v>
      </c>
      <c r="E129">
        <f>[1]!PVT_Bo_m3m3($C129,E$67,gamma_gas_,gamma_oil_,gamma_water_,Rsb_m3m3_,Rp_m3m3_,Pb_atm_,T_res_C_,Bob_m3m3_,Muo_cP_,PVT_corr_)</f>
        <v>1.1729000647345764</v>
      </c>
      <c r="F129">
        <f>[1]!PVT_Bo_m3m3($C129,F$67,gamma_gas_,gamma_oil_,gamma_water_,Rsb_m3m3_,Rp_m3m3_,Pb_atm_,T_res_C_,Bob_m3m3_,Muo_cP_,PVT_corr_)</f>
        <v>1.2099164477629571</v>
      </c>
      <c r="G129">
        <f>[1]!PVT_Bo_m3m3($C129,G$67,gamma_gas_,gamma_oil_,gamma_water_,Rsb_m3m3_,Rp_m3m3_,Pb_atm_,T_res_C_,Bob_m3m3_,Muo_cP_,PVT_corr_)</f>
        <v>1.2515056356002967</v>
      </c>
      <c r="H129">
        <f>[1]!PVT_Bo_m3m3($C129,H$67,gamma_gas_,gamma_oil_,gamma_water_,Rsb_m3m3_,Rp_m3m3_,Pb_atm_,T_res_C_,Bob_m3m3_,Muo_cP_,PVT_corr_1_)</f>
        <v>1.1471528964920885</v>
      </c>
      <c r="I129">
        <f>[1]!PVT_Bo_m3m3($C129,I$67,gamma_gas_,gamma_oil_,gamma_water_,Rsb_m3m3_,Rp_m3m3_,Pb_atm_,T_res_C_,Bob_m3m3_,Muo_cP_,PVT_corr_1_)</f>
        <v>1.175175091940974</v>
      </c>
      <c r="J129">
        <f>[1]!PVT_Bo_m3m3($C129,J$67,gamma_gas_,gamma_oil_,gamma_water_,Rsb_m3m3_,Rp_m3m3_,Pb_atm_,T_res_C_,Bob_m3m3_,Muo_cP_,PVT_corr_1_)</f>
        <v>1.2077870846913388</v>
      </c>
      <c r="K129">
        <f>[1]!PVT_Bo_m3m3($C129,K$67,gamma_gas_,gamma_oil_,gamma_water_,Rsb_m3m3_,Rp_m3m3_,Pb_atm_,T_res_C_,Bob_m3m3_,Muo_cP_,PVT_corr_1_)</f>
        <v>1.2438075167949454</v>
      </c>
    </row>
    <row r="130" spans="2:11" hidden="1" outlineLevel="1" x14ac:dyDescent="0.25">
      <c r="B130" s="5"/>
      <c r="C130">
        <v>130</v>
      </c>
      <c r="D130">
        <f>[1]!PVT_Bo_m3m3($C130,D$67,gamma_gas_,gamma_oil_,gamma_water_,Rsb_m3m3_,Rp_m3m3_,Pb_atm_,T_res_C_,Bob_m3m3_,Muo_cP_,PVT_corr_)</f>
        <v>1.1395826804476903</v>
      </c>
      <c r="E130">
        <f>[1]!PVT_Bo_m3m3($C130,E$67,gamma_gas_,gamma_oil_,gamma_water_,Rsb_m3m3_,Rp_m3m3_,Pb_atm_,T_res_C_,Bob_m3m3_,Muo_cP_,PVT_corr_)</f>
        <v>1.1718294071878281</v>
      </c>
      <c r="F130">
        <f>[1]!PVT_Bo_m3m3($C130,F$67,gamma_gas_,gamma_oil_,gamma_water_,Rsb_m3m3_,Rp_m3m3_,Pb_atm_,T_res_C_,Bob_m3m3_,Muo_cP_,PVT_corr_)</f>
        <v>1.2081448904652474</v>
      </c>
      <c r="G130">
        <f>[1]!PVT_Bo_m3m3($C130,G$67,gamma_gas_,gamma_oil_,gamma_water_,Rsb_m3m3_,Rp_m3m3_,Pb_atm_,T_res_C_,Bob_m3m3_,Muo_cP_,PVT_corr_)</f>
        <v>1.2489004951178606</v>
      </c>
      <c r="H130">
        <f>[1]!PVT_Bo_m3m3($C130,H$67,gamma_gas_,gamma_oil_,gamma_water_,Rsb_m3m3_,Rp_m3m3_,Pb_atm_,T_res_C_,Bob_m3m3_,Muo_cP_,PVT_corr_1_)</f>
        <v>1.146591900407675</v>
      </c>
      <c r="I130">
        <f>[1]!PVT_Bo_m3m3($C130,I$67,gamma_gas_,gamma_oil_,gamma_water_,Rsb_m3m3_,Rp_m3m3_,Pb_atm_,T_res_C_,Bob_m3m3_,Muo_cP_,PVT_corr_1_)</f>
        <v>1.1740962814668927</v>
      </c>
      <c r="J130">
        <f>[1]!PVT_Bo_m3m3($C130,J$67,gamma_gas_,gamma_oil_,gamma_water_,Rsb_m3m3_,Rp_m3m3_,Pb_atm_,T_res_C_,Bob_m3m3_,Muo_cP_,PVT_corr_1_)</f>
        <v>1.2060065841029375</v>
      </c>
      <c r="K130">
        <f>[1]!PVT_Bo_m3m3($C130,K$67,gamma_gas_,gamma_oil_,gamma_water_,Rsb_m3m3_,Rp_m3m3_,Pb_atm_,T_res_C_,Bob_m3m3_,Muo_cP_,PVT_corr_1_)</f>
        <v>1.2435121916743945</v>
      </c>
    </row>
    <row r="131" spans="2:11" hidden="1" outlineLevel="1" x14ac:dyDescent="0.25">
      <c r="C131">
        <v>135</v>
      </c>
      <c r="D131">
        <f>[1]!PVT_Bo_m3m3($C131,D$67,gamma_gas_,gamma_oil_,gamma_water_,Rsb_m3m3_,Rp_m3m3_,Pb_atm_,T_res_C_,Bob_m3m3_,Muo_cP_,PVT_corr_)</f>
        <v>1.139097752587207</v>
      </c>
      <c r="E131">
        <f>[1]!PVT_Bo_m3m3($C131,E$67,gamma_gas_,gamma_oil_,gamma_water_,Rsb_m3m3_,Rp_m3m3_,Pb_atm_,T_res_C_,Bob_m3m3_,Muo_cP_,PVT_corr_)</f>
        <v>1.1708389290440611</v>
      </c>
      <c r="F131">
        <f>[1]!PVT_Bo_m3m3($C131,F$67,gamma_gas_,gamma_oil_,gamma_water_,Rsb_m3m3_,Rp_m3m3_,Pb_atm_,T_res_C_,Bob_m3m3_,Muo_cP_,PVT_corr_)</f>
        <v>1.2065068725324646</v>
      </c>
      <c r="G131">
        <f>[1]!PVT_Bo_m3m3($C131,G$67,gamma_gas_,gamma_oil_,gamma_water_,Rsb_m3m3_,Rp_m3m3_,Pb_atm_,T_res_C_,Bob_m3m3_,Muo_cP_,PVT_corr_)</f>
        <v>1.246493163462852</v>
      </c>
      <c r="H131">
        <f>[1]!PVT_Bo_m3m3($C131,H$67,gamma_gas_,gamma_oil_,gamma_water_,Rsb_m3m3_,Rp_m3m3_,Pb_atm_,T_res_C_,Bob_m3m3_,Muo_cP_,PVT_corr_1_)</f>
        <v>1.146072704207346</v>
      </c>
      <c r="I131">
        <f>[1]!PVT_Bo_m3m3($C131,I$67,gamma_gas_,gamma_oil_,gamma_water_,Rsb_m3m3_,Rp_m3m3_,Pb_atm_,T_res_C_,Bob_m3m3_,Muo_cP_,PVT_corr_1_)</f>
        <v>1.1730982659259388</v>
      </c>
      <c r="J131">
        <f>[1]!PVT_Bo_m3m3($C131,J$67,gamma_gas_,gamma_oil_,gamma_water_,Rsb_m3m3_,Rp_m3m3_,Pb_atm_,T_res_C_,Bob_m3m3_,Muo_cP_,PVT_corr_1_)</f>
        <v>1.2043603128761908</v>
      </c>
      <c r="K131">
        <f>[1]!PVT_Bo_m3m3($C131,K$67,gamma_gas_,gamma_oil_,gamma_water_,Rsb_m3m3_,Rp_m3m3_,Pb_atm_,T_res_C_,Bob_m3m3_,Muo_cP_,PVT_corr_1_)</f>
        <v>1.2409931852723795</v>
      </c>
    </row>
    <row r="132" spans="2:11" hidden="1" outlineLevel="1" x14ac:dyDescent="0.25">
      <c r="C132">
        <v>140</v>
      </c>
      <c r="D132">
        <f>[1]!PVT_Bo_m3m3($C132,D$67,gamma_gas_,gamma_oil_,gamma_water_,Rsb_m3m3_,Rp_m3m3_,Pb_atm_,T_res_C_,Bob_m3m3_,Muo_cP_,PVT_corr_)</f>
        <v>1.138647647202075</v>
      </c>
      <c r="E132">
        <f>[1]!PVT_Bo_m3m3($C132,E$67,gamma_gas_,gamma_oil_,gamma_water_,Rsb_m3m3_,Rp_m3m3_,Pb_atm_,T_res_C_,Bob_m3m3_,Muo_cP_,PVT_corr_)</f>
        <v>1.1699199489833469</v>
      </c>
      <c r="F132">
        <f>[1]!PVT_Bo_m3m3($C132,F$67,gamma_gas_,gamma_oil_,gamma_water_,Rsb_m3m3_,Rp_m3m3_,Pb_atm_,T_res_C_,Bob_m3m3_,Muo_cP_,PVT_corr_)</f>
        <v>1.2049878445077085</v>
      </c>
      <c r="G132">
        <f>[1]!PVT_Bo_m3m3($C132,G$67,gamma_gas_,gamma_oil_,gamma_water_,Rsb_m3m3_,Rp_m3m3_,Pb_atm_,T_res_C_,Bob_m3m3_,Muo_cP_,PVT_corr_)</f>
        <v>1.2442619392026508</v>
      </c>
      <c r="H132">
        <f>[1]!PVT_Bo_m3m3($C132,H$67,gamma_gas_,gamma_oil_,gamma_water_,Rsb_m3m3_,Rp_m3m3_,Pb_atm_,T_res_C_,Bob_m3m3_,Muo_cP_,PVT_corr_1_)</f>
        <v>1.1455908039633595</v>
      </c>
      <c r="I132">
        <f>[1]!PVT_Bo_m3m3($C132,I$67,gamma_gas_,gamma_oil_,gamma_water_,Rsb_m3m3_,Rp_m3m3_,Pb_atm_,T_res_C_,Bob_m3m3_,Muo_cP_,PVT_corr_1_)</f>
        <v>1.1721722968369399</v>
      </c>
      <c r="J132">
        <f>[1]!PVT_Bo_m3m3($C132,J$67,gamma_gas_,gamma_oil_,gamma_water_,Rsb_m3m3_,Rp_m3m3_,Pb_atm_,T_res_C_,Bob_m3m3_,Muo_cP_,PVT_corr_1_)</f>
        <v>1.2028336447306849</v>
      </c>
      <c r="K132">
        <f>[1]!PVT_Bo_m3m3($C132,K$67,gamma_gas_,gamma_oil_,gamma_water_,Rsb_m3m3_,Rp_m3m3_,Pb_atm_,T_res_C_,Bob_m3m3_,Muo_cP_,PVT_corr_1_)</f>
        <v>1.2386586772078025</v>
      </c>
    </row>
    <row r="133" spans="2:11" hidden="1" outlineLevel="1" x14ac:dyDescent="0.25">
      <c r="C133">
        <v>145</v>
      </c>
      <c r="D133">
        <f>[1]!PVT_Bo_m3m3($C133,D$67,gamma_gas_,gamma_oil_,gamma_water_,Rsb_m3m3_,Rp_m3m3_,Pb_atm_,T_res_C_,Bob_m3m3_,Muo_cP_,PVT_corr_)</f>
        <v>1.1382287434487566</v>
      </c>
      <c r="E133">
        <f>[1]!PVT_Bo_m3m3($C133,E$67,gamma_gas_,gamma_oil_,gamma_water_,Rsb_m3m3_,Rp_m3m3_,Pb_atm_,T_res_C_,Bob_m3m3_,Muo_cP_,PVT_corr_)</f>
        <v>1.1690649952662966</v>
      </c>
      <c r="F133">
        <f>[1]!PVT_Bo_m3m3($C133,F$67,gamma_gas_,gamma_oil_,gamma_water_,Rsb_m3m3_,Rp_m3m3_,Pb_atm_,T_res_C_,Bob_m3m3_,Muo_cP_,PVT_corr_)</f>
        <v>1.2035752962907906</v>
      </c>
      <c r="G133">
        <f>[1]!PVT_Bo_m3m3($C133,G$67,gamma_gas_,gamma_oil_,gamma_water_,Rsb_m3m3_,Rp_m3m3_,Pb_atm_,T_res_C_,Bob_m3m3_,Muo_cP_,PVT_corr_)</f>
        <v>1.2421881828560541</v>
      </c>
      <c r="H133">
        <f>[1]!PVT_Bo_m3m3($C133,H$67,gamma_gas_,gamma_oil_,gamma_water_,Rsb_m3m3_,Rp_m3m3_,Pb_atm_,T_res_C_,Bob_m3m3_,Muo_cP_,PVT_corr_1_)</f>
        <v>1.145142320370194</v>
      </c>
      <c r="I133">
        <f>[1]!PVT_Bo_m3m3($C133,I$67,gamma_gas_,gamma_oil_,gamma_water_,Rsb_m3m3_,Rp_m3m3_,Pb_atm_,T_res_C_,Bob_m3m3_,Muo_cP_,PVT_corr_1_)</f>
        <v>1.1713108447258056</v>
      </c>
      <c r="J133">
        <f>[1]!PVT_Bo_m3m3($C133,J$67,gamma_gas_,gamma_oil_,gamma_water_,Rsb_m3m3_,Rp_m3m3_,Pb_atm_,T_res_C_,Bob_m3m3_,Muo_cP_,PVT_corr_1_)</f>
        <v>1.2014140037312642</v>
      </c>
      <c r="K133">
        <f>[1]!PVT_Bo_m3m3($C133,K$67,gamma_gas_,gamma_oil_,gamma_water_,Rsb_m3m3_,Rp_m3m3_,Pb_atm_,T_res_C_,Bob_m3m3_,Muo_cP_,PVT_corr_1_)</f>
        <v>1.2364891175976469</v>
      </c>
    </row>
    <row r="134" spans="2:11" hidden="1" outlineLevel="1" x14ac:dyDescent="0.25">
      <c r="C134">
        <v>150</v>
      </c>
      <c r="D134">
        <f>[1]!PVT_Bo_m3m3($C134,D$67,gamma_gas_,gamma_oil_,gamma_water_,Rsb_m3m3_,Rp_m3m3_,Pb_atm_,T_res_C_,Bob_m3m3_,Muo_cP_,PVT_corr_)</f>
        <v>1.1378379056575965</v>
      </c>
      <c r="E134">
        <f>[1]!PVT_Bo_m3m3($C134,E$67,gamma_gas_,gamma_oil_,gamma_water_,Rsb_m3m3_,Rp_m3m3_,Pb_atm_,T_res_C_,Bob_m3m3_,Muo_cP_,PVT_corr_)</f>
        <v>1.1682676021657958</v>
      </c>
      <c r="F134">
        <f>[1]!PVT_Bo_m3m3($C134,F$67,gamma_gas_,gamma_oil_,gamma_water_,Rsb_m3m3_,Rp_m3m3_,Pb_atm_,T_res_C_,Bob_m3m3_,Muo_cP_,PVT_corr_)</f>
        <v>1.2022584119485871</v>
      </c>
      <c r="G134">
        <f>[1]!PVT_Bo_m3m3($C134,G$67,gamma_gas_,gamma_oil_,gamma_water_,Rsb_m3m3_,Rp_m3m3_,Pb_atm_,T_res_C_,Bob_m3m3_,Muo_cP_,PVT_corr_)</f>
        <v>1.2402557953428279</v>
      </c>
      <c r="H134">
        <f>[1]!PVT_Bo_m3m3($C134,H$67,gamma_gas_,gamma_oil_,gamma_water_,Rsb_m3m3_,Rp_m3m3_,Pb_atm_,T_res_C_,Bob_m3m3_,Muo_cP_,PVT_corr_1_)</f>
        <v>1.1447238940926214</v>
      </c>
      <c r="I134">
        <f>[1]!PVT_Bo_m3m3($C134,I$67,gamma_gas_,gamma_oil_,gamma_water_,Rsb_m3m3_,Rp_m3m3_,Pb_atm_,T_res_C_,Bob_m3m3_,Muo_cP_,PVT_corr_1_)</f>
        <v>1.1705073939596766</v>
      </c>
      <c r="J134">
        <f>[1]!PVT_Bo_m3m3($C134,J$67,gamma_gas_,gamma_oil_,gamma_water_,Rsb_m3m3_,Rp_m3m3_,Pb_atm_,T_res_C_,Bob_m3m3_,Muo_cP_,PVT_corr_1_)</f>
        <v>1.2000905172027321</v>
      </c>
      <c r="K134">
        <f>[1]!PVT_Bo_m3m3($C134,K$67,gamma_gas_,gamma_oil_,gamma_water_,Rsb_m3m3_,Rp_m3m3_,Pb_atm_,T_res_C_,Bob_m3m3_,Muo_cP_,PVT_corr_1_)</f>
        <v>1.2344676239353793</v>
      </c>
    </row>
    <row r="135" spans="2:11" x14ac:dyDescent="0.25">
      <c r="B135" s="5" t="s">
        <v>56</v>
      </c>
    </row>
    <row r="136" spans="2:11" outlineLevel="1" x14ac:dyDescent="0.25">
      <c r="D136" t="str">
        <f>"T = "&amp;D137&amp; " C"</f>
        <v>T = 20 C</v>
      </c>
      <c r="E136" t="str">
        <f t="shared" ref="E136:G136" si="19">"T = "&amp;E137&amp; " C"</f>
        <v>T = 60 C</v>
      </c>
      <c r="F136" t="str">
        <f t="shared" si="19"/>
        <v>T = 100 C</v>
      </c>
      <c r="G136" t="str">
        <f t="shared" si="19"/>
        <v>T = 140 C</v>
      </c>
      <c r="H136" t="str">
        <f>D136</f>
        <v>T = 20 C</v>
      </c>
      <c r="I136" t="str">
        <f t="shared" ref="I136" si="20">E136</f>
        <v>T = 60 C</v>
      </c>
      <c r="J136" t="str">
        <f t="shared" ref="J136" si="21">F136</f>
        <v>T = 100 C</v>
      </c>
      <c r="K136" t="str">
        <f t="shared" ref="K136" si="22">G136</f>
        <v>T = 140 C</v>
      </c>
    </row>
    <row r="137" spans="2:11" outlineLevel="1" x14ac:dyDescent="0.25">
      <c r="D137">
        <v>20</v>
      </c>
      <c r="E137">
        <v>60</v>
      </c>
      <c r="F137">
        <v>100</v>
      </c>
      <c r="G137">
        <v>140</v>
      </c>
    </row>
    <row r="138" spans="2:11" outlineLevel="1" x14ac:dyDescent="0.25">
      <c r="C138" t="s">
        <v>53</v>
      </c>
      <c r="D138" t="str">
        <f>"T_1_"&amp;D137</f>
        <v>T_1_20</v>
      </c>
      <c r="E138" t="str">
        <f t="shared" ref="E138:G138" si="23">"T_1_"&amp;E137</f>
        <v>T_1_60</v>
      </c>
      <c r="F138" t="str">
        <f t="shared" si="23"/>
        <v>T_1_100</v>
      </c>
      <c r="G138" t="str">
        <f t="shared" si="23"/>
        <v>T_1_140</v>
      </c>
      <c r="H138" t="str">
        <f>"T_0_"&amp;D137</f>
        <v>T_0_20</v>
      </c>
      <c r="I138" t="str">
        <f t="shared" ref="I138" si="24">"T_0_"&amp;E137</f>
        <v>T_0_60</v>
      </c>
      <c r="J138" t="str">
        <f t="shared" ref="J138" si="25">"T_0_"&amp;F137</f>
        <v>T_0_100</v>
      </c>
      <c r="K138" t="str">
        <f t="shared" ref="K138" si="26">"T_0_"&amp;G137</f>
        <v>T_0_140</v>
      </c>
    </row>
    <row r="139" spans="2:11" outlineLevel="1" x14ac:dyDescent="0.25">
      <c r="C139">
        <v>1</v>
      </c>
      <c r="D139">
        <f>[1]!PVT_Bg_m3m3($C139,D$67,gamma_gas_,gamma_oil_,gamma_water_,Rsb_m3m3_,Rp_m3m3_,Pb_atm_,T_res_C_,Bob_m3m3_,Muo_cP_,PVT_corr_)</f>
        <v>1.001223113966796</v>
      </c>
      <c r="E139">
        <f>[1]!PVT_Bg_m3m3($C139,E$67,gamma_gas_,gamma_oil_,gamma_water_,Rsb_m3m3_,Rp_m3m3_,Pb_atm_,T_res_C_,Bob_m3m3_,Muo_cP_,PVT_corr_)</f>
        <v>1.1390021909348316</v>
      </c>
      <c r="F139">
        <f>[1]!PVT_Bg_m3m3($C139,F$67,gamma_gas_,gamma_oil_,gamma_water_,Rsb_m3m3_,Rp_m3m3_,Pb_atm_,T_res_C_,Bob_m3m3_,Muo_cP_,PVT_corr_)</f>
        <v>1.2764487441549861</v>
      </c>
      <c r="G139">
        <f>[1]!PVT_Bg_m3m3($C139,G$67,gamma_gas_,gamma_oil_,gamma_water_,Rsb_m3m3_,Rp_m3m3_,Pb_atm_,T_res_C_,Bob_m3m3_,Muo_cP_,PVT_corr_)</f>
        <v>1.4137017642584089</v>
      </c>
      <c r="H139">
        <f>[1]!PVT_Bg_m3m3($C139,H$67,gamma_gas_,gamma_oil_,gamma_water_,Rsb_m3m3_,Rp_m3m3_,Pb_atm_,T_res_C_,Bob_m3m3_,Muo_cP_,PVT_corr_1_)</f>
        <v>1.001223113966796</v>
      </c>
      <c r="I139">
        <f>[1]!PVT_Bg_m3m3($C139,I$67,gamma_gas_,gamma_oil_,gamma_water_,Rsb_m3m3_,Rp_m3m3_,Pb_atm_,T_res_C_,Bob_m3m3_,Muo_cP_,PVT_corr_1_)</f>
        <v>1.1390021909348316</v>
      </c>
      <c r="J139">
        <f>[1]!PVT_Bg_m3m3($C139,J$67,gamma_gas_,gamma_oil_,gamma_water_,Rsb_m3m3_,Rp_m3m3_,Pb_atm_,T_res_C_,Bob_m3m3_,Muo_cP_,PVT_corr_1_)</f>
        <v>1.2764487441549861</v>
      </c>
      <c r="K139">
        <f>[1]!PVT_Bg_m3m3($C139,K$67,gamma_gas_,gamma_oil_,gamma_water_,Rsb_m3m3_,Rp_m3m3_,Pb_atm_,T_res_C_,Bob_m3m3_,Muo_cP_,PVT_corr_1_)</f>
        <v>1.4137017642584089</v>
      </c>
    </row>
    <row r="140" spans="2:11" outlineLevel="1" x14ac:dyDescent="0.25">
      <c r="C140">
        <v>5</v>
      </c>
      <c r="D140">
        <f>[1]!PVT_Bg_m3m3($C140,D$67,gamma_gas_,gamma_oil_,gamma_water_,Rsb_m3m3_,Rp_m3m3_,Pb_atm_,T_res_C_,Bob_m3m3_,Muo_cP_,PVT_corr_)</f>
        <v>0.19793521451026275</v>
      </c>
      <c r="E140">
        <f>[1]!PVT_Bg_m3m3($C140,E$67,gamma_gas_,gamma_oil_,gamma_water_,Rsb_m3m3_,Rp_m3m3_,Pb_atm_,T_res_C_,Bob_m3m3_,Muo_cP_,PVT_corr_)</f>
        <v>0.22605555360194085</v>
      </c>
      <c r="F140">
        <f>[1]!PVT_Bg_m3m3($C140,F$67,gamma_gas_,gamma_oil_,gamma_water_,Rsb_m3m3_,Rp_m3m3_,Pb_atm_,T_res_C_,Bob_m3m3_,Muo_cP_,PVT_corr_)</f>
        <v>0.25393179724623466</v>
      </c>
      <c r="G140">
        <f>[1]!PVT_Bg_m3m3($C140,G$67,gamma_gas_,gamma_oil_,gamma_water_,Rsb_m3m3_,Rp_m3m3_,Pb_atm_,T_res_C_,Bob_m3m3_,Muo_cP_,PVT_corr_)</f>
        <v>0.28164426120056635</v>
      </c>
      <c r="H140">
        <f>[1]!PVT_Bg_m3m3($C140,H$67,gamma_gas_,gamma_oil_,gamma_water_,Rsb_m3m3_,Rp_m3m3_,Pb_atm_,T_res_C_,Bob_m3m3_,Muo_cP_,PVT_corr_1_)</f>
        <v>0.19793521451026275</v>
      </c>
      <c r="I140">
        <f>[1]!PVT_Bg_m3m3($C140,I$67,gamma_gas_,gamma_oil_,gamma_water_,Rsb_m3m3_,Rp_m3m3_,Pb_atm_,T_res_C_,Bob_m3m3_,Muo_cP_,PVT_corr_1_)</f>
        <v>0.22605555360194085</v>
      </c>
      <c r="J140">
        <f>[1]!PVT_Bg_m3m3($C140,J$67,gamma_gas_,gamma_oil_,gamma_water_,Rsb_m3m3_,Rp_m3m3_,Pb_atm_,T_res_C_,Bob_m3m3_,Muo_cP_,PVT_corr_1_)</f>
        <v>0.25393179724623466</v>
      </c>
      <c r="K140">
        <f>[1]!PVT_Bg_m3m3($C140,K$67,gamma_gas_,gamma_oil_,gamma_water_,Rsb_m3m3_,Rp_m3m3_,Pb_atm_,T_res_C_,Bob_m3m3_,Muo_cP_,PVT_corr_1_)</f>
        <v>0.28164426120056635</v>
      </c>
    </row>
    <row r="141" spans="2:11" outlineLevel="1" x14ac:dyDescent="0.25">
      <c r="C141">
        <v>10</v>
      </c>
      <c r="D141">
        <f>[1]!PVT_Bg_m3m3($C141,D$67,gamma_gas_,gamma_oil_,gamma_water_,Rsb_m3m3_,Rp_m3m3_,Pb_atm_,T_res_C_,Bob_m3m3_,Muo_cP_,PVT_corr_)</f>
        <v>9.7597234054433865E-2</v>
      </c>
      <c r="E141">
        <f>[1]!PVT_Bg_m3m3($C141,E$67,gamma_gas_,gamma_oil_,gamma_water_,Rsb_m3m3_,Rp_m3m3_,Pb_atm_,T_res_C_,Bob_m3m3_,Muo_cP_,PVT_corr_)</f>
        <v>0.11199709699409609</v>
      </c>
      <c r="F141">
        <f>[1]!PVT_Bg_m3m3($C141,F$67,gamma_gas_,gamma_oil_,gamma_water_,Rsb_m3m3_,Rp_m3m3_,Pb_atm_,T_res_C_,Bob_m3m3_,Muo_cP_,PVT_corr_)</f>
        <v>0.12618977928579847</v>
      </c>
      <c r="G141">
        <f>[1]!PVT_Bg_m3m3($C141,G$67,gamma_gas_,gamma_oil_,gamma_water_,Rsb_m3m3_,Rp_m3m3_,Pb_atm_,T_res_C_,Bob_m3m3_,Muo_cP_,PVT_corr_)</f>
        <v>0.14023698234972745</v>
      </c>
      <c r="H141">
        <f>[1]!PVT_Bg_m3m3($C141,H$67,gamma_gas_,gamma_oil_,gamma_water_,Rsb_m3m3_,Rp_m3m3_,Pb_atm_,T_res_C_,Bob_m3m3_,Muo_cP_,PVT_corr_1_)</f>
        <v>9.7597234054433865E-2</v>
      </c>
      <c r="I141">
        <f>[1]!PVT_Bg_m3m3($C141,I$67,gamma_gas_,gamma_oil_,gamma_water_,Rsb_m3m3_,Rp_m3m3_,Pb_atm_,T_res_C_,Bob_m3m3_,Muo_cP_,PVT_corr_1_)</f>
        <v>0.11199709699409609</v>
      </c>
      <c r="J141">
        <f>[1]!PVT_Bg_m3m3($C141,J$67,gamma_gas_,gamma_oil_,gamma_water_,Rsb_m3m3_,Rp_m3m3_,Pb_atm_,T_res_C_,Bob_m3m3_,Muo_cP_,PVT_corr_1_)</f>
        <v>0.12618977928579847</v>
      </c>
      <c r="K141">
        <f>[1]!PVT_Bg_m3m3($C141,K$67,gamma_gas_,gamma_oil_,gamma_water_,Rsb_m3m3_,Rp_m3m3_,Pb_atm_,T_res_C_,Bob_m3m3_,Muo_cP_,PVT_corr_1_)</f>
        <v>0.14023698234972745</v>
      </c>
    </row>
    <row r="142" spans="2:11" outlineLevel="1" x14ac:dyDescent="0.25">
      <c r="C142">
        <v>15</v>
      </c>
      <c r="D142">
        <f>[1]!PVT_Bg_m3m3($C142,D$67,gamma_gas_,gamma_oil_,gamma_water_,Rsb_m3m3_,Rp_m3m3_,Pb_atm_,T_res_C_,Bob_m3m3_,Muo_cP_,PVT_corr_)</f>
        <v>6.4218503324555046E-2</v>
      </c>
      <c r="E142">
        <f>[1]!PVT_Bg_m3m3($C142,E$67,gamma_gas_,gamma_oil_,gamma_water_,Rsb_m3m3_,Rp_m3m3_,Pb_atm_,T_res_C_,Bob_m3m3_,Muo_cP_,PVT_corr_)</f>
        <v>7.4034260594867826E-2</v>
      </c>
      <c r="F142">
        <f>[1]!PVT_Bg_m3m3($C142,F$67,gamma_gas_,gamma_oil_,gamma_water_,Rsb_m3m3_,Rp_m3m3_,Pb_atm_,T_res_C_,Bob_m3m3_,Muo_cP_,PVT_corr_)</f>
        <v>8.3664412170490518E-2</v>
      </c>
      <c r="G142">
        <f>[1]!PVT_Bg_m3m3($C142,G$67,gamma_gas_,gamma_oil_,gamma_water_,Rsb_m3m3_,Rp_m3m3_,Pb_atm_,T_res_C_,Bob_m3m3_,Muo_cP_,PVT_corr_)</f>
        <v>9.3161809915863966E-2</v>
      </c>
      <c r="H142">
        <f>[1]!PVT_Bg_m3m3($C142,H$67,gamma_gas_,gamma_oil_,gamma_water_,Rsb_m3m3_,Rp_m3m3_,Pb_atm_,T_res_C_,Bob_m3m3_,Muo_cP_,PVT_corr_1_)</f>
        <v>6.4218503324555046E-2</v>
      </c>
      <c r="I142">
        <f>[1]!PVT_Bg_m3m3($C142,I$67,gamma_gas_,gamma_oil_,gamma_water_,Rsb_m3m3_,Rp_m3m3_,Pb_atm_,T_res_C_,Bob_m3m3_,Muo_cP_,PVT_corr_1_)</f>
        <v>7.4034260594867826E-2</v>
      </c>
      <c r="J142">
        <f>[1]!PVT_Bg_m3m3($C142,J$67,gamma_gas_,gamma_oil_,gamma_water_,Rsb_m3m3_,Rp_m3m3_,Pb_atm_,T_res_C_,Bob_m3m3_,Muo_cP_,PVT_corr_1_)</f>
        <v>8.3664412170490518E-2</v>
      </c>
      <c r="K142">
        <f>[1]!PVT_Bg_m3m3($C142,K$67,gamma_gas_,gamma_oil_,gamma_water_,Rsb_m3m3_,Rp_m3m3_,Pb_atm_,T_res_C_,Bob_m3m3_,Muo_cP_,PVT_corr_1_)</f>
        <v>9.3161809915863966E-2</v>
      </c>
    </row>
    <row r="143" spans="2:11" outlineLevel="1" x14ac:dyDescent="0.25">
      <c r="C143">
        <v>20</v>
      </c>
      <c r="D143">
        <f>[1]!PVT_Bg_m3m3($C143,D$67,gamma_gas_,gamma_oil_,gamma_water_,Rsb_m3m3_,Rp_m3m3_,Pb_atm_,T_res_C_,Bob_m3m3_,Muo_cP_,PVT_corr_)</f>
        <v>4.7580179806104607E-2</v>
      </c>
      <c r="E143">
        <f>[1]!PVT_Bg_m3m3($C143,E$67,gamma_gas_,gamma_oil_,gamma_water_,Rsb_m3m3_,Rp_m3m3_,Pb_atm_,T_res_C_,Bob_m3m3_,Muo_cP_,PVT_corr_)</f>
        <v>5.509624330413266E-2</v>
      </c>
      <c r="F143">
        <f>[1]!PVT_Bg_m3m3($C143,F$67,gamma_gas_,gamma_oil_,gamma_water_,Rsb_m3m3_,Rp_m3m3_,Pb_atm_,T_res_C_,Bob_m3m3_,Muo_cP_,PVT_corr_)</f>
        <v>6.2442017025527694E-2</v>
      </c>
      <c r="G143">
        <f>[1]!PVT_Bg_m3m3($C143,G$67,gamma_gas_,gamma_oil_,gamma_water_,Rsb_m3m3_,Rp_m3m3_,Pb_atm_,T_res_C_,Bob_m3m3_,Muo_cP_,PVT_corr_)</f>
        <v>6.9665162209423925E-2</v>
      </c>
      <c r="H143">
        <f>[1]!PVT_Bg_m3m3($C143,H$67,gamma_gas_,gamma_oil_,gamma_water_,Rsb_m3m3_,Rp_m3m3_,Pb_atm_,T_res_C_,Bob_m3m3_,Muo_cP_,PVT_corr_1_)</f>
        <v>4.7580179806104607E-2</v>
      </c>
      <c r="I143">
        <f>[1]!PVT_Bg_m3m3($C143,I$67,gamma_gas_,gamma_oil_,gamma_water_,Rsb_m3m3_,Rp_m3m3_,Pb_atm_,T_res_C_,Bob_m3m3_,Muo_cP_,PVT_corr_1_)</f>
        <v>5.509624330413266E-2</v>
      </c>
      <c r="J143">
        <f>[1]!PVT_Bg_m3m3($C143,J$67,gamma_gas_,gamma_oil_,gamma_water_,Rsb_m3m3_,Rp_m3m3_,Pb_atm_,T_res_C_,Bob_m3m3_,Muo_cP_,PVT_corr_1_)</f>
        <v>6.2442017025527694E-2</v>
      </c>
      <c r="K143">
        <f>[1]!PVT_Bg_m3m3($C143,K$67,gamma_gas_,gamma_oil_,gamma_water_,Rsb_m3m3_,Rp_m3m3_,Pb_atm_,T_res_C_,Bob_m3m3_,Muo_cP_,PVT_corr_1_)</f>
        <v>6.9665162209423925E-2</v>
      </c>
    </row>
    <row r="144" spans="2:11" outlineLevel="1" x14ac:dyDescent="0.25">
      <c r="C144">
        <v>25</v>
      </c>
      <c r="D144">
        <f>[1]!PVT_Bg_m3m3($C144,D$67,gamma_gas_,gamma_oil_,gamma_water_,Rsb_m3m3_,Rp_m3m3_,Pb_atm_,T_res_C_,Bob_m3m3_,Muo_cP_,PVT_corr_)</f>
        <v>3.7636699865925966E-2</v>
      </c>
      <c r="E144">
        <f>[1]!PVT_Bg_m3m3($C144,E$67,gamma_gas_,gamma_oil_,gamma_water_,Rsb_m3m3_,Rp_m3m3_,Pb_atm_,T_res_C_,Bob_m3m3_,Muo_cP_,PVT_corr_)</f>
        <v>4.3767415865191346E-2</v>
      </c>
      <c r="F144">
        <f>[1]!PVT_Bg_m3m3($C144,F$67,gamma_gas_,gamma_oil_,gamma_water_,Rsb_m3m3_,Rp_m3m3_,Pb_atm_,T_res_C_,Bob_m3m3_,Muo_cP_,PVT_corr_)</f>
        <v>4.9739515945643104E-2</v>
      </c>
      <c r="G144">
        <f>[1]!PVT_Bg_m3m3($C144,G$67,gamma_gas_,gamma_oil_,gamma_water_,Rsb_m3m3_,Rp_m3m3_,Pb_atm_,T_res_C_,Bob_m3m3_,Muo_cP_,PVT_corr_)</f>
        <v>5.5597556277486596E-2</v>
      </c>
      <c r="H144">
        <f>[1]!PVT_Bg_m3m3($C144,H$67,gamma_gas_,gamma_oil_,gamma_water_,Rsb_m3m3_,Rp_m3m3_,Pb_atm_,T_res_C_,Bob_m3m3_,Muo_cP_,PVT_corr_1_)</f>
        <v>3.7636699865925966E-2</v>
      </c>
      <c r="I144">
        <f>[1]!PVT_Bg_m3m3($C144,I$67,gamma_gas_,gamma_oil_,gamma_water_,Rsb_m3m3_,Rp_m3m3_,Pb_atm_,T_res_C_,Bob_m3m3_,Muo_cP_,PVT_corr_1_)</f>
        <v>4.3767415865191346E-2</v>
      </c>
      <c r="J144">
        <f>[1]!PVT_Bg_m3m3($C144,J$67,gamma_gas_,gamma_oil_,gamma_water_,Rsb_m3m3_,Rp_m3m3_,Pb_atm_,T_res_C_,Bob_m3m3_,Muo_cP_,PVT_corr_1_)</f>
        <v>4.9739515945643104E-2</v>
      </c>
      <c r="K144">
        <f>[1]!PVT_Bg_m3m3($C144,K$67,gamma_gas_,gamma_oil_,gamma_water_,Rsb_m3m3_,Rp_m3m3_,Pb_atm_,T_res_C_,Bob_m3m3_,Muo_cP_,PVT_corr_1_)</f>
        <v>5.5597556277486596E-2</v>
      </c>
    </row>
    <row r="145" spans="2:11" outlineLevel="1" x14ac:dyDescent="0.25">
      <c r="C145">
        <v>30</v>
      </c>
      <c r="D145">
        <f>[1]!PVT_Bg_m3m3($C145,D$67,gamma_gas_,gamma_oil_,gamma_water_,Rsb_m3m3_,Rp_m3m3_,Pb_atm_,T_res_C_,Bob_m3m3_,Muo_cP_,PVT_corr_)</f>
        <v>3.1038875251496983E-2</v>
      </c>
      <c r="E145">
        <f>[1]!PVT_Bg_m3m3($C145,E$67,gamma_gas_,gamma_oil_,gamma_water_,Rsb_m3m3_,Rp_m3m3_,Pb_atm_,T_res_C_,Bob_m3m3_,Muo_cP_,PVT_corr_)</f>
        <v>3.6242182536610712E-2</v>
      </c>
      <c r="F145">
        <f>[1]!PVT_Bg_m3m3($C145,F$67,gamma_gas_,gamma_oil_,gamma_water_,Rsb_m3m3_,Rp_m3m3_,Pb_atm_,T_res_C_,Bob_m3m3_,Muo_cP_,PVT_corr_)</f>
        <v>4.1295832322644915E-2</v>
      </c>
      <c r="G145">
        <f>[1]!PVT_Bg_m3m3($C145,G$67,gamma_gas_,gamma_oil_,gamma_water_,Rsb_m3m3_,Rp_m3m3_,Pb_atm_,T_res_C_,Bob_m3m3_,Muo_cP_,PVT_corr_)</f>
        <v>4.6242928495156668E-2</v>
      </c>
      <c r="H145">
        <f>[1]!PVT_Bg_m3m3($C145,H$67,gamma_gas_,gamma_oil_,gamma_water_,Rsb_m3m3_,Rp_m3m3_,Pb_atm_,T_res_C_,Bob_m3m3_,Muo_cP_,PVT_corr_1_)</f>
        <v>3.1038875251496983E-2</v>
      </c>
      <c r="I145">
        <f>[1]!PVT_Bg_m3m3($C145,I$67,gamma_gas_,gamma_oil_,gamma_water_,Rsb_m3m3_,Rp_m3m3_,Pb_atm_,T_res_C_,Bob_m3m3_,Muo_cP_,PVT_corr_1_)</f>
        <v>3.6242182536610712E-2</v>
      </c>
      <c r="J145">
        <f>[1]!PVT_Bg_m3m3($C145,J$67,gamma_gas_,gamma_oil_,gamma_water_,Rsb_m3m3_,Rp_m3m3_,Pb_atm_,T_res_C_,Bob_m3m3_,Muo_cP_,PVT_corr_1_)</f>
        <v>4.1295832322644915E-2</v>
      </c>
      <c r="K145">
        <f>[1]!PVT_Bg_m3m3($C145,K$67,gamma_gas_,gamma_oil_,gamma_water_,Rsb_m3m3_,Rp_m3m3_,Pb_atm_,T_res_C_,Bob_m3m3_,Muo_cP_,PVT_corr_1_)</f>
        <v>4.6242928495156668E-2</v>
      </c>
    </row>
    <row r="146" spans="2:11" outlineLevel="1" x14ac:dyDescent="0.25">
      <c r="C146">
        <v>35</v>
      </c>
      <c r="D146">
        <f>[1]!PVT_Bg_m3m3($C146,D$67,gamma_gas_,gamma_oil_,gamma_water_,Rsb_m3m3_,Rp_m3m3_,Pb_atm_,T_res_C_,Bob_m3m3_,Muo_cP_,PVT_corr_)</f>
        <v>2.6350904957649801E-2</v>
      </c>
      <c r="E146">
        <f>[1]!PVT_Bg_m3m3($C146,E$67,gamma_gas_,gamma_oil_,gamma_water_,Rsb_m3m3_,Rp_m3m3_,Pb_atm_,T_res_C_,Bob_m3m3_,Muo_cP_,PVT_corr_)</f>
        <v>3.0889452039823684E-2</v>
      </c>
      <c r="F146">
        <f>[1]!PVT_Bg_m3m3($C146,F$67,gamma_gas_,gamma_oil_,gamma_water_,Rsb_m3m3_,Rp_m3m3_,Pb_atm_,T_res_C_,Bob_m3m3_,Muo_cP_,PVT_corr_)</f>
        <v>3.5284804430149107E-2</v>
      </c>
      <c r="G146">
        <f>[1]!PVT_Bg_m3m3($C146,G$67,gamma_gas_,gamma_oil_,gamma_water_,Rsb_m3m3_,Rp_m3m3_,Pb_atm_,T_res_C_,Bob_m3m3_,Muo_cP_,PVT_corr_)</f>
        <v>3.9580317607774418E-2</v>
      </c>
      <c r="H146">
        <f>[1]!PVT_Bg_m3m3($C146,H$67,gamma_gas_,gamma_oil_,gamma_water_,Rsb_m3m3_,Rp_m3m3_,Pb_atm_,T_res_C_,Bob_m3m3_,Muo_cP_,PVT_corr_1_)</f>
        <v>2.6350904957649801E-2</v>
      </c>
      <c r="I146">
        <f>[1]!PVT_Bg_m3m3($C146,I$67,gamma_gas_,gamma_oil_,gamma_water_,Rsb_m3m3_,Rp_m3m3_,Pb_atm_,T_res_C_,Bob_m3m3_,Muo_cP_,PVT_corr_1_)</f>
        <v>3.0889452039823684E-2</v>
      </c>
      <c r="J146">
        <f>[1]!PVT_Bg_m3m3($C146,J$67,gamma_gas_,gamma_oil_,gamma_water_,Rsb_m3m3_,Rp_m3m3_,Pb_atm_,T_res_C_,Bob_m3m3_,Muo_cP_,PVT_corr_1_)</f>
        <v>3.5284804430149107E-2</v>
      </c>
      <c r="K146">
        <f>[1]!PVT_Bg_m3m3($C146,K$67,gamma_gas_,gamma_oil_,gamma_water_,Rsb_m3m3_,Rp_m3m3_,Pb_atm_,T_res_C_,Bob_m3m3_,Muo_cP_,PVT_corr_1_)</f>
        <v>3.9580317607774418E-2</v>
      </c>
    </row>
    <row r="147" spans="2:11" outlineLevel="1" x14ac:dyDescent="0.25">
      <c r="C147">
        <v>40</v>
      </c>
      <c r="D147">
        <f>[1]!PVT_Bg_m3m3($C147,D$67,gamma_gas_,gamma_oil_,gamma_water_,Rsb_m3m3_,Rp_m3m3_,Pb_atm_,T_res_C_,Bob_m3m3_,Muo_cP_,PVT_corr_)</f>
        <v>2.2854497112250943E-2</v>
      </c>
      <c r="E147">
        <f>[1]!PVT_Bg_m3m3($C147,E$67,gamma_gas_,gamma_oil_,gamma_water_,Rsb_m3m3_,Rp_m3m3_,Pb_atm_,T_res_C_,Bob_m3m3_,Muo_cP_,PVT_corr_)</f>
        <v>2.6893642504799069E-2</v>
      </c>
      <c r="F147">
        <f>[1]!PVT_Bg_m3m3($C147,F$67,gamma_gas_,gamma_oil_,gamma_water_,Rsb_m3m3_,Rp_m3m3_,Pb_atm_,T_res_C_,Bob_m3m3_,Muo_cP_,PVT_corr_)</f>
        <v>3.0793381952174275E-2</v>
      </c>
      <c r="G147">
        <f>[1]!PVT_Bg_m3m3($C147,G$67,gamma_gas_,gamma_oil_,gamma_water_,Rsb_m3m3_,Rp_m3m3_,Pb_atm_,T_res_C_,Bob_m3m3_,Muo_cP_,PVT_corr_)</f>
        <v>3.4599365592174872E-2</v>
      </c>
      <c r="H147">
        <f>[1]!PVT_Bg_m3m3($C147,H$67,gamma_gas_,gamma_oil_,gamma_water_,Rsb_m3m3_,Rp_m3m3_,Pb_atm_,T_res_C_,Bob_m3m3_,Muo_cP_,PVT_corr_1_)</f>
        <v>2.2854497112250943E-2</v>
      </c>
      <c r="I147">
        <f>[1]!PVT_Bg_m3m3($C147,I$67,gamma_gas_,gamma_oil_,gamma_water_,Rsb_m3m3_,Rp_m3m3_,Pb_atm_,T_res_C_,Bob_m3m3_,Muo_cP_,PVT_corr_1_)</f>
        <v>2.6893642504799069E-2</v>
      </c>
      <c r="J147">
        <f>[1]!PVT_Bg_m3m3($C147,J$67,gamma_gas_,gamma_oil_,gamma_water_,Rsb_m3m3_,Rp_m3m3_,Pb_atm_,T_res_C_,Bob_m3m3_,Muo_cP_,PVT_corr_1_)</f>
        <v>3.0793381952174275E-2</v>
      </c>
      <c r="K147">
        <f>[1]!PVT_Bg_m3m3($C147,K$67,gamma_gas_,gamma_oil_,gamma_water_,Rsb_m3m3_,Rp_m3m3_,Pb_atm_,T_res_C_,Bob_m3m3_,Muo_cP_,PVT_corr_1_)</f>
        <v>3.4599365592174872E-2</v>
      </c>
    </row>
    <row r="148" spans="2:11" outlineLevel="1" x14ac:dyDescent="0.25">
      <c r="C148">
        <v>45</v>
      </c>
      <c r="D148">
        <f>[1]!PVT_Bg_m3m3($C148,D$67,gamma_gas_,gamma_oil_,gamma_water_,Rsb_m3m3_,Rp_m3m3_,Pb_atm_,T_res_C_,Bob_m3m3_,Muo_cP_,PVT_corr_)</f>
        <v>2.0150200633238011E-2</v>
      </c>
      <c r="E148">
        <f>[1]!PVT_Bg_m3m3($C148,E$67,gamma_gas_,gamma_oil_,gamma_water_,Rsb_m3m3_,Rp_m3m3_,Pb_atm_,T_res_C_,Bob_m3m3_,Muo_cP_,PVT_corr_)</f>
        <v>2.3801647575482705E-2</v>
      </c>
      <c r="F148">
        <f>[1]!PVT_Bg_m3m3($C148,F$67,gamma_gas_,gamma_oil_,gamma_water_,Rsb_m3m3_,Rp_m3m3_,Pb_atm_,T_res_C_,Bob_m3m3_,Muo_cP_,PVT_corr_)</f>
        <v>2.7314348195184829E-2</v>
      </c>
      <c r="G148">
        <f>[1]!PVT_Bg_m3m3($C148,G$67,gamma_gas_,gamma_oil_,gamma_water_,Rsb_m3m3_,Rp_m3m3_,Pb_atm_,T_res_C_,Bob_m3m3_,Muo_cP_,PVT_corr_)</f>
        <v>3.0738843822709274E-2</v>
      </c>
      <c r="H148">
        <f>[1]!PVT_Bg_m3m3($C148,H$67,gamma_gas_,gamma_oil_,gamma_water_,Rsb_m3m3_,Rp_m3m3_,Pb_atm_,T_res_C_,Bob_m3m3_,Muo_cP_,PVT_corr_1_)</f>
        <v>2.0150200633238011E-2</v>
      </c>
      <c r="I148">
        <f>[1]!PVT_Bg_m3m3($C148,I$67,gamma_gas_,gamma_oil_,gamma_water_,Rsb_m3m3_,Rp_m3m3_,Pb_atm_,T_res_C_,Bob_m3m3_,Muo_cP_,PVT_corr_1_)</f>
        <v>2.3801647575482705E-2</v>
      </c>
      <c r="J148">
        <f>[1]!PVT_Bg_m3m3($C148,J$67,gamma_gas_,gamma_oil_,gamma_water_,Rsb_m3m3_,Rp_m3m3_,Pb_atm_,T_res_C_,Bob_m3m3_,Muo_cP_,PVT_corr_1_)</f>
        <v>2.7314348195184829E-2</v>
      </c>
      <c r="K148">
        <f>[1]!PVT_Bg_m3m3($C148,K$67,gamma_gas_,gamma_oil_,gamma_water_,Rsb_m3m3_,Rp_m3m3_,Pb_atm_,T_res_C_,Bob_m3m3_,Muo_cP_,PVT_corr_1_)</f>
        <v>3.0738843822709274E-2</v>
      </c>
    </row>
    <row r="149" spans="2:11" outlineLevel="1" x14ac:dyDescent="0.25">
      <c r="B149" s="5"/>
      <c r="C149">
        <v>50</v>
      </c>
      <c r="D149">
        <f>[1]!PVT_Bg_m3m3($C149,D$67,gamma_gas_,gamma_oil_,gamma_water_,Rsb_m3m3_,Rp_m3m3_,Pb_atm_,T_res_C_,Bob_m3m3_,Muo_cP_,PVT_corr_)</f>
        <v>1.7997922797628775E-2</v>
      </c>
      <c r="E149">
        <f>[1]!PVT_Bg_m3m3($C149,E$67,gamma_gas_,gamma_oil_,gamma_water_,Rsb_m3m3_,Rp_m3m3_,Pb_atm_,T_res_C_,Bob_m3m3_,Muo_cP_,PVT_corr_)</f>
        <v>2.1341609136353839E-2</v>
      </c>
      <c r="F149">
        <f>[1]!PVT_Bg_m3m3($C149,F$67,gamma_gas_,gamma_oil_,gamma_water_,Rsb_m3m3_,Rp_m3m3_,Pb_atm_,T_res_C_,Bob_m3m3_,Muo_cP_,PVT_corr_)</f>
        <v>2.454340520662562E-2</v>
      </c>
      <c r="G149">
        <f>[1]!PVT_Bg_m3m3($C149,G$67,gamma_gas_,gamma_oil_,gamma_water_,Rsb_m3m3_,Rp_m3m3_,Pb_atm_,T_res_C_,Bob_m3m3_,Muo_cP_,PVT_corr_)</f>
        <v>2.7662073806610499E-2</v>
      </c>
      <c r="H149">
        <f>[1]!PVT_Bg_m3m3($C149,H$67,gamma_gas_,gamma_oil_,gamma_water_,Rsb_m3m3_,Rp_m3m3_,Pb_atm_,T_res_C_,Bob_m3m3_,Muo_cP_,PVT_corr_1_)</f>
        <v>1.7997922797628775E-2</v>
      </c>
      <c r="I149">
        <f>[1]!PVT_Bg_m3m3($C149,I$67,gamma_gas_,gamma_oil_,gamma_water_,Rsb_m3m3_,Rp_m3m3_,Pb_atm_,T_res_C_,Bob_m3m3_,Muo_cP_,PVT_corr_1_)</f>
        <v>2.1341609136353839E-2</v>
      </c>
      <c r="J149">
        <f>[1]!PVT_Bg_m3m3($C149,J$67,gamma_gas_,gamma_oil_,gamma_water_,Rsb_m3m3_,Rp_m3m3_,Pb_atm_,T_res_C_,Bob_m3m3_,Muo_cP_,PVT_corr_1_)</f>
        <v>2.454340520662562E-2</v>
      </c>
      <c r="K149">
        <f>[1]!PVT_Bg_m3m3($C149,K$67,gamma_gas_,gamma_oil_,gamma_water_,Rsb_m3m3_,Rp_m3m3_,Pb_atm_,T_res_C_,Bob_m3m3_,Muo_cP_,PVT_corr_1_)</f>
        <v>2.7662073806610499E-2</v>
      </c>
    </row>
    <row r="150" spans="2:11" outlineLevel="1" x14ac:dyDescent="0.25">
      <c r="C150">
        <v>55</v>
      </c>
      <c r="D150">
        <f>[1]!PVT_Bg_m3m3($C150,D$67,gamma_gas_,gamma_oil_,gamma_water_,Rsb_m3m3_,Rp_m3m3_,Pb_atm_,T_res_C_,Bob_m3m3_,Muo_cP_,PVT_corr_)</f>
        <v>1.6244433925579699E-2</v>
      </c>
      <c r="E150">
        <f>[1]!PVT_Bg_m3m3($C150,E$67,gamma_gas_,gamma_oil_,gamma_water_,Rsb_m3m3_,Rp_m3m3_,Pb_atm_,T_res_C_,Bob_m3m3_,Muo_cP_,PVT_corr_)</f>
        <v>1.9340535223836643E-2</v>
      </c>
      <c r="F150">
        <f>[1]!PVT_Bg_m3m3($C150,F$67,gamma_gas_,gamma_oil_,gamma_water_,Rsb_m3m3_,Rp_m3m3_,Pb_atm_,T_res_C_,Bob_m3m3_,Muo_cP_,PVT_corr_)</f>
        <v>2.2286938139570136E-2</v>
      </c>
      <c r="G150">
        <f>[1]!PVT_Bg_m3m3($C150,G$67,gamma_gas_,gamma_oil_,gamma_water_,Rsb_m3m3_,Rp_m3m3_,Pb_atm_,T_res_C_,Bob_m3m3_,Muo_cP_,PVT_corr_)</f>
        <v>2.5154850395588596E-2</v>
      </c>
      <c r="H150">
        <f>[1]!PVT_Bg_m3m3($C150,H$67,gamma_gas_,gamma_oil_,gamma_water_,Rsb_m3m3_,Rp_m3m3_,Pb_atm_,T_res_C_,Bob_m3m3_,Muo_cP_,PVT_corr_1_)</f>
        <v>1.6244433925579699E-2</v>
      </c>
      <c r="I150">
        <f>[1]!PVT_Bg_m3m3($C150,I$67,gamma_gas_,gamma_oil_,gamma_water_,Rsb_m3m3_,Rp_m3m3_,Pb_atm_,T_res_C_,Bob_m3m3_,Muo_cP_,PVT_corr_1_)</f>
        <v>1.9340535223836643E-2</v>
      </c>
      <c r="J150">
        <f>[1]!PVT_Bg_m3m3($C150,J$67,gamma_gas_,gamma_oil_,gamma_water_,Rsb_m3m3_,Rp_m3m3_,Pb_atm_,T_res_C_,Bob_m3m3_,Muo_cP_,PVT_corr_1_)</f>
        <v>2.2286938139570136E-2</v>
      </c>
      <c r="K150">
        <f>[1]!PVT_Bg_m3m3($C150,K$67,gamma_gas_,gamma_oil_,gamma_water_,Rsb_m3m3_,Rp_m3m3_,Pb_atm_,T_res_C_,Bob_m3m3_,Muo_cP_,PVT_corr_1_)</f>
        <v>2.5154850395588596E-2</v>
      </c>
    </row>
    <row r="151" spans="2:11" outlineLevel="1" x14ac:dyDescent="0.25">
      <c r="C151">
        <v>60</v>
      </c>
      <c r="D151">
        <f>[1]!PVT_Bg_m3m3($C151,D$67,gamma_gas_,gamma_oil_,gamma_water_,Rsb_m3m3_,Rp_m3m3_,Pb_atm_,T_res_C_,Bob_m3m3_,Muo_cP_,PVT_corr_)</f>
        <v>1.4787123958574415E-2</v>
      </c>
      <c r="E151">
        <f>[1]!PVT_Bg_m3m3($C151,E$67,gamma_gas_,gamma_oil_,gamma_water_,Rsb_m3m3_,Rp_m3m3_,Pb_atm_,T_res_C_,Bob_m3m3_,Muo_cP_,PVT_corr_)</f>
        <v>1.7683106038688726E-2</v>
      </c>
      <c r="F151">
        <f>[1]!PVT_Bg_m3m3($C151,F$67,gamma_gas_,gamma_oil_,gamma_water_,Rsb_m3m3_,Rp_m3m3_,Pb_atm_,T_res_C_,Bob_m3m3_,Muo_cP_,PVT_corr_)</f>
        <v>2.0415896709323943E-2</v>
      </c>
      <c r="G151">
        <f>[1]!PVT_Bg_m3m3($C151,G$67,gamma_gas_,gamma_oil_,gamma_water_,Rsb_m3m3_,Rp_m3m3_,Pb_atm_,T_res_C_,Bob_m3m3_,Muo_cP_,PVT_corr_)</f>
        <v>2.3074405780602984E-2</v>
      </c>
      <c r="H151">
        <f>[1]!PVT_Bg_m3m3($C151,H$67,gamma_gas_,gamma_oil_,gamma_water_,Rsb_m3m3_,Rp_m3m3_,Pb_atm_,T_res_C_,Bob_m3m3_,Muo_cP_,PVT_corr_1_)</f>
        <v>1.4787123958574415E-2</v>
      </c>
      <c r="I151">
        <f>[1]!PVT_Bg_m3m3($C151,I$67,gamma_gas_,gamma_oil_,gamma_water_,Rsb_m3m3_,Rp_m3m3_,Pb_atm_,T_res_C_,Bob_m3m3_,Muo_cP_,PVT_corr_1_)</f>
        <v>1.7683106038688726E-2</v>
      </c>
      <c r="J151">
        <f>[1]!PVT_Bg_m3m3($C151,J$67,gamma_gas_,gamma_oil_,gamma_water_,Rsb_m3m3_,Rp_m3m3_,Pb_atm_,T_res_C_,Bob_m3m3_,Muo_cP_,PVT_corr_1_)</f>
        <v>2.0415896709323943E-2</v>
      </c>
      <c r="K151">
        <f>[1]!PVT_Bg_m3m3($C151,K$67,gamma_gas_,gamma_oil_,gamma_water_,Rsb_m3m3_,Rp_m3m3_,Pb_atm_,T_res_C_,Bob_m3m3_,Muo_cP_,PVT_corr_1_)</f>
        <v>2.3074405780602984E-2</v>
      </c>
    </row>
    <row r="152" spans="2:11" outlineLevel="1" x14ac:dyDescent="0.25">
      <c r="C152">
        <v>65</v>
      </c>
      <c r="D152">
        <f>[1]!PVT_Bg_m3m3($C152,D$67,gamma_gas_,gamma_oil_,gamma_water_,Rsb_m3m3_,Rp_m3m3_,Pb_atm_,T_res_C_,Bob_m3m3_,Muo_cP_,PVT_corr_)</f>
        <v>1.3554497925182313E-2</v>
      </c>
      <c r="E152">
        <f>[1]!PVT_Bg_m3m3($C152,E$67,gamma_gas_,gamma_oil_,gamma_water_,Rsb_m3m3_,Rp_m3m3_,Pb_atm_,T_res_C_,Bob_m3m3_,Muo_cP_,PVT_corr_)</f>
        <v>1.628949103046726E-2</v>
      </c>
      <c r="F152">
        <f>[1]!PVT_Bg_m3m3($C152,F$67,gamma_gas_,gamma_oil_,gamma_water_,Rsb_m3m3_,Rp_m3m3_,Pb_atm_,T_res_C_,Bob_m3m3_,Muo_cP_,PVT_corr_)</f>
        <v>1.8840961793293507E-2</v>
      </c>
      <c r="G152">
        <f>[1]!PVT_Bg_m3m3($C152,G$67,gamma_gas_,gamma_oil_,gamma_water_,Rsb_m3m3_,Rp_m3m3_,Pb_atm_,T_res_C_,Bob_m3m3_,Muo_cP_,PVT_corr_)</f>
        <v>2.132192988955197E-2</v>
      </c>
      <c r="H152">
        <f>[1]!PVT_Bg_m3m3($C152,H$67,gamma_gas_,gamma_oil_,gamma_water_,Rsb_m3m3_,Rp_m3m3_,Pb_atm_,T_res_C_,Bob_m3m3_,Muo_cP_,PVT_corr_1_)</f>
        <v>1.3554497925182313E-2</v>
      </c>
      <c r="I152">
        <f>[1]!PVT_Bg_m3m3($C152,I$67,gamma_gas_,gamma_oil_,gamma_water_,Rsb_m3m3_,Rp_m3m3_,Pb_atm_,T_res_C_,Bob_m3m3_,Muo_cP_,PVT_corr_1_)</f>
        <v>1.628949103046726E-2</v>
      </c>
      <c r="J152">
        <f>[1]!PVT_Bg_m3m3($C152,J$67,gamma_gas_,gamma_oil_,gamma_water_,Rsb_m3m3_,Rp_m3m3_,Pb_atm_,T_res_C_,Bob_m3m3_,Muo_cP_,PVT_corr_1_)</f>
        <v>1.8840961793293507E-2</v>
      </c>
      <c r="K152">
        <f>[1]!PVT_Bg_m3m3($C152,K$67,gamma_gas_,gamma_oil_,gamma_water_,Rsb_m3m3_,Rp_m3m3_,Pb_atm_,T_res_C_,Bob_m3m3_,Muo_cP_,PVT_corr_1_)</f>
        <v>2.132192988955197E-2</v>
      </c>
    </row>
    <row r="153" spans="2:11" outlineLevel="1" x14ac:dyDescent="0.25">
      <c r="B153" s="5"/>
      <c r="C153">
        <v>70</v>
      </c>
      <c r="D153">
        <f>[1]!PVT_Bg_m3m3($C153,D$67,gamma_gas_,gamma_oil_,gamma_water_,Rsb_m3m3_,Rp_m3m3_,Pb_atm_,T_res_C_,Bob_m3m3_,Muo_cP_,PVT_corr_)</f>
        <v>1.2495049458303613E-2</v>
      </c>
      <c r="E153">
        <f>[1]!PVT_Bg_m3m3($C153,E$67,gamma_gas_,gamma_oil_,gamma_water_,Rsb_m3m3_,Rp_m3m3_,Pb_atm_,T_res_C_,Bob_m3m3_,Muo_cP_,PVT_corr_)</f>
        <v>1.510267209676913E-2</v>
      </c>
      <c r="F153">
        <f>[1]!PVT_Bg_m3m3($C153,F$67,gamma_gas_,gamma_oil_,gamma_water_,Rsb_m3m3_,Rp_m3m3_,Pb_atm_,T_res_C_,Bob_m3m3_,Muo_cP_,PVT_corr_)</f>
        <v>1.749835476261485E-2</v>
      </c>
      <c r="G153">
        <f>[1]!PVT_Bg_m3m3($C153,G$67,gamma_gas_,gamma_oil_,gamma_water_,Rsb_m3m3_,Rp_m3m3_,Pb_atm_,T_res_C_,Bob_m3m3_,Muo_cP_,PVT_corr_)</f>
        <v>1.9826868544524034E-2</v>
      </c>
      <c r="H153">
        <f>[1]!PVT_Bg_m3m3($C153,H$67,gamma_gas_,gamma_oil_,gamma_water_,Rsb_m3m3_,Rp_m3m3_,Pb_atm_,T_res_C_,Bob_m3m3_,Muo_cP_,PVT_corr_1_)</f>
        <v>1.2495049458303613E-2</v>
      </c>
      <c r="I153">
        <f>[1]!PVT_Bg_m3m3($C153,I$67,gamma_gas_,gamma_oil_,gamma_water_,Rsb_m3m3_,Rp_m3m3_,Pb_atm_,T_res_C_,Bob_m3m3_,Muo_cP_,PVT_corr_1_)</f>
        <v>1.510267209676913E-2</v>
      </c>
      <c r="J153">
        <f>[1]!PVT_Bg_m3m3($C153,J$67,gamma_gas_,gamma_oil_,gamma_water_,Rsb_m3m3_,Rp_m3m3_,Pb_atm_,T_res_C_,Bob_m3m3_,Muo_cP_,PVT_corr_1_)</f>
        <v>1.749835476261485E-2</v>
      </c>
      <c r="K153">
        <f>[1]!PVT_Bg_m3m3($C153,K$67,gamma_gas_,gamma_oil_,gamma_water_,Rsb_m3m3_,Rp_m3m3_,Pb_atm_,T_res_C_,Bob_m3m3_,Muo_cP_,PVT_corr_1_)</f>
        <v>1.9826868544524034E-2</v>
      </c>
    </row>
    <row r="154" spans="2:11" outlineLevel="1" x14ac:dyDescent="0.25">
      <c r="C154">
        <v>75</v>
      </c>
      <c r="D154">
        <f>[1]!PVT_Bg_m3m3($C154,D$67,gamma_gas_,gamma_oil_,gamma_water_,Rsb_m3m3_,Rp_m3m3_,Pb_atm_,T_res_C_,Bob_m3m3_,Muo_cP_,PVT_corr_)</f>
        <v>1.157061327845732E-2</v>
      </c>
      <c r="E154">
        <f>[1]!PVT_Bg_m3m3($C154,E$67,gamma_gas_,gamma_oil_,gamma_water_,Rsb_m3m3_,Rp_m3m3_,Pb_atm_,T_res_C_,Bob_m3m3_,Muo_cP_,PVT_corr_)</f>
        <v>1.4080837013845795E-2</v>
      </c>
      <c r="F154">
        <f>[1]!PVT_Bg_m3m3($C154,F$67,gamma_gas_,gamma_oil_,gamma_water_,Rsb_m3m3_,Rp_m3m3_,Pb_atm_,T_res_C_,Bob_m3m3_,Muo_cP_,PVT_corr_)</f>
        <v>1.6341323018907936E-2</v>
      </c>
      <c r="G154">
        <f>[1]!PVT_Bg_m3m3($C154,G$67,gamma_gas_,gamma_oil_,gamma_water_,Rsb_m3m3_,Rp_m3m3_,Pb_atm_,T_res_C_,Bob_m3m3_,Muo_cP_,PVT_corr_)</f>
        <v>1.8537502853471118E-2</v>
      </c>
      <c r="H154">
        <f>[1]!PVT_Bg_m3m3($C154,H$67,gamma_gas_,gamma_oil_,gamma_water_,Rsb_m3m3_,Rp_m3m3_,Pb_atm_,T_res_C_,Bob_m3m3_,Muo_cP_,PVT_corr_1_)</f>
        <v>1.157061327845732E-2</v>
      </c>
      <c r="I154">
        <f>[1]!PVT_Bg_m3m3($C154,I$67,gamma_gas_,gamma_oil_,gamma_water_,Rsb_m3m3_,Rp_m3m3_,Pb_atm_,T_res_C_,Bob_m3m3_,Muo_cP_,PVT_corr_1_)</f>
        <v>1.4080837013845795E-2</v>
      </c>
      <c r="J154">
        <f>[1]!PVT_Bg_m3m3($C154,J$67,gamma_gas_,gamma_oil_,gamma_water_,Rsb_m3m3_,Rp_m3m3_,Pb_atm_,T_res_C_,Bob_m3m3_,Muo_cP_,PVT_corr_1_)</f>
        <v>1.6341323018907936E-2</v>
      </c>
      <c r="K154">
        <f>[1]!PVT_Bg_m3m3($C154,K$67,gamma_gas_,gamma_oil_,gamma_water_,Rsb_m3m3_,Rp_m3m3_,Pb_atm_,T_res_C_,Bob_m3m3_,Muo_cP_,PVT_corr_1_)</f>
        <v>1.8537502853471118E-2</v>
      </c>
    </row>
    <row r="155" spans="2:11" outlineLevel="1" x14ac:dyDescent="0.25">
      <c r="C155">
        <v>80</v>
      </c>
      <c r="D155">
        <f>[1]!PVT_Bg_m3m3($C155,D$67,gamma_gas_,gamma_oil_,gamma_water_,Rsb_m3m3_,Rp_m3m3_,Pb_atm_,T_res_C_,Bob_m3m3_,Muo_cP_,PVT_corr_)</f>
        <v>1.0752250060709545E-2</v>
      </c>
      <c r="E155">
        <f>[1]!PVT_Bg_m3m3($C155,E$67,gamma_gas_,gamma_oil_,gamma_water_,Rsb_m3m3_,Rp_m3m3_,Pb_atm_,T_res_C_,Bob_m3m3_,Muo_cP_,PVT_corr_)</f>
        <v>1.3192625041570519E-2</v>
      </c>
      <c r="F155">
        <f>[1]!PVT_Bg_m3m3($C155,F$67,gamma_gas_,gamma_oil_,gamma_water_,Rsb_m3m3_,Rp_m3m3_,Pb_atm_,T_res_C_,Bob_m3m3_,Muo_cP_,PVT_corr_)</f>
        <v>1.5334818439374582E-2</v>
      </c>
      <c r="G155">
        <f>[1]!PVT_Bg_m3m3($C155,G$67,gamma_gas_,gamma_oil_,gamma_water_,Rsb_m3m3_,Rp_m3m3_,Pb_atm_,T_res_C_,Bob_m3m3_,Muo_cP_,PVT_corr_)</f>
        <v>1.741506166117791E-2</v>
      </c>
      <c r="H155">
        <f>[1]!PVT_Bg_m3m3($C155,H$67,gamma_gas_,gamma_oil_,gamma_water_,Rsb_m3m3_,Rp_m3m3_,Pb_atm_,T_res_C_,Bob_m3m3_,Muo_cP_,PVT_corr_1_)</f>
        <v>1.0752250060709545E-2</v>
      </c>
      <c r="I155">
        <f>[1]!PVT_Bg_m3m3($C155,I$67,gamma_gas_,gamma_oil_,gamma_water_,Rsb_m3m3_,Rp_m3m3_,Pb_atm_,T_res_C_,Bob_m3m3_,Muo_cP_,PVT_corr_1_)</f>
        <v>1.3192625041570519E-2</v>
      </c>
      <c r="J155">
        <f>[1]!PVT_Bg_m3m3($C155,J$67,gamma_gas_,gamma_oil_,gamma_water_,Rsb_m3m3_,Rp_m3m3_,Pb_atm_,T_res_C_,Bob_m3m3_,Muo_cP_,PVT_corr_1_)</f>
        <v>1.5334818439374582E-2</v>
      </c>
      <c r="K155">
        <f>[1]!PVT_Bg_m3m3($C155,K$67,gamma_gas_,gamma_oil_,gamma_water_,Rsb_m3m3_,Rp_m3m3_,Pb_atm_,T_res_C_,Bob_m3m3_,Muo_cP_,PVT_corr_1_)</f>
        <v>1.741506166117791E-2</v>
      </c>
    </row>
    <row r="156" spans="2:11" outlineLevel="1" x14ac:dyDescent="0.25">
      <c r="C156">
        <v>85</v>
      </c>
      <c r="D156">
        <f>[1]!PVT_Bg_m3m3($C156,D$67,gamma_gas_,gamma_oil_,gamma_water_,Rsb_m3m3_,Rp_m3m3_,Pb_atm_,T_res_C_,Bob_m3m3_,Muo_cP_,PVT_corr_)</f>
        <v>1.0017635865297272E-2</v>
      </c>
      <c r="E156">
        <f>[1]!PVT_Bg_m3m3($C156,E$67,gamma_gas_,gamma_oil_,gamma_water_,Rsb_m3m3_,Rp_m3m3_,Pb_atm_,T_res_C_,Bob_m3m3_,Muo_cP_,PVT_corr_)</f>
        <v>1.2414050379141013E-2</v>
      </c>
      <c r="F156">
        <f>[1]!PVT_Bg_m3m3($C156,F$67,gamma_gas_,gamma_oil_,gamma_water_,Rsb_m3m3_,Rp_m3m3_,Pb_atm_,T_res_C_,Bob_m3m3_,Muo_cP_,PVT_corr_)</f>
        <v>1.4452054026279216E-2</v>
      </c>
      <c r="G156">
        <f>[1]!PVT_Bg_m3m3($C156,G$67,gamma_gas_,gamma_oil_,gamma_water_,Rsb_m3m3_,Rp_m3m3_,Pb_atm_,T_res_C_,Bob_m3m3_,Muo_cP_,PVT_corr_)</f>
        <v>1.6429912189640752E-2</v>
      </c>
      <c r="H156">
        <f>[1]!PVT_Bg_m3m3($C156,H$67,gamma_gas_,gamma_oil_,gamma_water_,Rsb_m3m3_,Rp_m3m3_,Pb_atm_,T_res_C_,Bob_m3m3_,Muo_cP_,PVT_corr_1_)</f>
        <v>1.0017635865297272E-2</v>
      </c>
      <c r="I156">
        <f>[1]!PVT_Bg_m3m3($C156,I$67,gamma_gas_,gamma_oil_,gamma_water_,Rsb_m3m3_,Rp_m3m3_,Pb_atm_,T_res_C_,Bob_m3m3_,Muo_cP_,PVT_corr_1_)</f>
        <v>1.2414050379141013E-2</v>
      </c>
      <c r="J156">
        <f>[1]!PVT_Bg_m3m3($C156,J$67,gamma_gas_,gamma_oil_,gamma_water_,Rsb_m3m3_,Rp_m3m3_,Pb_atm_,T_res_C_,Bob_m3m3_,Muo_cP_,PVT_corr_1_)</f>
        <v>1.4452054026279216E-2</v>
      </c>
      <c r="K156">
        <f>[1]!PVT_Bg_m3m3($C156,K$67,gamma_gas_,gamma_oil_,gamma_water_,Rsb_m3m3_,Rp_m3m3_,Pb_atm_,T_res_C_,Bob_m3m3_,Muo_cP_,PVT_corr_1_)</f>
        <v>1.6429912189640752E-2</v>
      </c>
    </row>
    <row r="157" spans="2:11" outlineLevel="1" x14ac:dyDescent="0.25">
      <c r="B157" s="5"/>
      <c r="C157">
        <v>90</v>
      </c>
      <c r="D157">
        <f>[1]!PVT_Bg_m3m3($C157,D$67,gamma_gas_,gamma_oil_,gamma_water_,Rsb_m3m3_,Rp_m3m3_,Pb_atm_,T_res_C_,Bob_m3m3_,Muo_cP_,PVT_corr_)</f>
        <v>9.3493867805789655E-3</v>
      </c>
      <c r="E157">
        <f>[1]!PVT_Bg_m3m3($C157,E$67,gamma_gas_,gamma_oil_,gamma_water_,Rsb_m3m3_,Rp_m3m3_,Pb_atm_,T_res_C_,Bob_m3m3_,Muo_cP_,PVT_corr_)</f>
        <v>1.1726451040442336E-2</v>
      </c>
      <c r="F157">
        <f>[1]!PVT_Bg_m3m3($C157,F$67,gamma_gas_,gamma_oil_,gamma_water_,Rsb_m3m3_,Rp_m3m3_,Pb_atm_,T_res_C_,Bob_m3m3_,Muo_cP_,PVT_corr_)</f>
        <v>1.3672208360228488E-2</v>
      </c>
      <c r="G157">
        <f>[1]!PVT_Bg_m3m3($C157,G$67,gamma_gas_,gamma_oil_,gamma_water_,Rsb_m3m3_,Rp_m3m3_,Pb_atm_,T_res_C_,Bob_m3m3_,Muo_cP_,PVT_corr_)</f>
        <v>1.5559020632661699E-2</v>
      </c>
      <c r="H157">
        <f>[1]!PVT_Bg_m3m3($C157,H$67,gamma_gas_,gamma_oil_,gamma_water_,Rsb_m3m3_,Rp_m3m3_,Pb_atm_,T_res_C_,Bob_m3m3_,Muo_cP_,PVT_corr_1_)</f>
        <v>9.3493867805789655E-3</v>
      </c>
      <c r="I157">
        <f>[1]!PVT_Bg_m3m3($C157,I$67,gamma_gas_,gamma_oil_,gamma_water_,Rsb_m3m3_,Rp_m3m3_,Pb_atm_,T_res_C_,Bob_m3m3_,Muo_cP_,PVT_corr_1_)</f>
        <v>1.1726451040442336E-2</v>
      </c>
      <c r="J157">
        <f>[1]!PVT_Bg_m3m3($C157,J$67,gamma_gas_,gamma_oil_,gamma_water_,Rsb_m3m3_,Rp_m3m3_,Pb_atm_,T_res_C_,Bob_m3m3_,Muo_cP_,PVT_corr_1_)</f>
        <v>1.3672208360228488E-2</v>
      </c>
      <c r="K157">
        <f>[1]!PVT_Bg_m3m3($C157,K$67,gamma_gas_,gamma_oil_,gamma_water_,Rsb_m3m3_,Rp_m3m3_,Pb_atm_,T_res_C_,Bob_m3m3_,Muo_cP_,PVT_corr_1_)</f>
        <v>1.5559020632661699E-2</v>
      </c>
    </row>
    <row r="158" spans="2:11" outlineLevel="1" x14ac:dyDescent="0.25">
      <c r="C158">
        <v>95</v>
      </c>
      <c r="D158">
        <f>[1]!PVT_Bg_m3m3($C158,D$67,gamma_gas_,gamma_oil_,gamma_water_,Rsb_m3m3_,Rp_m3m3_,Pb_atm_,T_res_C_,Bob_m3m3_,Muo_cP_,PVT_corr_)</f>
        <v>8.733988575860982E-3</v>
      </c>
      <c r="E158">
        <f>[1]!PVT_Bg_m3m3($C158,E$67,gamma_gas_,gamma_oil_,gamma_water_,Rsb_m3m3_,Rp_m3m3_,Pb_atm_,T_res_C_,Bob_m3m3_,Muo_cP_,PVT_corr_)</f>
        <v>1.1115085412675998E-2</v>
      </c>
      <c r="F158">
        <f>[1]!PVT_Bg_m3m3($C158,F$67,gamma_gas_,gamma_oil_,gamma_water_,Rsb_m3m3_,Rp_m3m3_,Pb_atm_,T_res_C_,Bob_m3m3_,Muo_cP_,PVT_corr_)</f>
        <v>1.2978854988389526E-2</v>
      </c>
      <c r="G158">
        <f>[1]!PVT_Bg_m3m3($C158,G$67,gamma_gas_,gamma_oil_,gamma_water_,Rsb_m3m3_,Rp_m3m3_,Pb_atm_,T_res_C_,Bob_m3m3_,Muo_cP_,PVT_corr_)</f>
        <v>1.4784214794084259E-2</v>
      </c>
      <c r="H158">
        <f>[1]!PVT_Bg_m3m3($C158,H$67,gamma_gas_,gamma_oil_,gamma_water_,Rsb_m3m3_,Rp_m3m3_,Pb_atm_,T_res_C_,Bob_m3m3_,Muo_cP_,PVT_corr_1_)</f>
        <v>8.733988575860982E-3</v>
      </c>
      <c r="I158">
        <f>[1]!PVT_Bg_m3m3($C158,I$67,gamma_gas_,gamma_oil_,gamma_water_,Rsb_m3m3_,Rp_m3m3_,Pb_atm_,T_res_C_,Bob_m3m3_,Muo_cP_,PVT_corr_1_)</f>
        <v>1.1115085412675998E-2</v>
      </c>
      <c r="J158">
        <f>[1]!PVT_Bg_m3m3($C158,J$67,gamma_gas_,gamma_oil_,gamma_water_,Rsb_m3m3_,Rp_m3m3_,Pb_atm_,T_res_C_,Bob_m3m3_,Muo_cP_,PVT_corr_1_)</f>
        <v>1.2978854988389526E-2</v>
      </c>
      <c r="K158">
        <f>[1]!PVT_Bg_m3m3($C158,K$67,gamma_gas_,gamma_oil_,gamma_water_,Rsb_m3m3_,Rp_m3m3_,Pb_atm_,T_res_C_,Bob_m3m3_,Muo_cP_,PVT_corr_1_)</f>
        <v>1.4784214794084259E-2</v>
      </c>
    </row>
    <row r="159" spans="2:11" outlineLevel="1" x14ac:dyDescent="0.25">
      <c r="C159">
        <v>100</v>
      </c>
      <c r="D159">
        <f>[1]!PVT_Bg_m3m3($C159,D$67,gamma_gas_,gamma_oil_,gamma_water_,Rsb_m3m3_,Rp_m3m3_,Pb_atm_,T_res_C_,Bob_m3m3_,Muo_cP_,PVT_corr_)</f>
        <v>8.1611289246886036E-3</v>
      </c>
      <c r="E159">
        <f>[1]!PVT_Bg_m3m3($C159,E$67,gamma_gas_,gamma_oil_,gamma_water_,Rsb_m3m3_,Rp_m3m3_,Pb_atm_,T_res_C_,Bob_m3m3_,Muo_cP_,PVT_corr_)</f>
        <v>1.0568149852730453E-2</v>
      </c>
      <c r="F159">
        <f>[1]!PVT_Bg_m3m3($C159,F$67,gamma_gas_,gamma_oil_,gamma_water_,Rsb_m3m3_,Rp_m3m3_,Pb_atm_,T_res_C_,Bob_m3m3_,Muo_cP_,PVT_corr_)</f>
        <v>1.2358863023210643E-2</v>
      </c>
      <c r="G159">
        <f>[1]!PVT_Bg_m3m3($C159,G$67,gamma_gas_,gamma_oil_,gamma_water_,Rsb_m3m3_,Rp_m3m3_,Pb_atm_,T_res_C_,Bob_m3m3_,Muo_cP_,PVT_corr_)</f>
        <v>1.4090968032452765E-2</v>
      </c>
      <c r="H159">
        <f>[1]!PVT_Bg_m3m3($C159,H$67,gamma_gas_,gamma_oil_,gamma_water_,Rsb_m3m3_,Rp_m3m3_,Pb_atm_,T_res_C_,Bob_m3m3_,Muo_cP_,PVT_corr_1_)</f>
        <v>8.1611289246886036E-3</v>
      </c>
      <c r="I159">
        <f>[1]!PVT_Bg_m3m3($C159,I$67,gamma_gas_,gamma_oil_,gamma_water_,Rsb_m3m3_,Rp_m3m3_,Pb_atm_,T_res_C_,Bob_m3m3_,Muo_cP_,PVT_corr_1_)</f>
        <v>1.0568149852730453E-2</v>
      </c>
      <c r="J159">
        <f>[1]!PVT_Bg_m3m3($C159,J$67,gamma_gas_,gamma_oil_,gamma_water_,Rsb_m3m3_,Rp_m3m3_,Pb_atm_,T_res_C_,Bob_m3m3_,Muo_cP_,PVT_corr_1_)</f>
        <v>1.2358863023210643E-2</v>
      </c>
      <c r="K159">
        <f>[1]!PVT_Bg_m3m3($C159,K$67,gamma_gas_,gamma_oil_,gamma_water_,Rsb_m3m3_,Rp_m3m3_,Pb_atm_,T_res_C_,Bob_m3m3_,Muo_cP_,PVT_corr_1_)</f>
        <v>1.4090968032452765E-2</v>
      </c>
    </row>
    <row r="160" spans="2:11" outlineLevel="1" x14ac:dyDescent="0.25">
      <c r="C160">
        <v>105</v>
      </c>
      <c r="D160">
        <f>[1]!PVT_Bg_m3m3($C160,D$67,gamma_gas_,gamma_oil_,gamma_water_,Rsb_m3m3_,Rp_m3m3_,Pb_atm_,T_res_C_,Bob_m3m3_,Muo_cP_,PVT_corr_)</f>
        <v>7.6232971830388586E-3</v>
      </c>
      <c r="E160">
        <f>[1]!PVT_Bg_m3m3($C160,E$67,gamma_gas_,gamma_oil_,gamma_water_,Rsb_m3m3_,Rp_m3m3_,Pb_atm_,T_res_C_,Bob_m3m3_,Muo_cP_,PVT_corr_)</f>
        <v>1.0076077019351077E-2</v>
      </c>
      <c r="F160">
        <f>[1]!PVT_Bg_m3m3($C160,F$67,gamma_gas_,gamma_oil_,gamma_water_,Rsb_m3m3_,Rp_m3m3_,Pb_atm_,T_res_C_,Bob_m3m3_,Muo_cP_,PVT_corr_)</f>
        <v>1.1801611882279678E-2</v>
      </c>
      <c r="G160">
        <f>[1]!PVT_Bg_m3m3($C160,G$67,gamma_gas_,gamma_oil_,gamma_water_,Rsb_m3m3_,Rp_m3m3_,Pb_atm_,T_res_C_,Bob_m3m3_,Muo_cP_,PVT_corr_)</f>
        <v>1.3467530728112419E-2</v>
      </c>
      <c r="H160">
        <f>[1]!PVT_Bg_m3m3($C160,H$67,gamma_gas_,gamma_oil_,gamma_water_,Rsb_m3m3_,Rp_m3m3_,Pb_atm_,T_res_C_,Bob_m3m3_,Muo_cP_,PVT_corr_1_)</f>
        <v>7.6232971830388586E-3</v>
      </c>
      <c r="I160">
        <f>[1]!PVT_Bg_m3m3($C160,I$67,gamma_gas_,gamma_oil_,gamma_water_,Rsb_m3m3_,Rp_m3m3_,Pb_atm_,T_res_C_,Bob_m3m3_,Muo_cP_,PVT_corr_1_)</f>
        <v>1.0076077019351077E-2</v>
      </c>
      <c r="J160">
        <f>[1]!PVT_Bg_m3m3($C160,J$67,gamma_gas_,gamma_oil_,gamma_water_,Rsb_m3m3_,Rp_m3m3_,Pb_atm_,T_res_C_,Bob_m3m3_,Muo_cP_,PVT_corr_1_)</f>
        <v>1.1801611882279678E-2</v>
      </c>
      <c r="K160">
        <f>[1]!PVT_Bg_m3m3($C160,K$67,gamma_gas_,gamma_oil_,gamma_water_,Rsb_m3m3_,Rp_m3m3_,Pb_atm_,T_res_C_,Bob_m3m3_,Muo_cP_,PVT_corr_1_)</f>
        <v>1.3467530728112419E-2</v>
      </c>
    </row>
    <row r="161" spans="2:11" outlineLevel="1" x14ac:dyDescent="0.25">
      <c r="B161" s="5"/>
      <c r="C161">
        <v>110</v>
      </c>
      <c r="D161">
        <f>[1]!PVT_Bg_m3m3($C161,D$67,gamma_gas_,gamma_oil_,gamma_water_,Rsb_m3m3_,Rp_m3m3_,Pb_atm_,T_res_C_,Bob_m3m3_,Muo_cP_,PVT_corr_)</f>
        <v>7.1155494300750646E-3</v>
      </c>
      <c r="E161">
        <f>[1]!PVT_Bg_m3m3($C161,E$67,gamma_gas_,gamma_oil_,gamma_water_,Rsb_m3m3_,Rp_m3m3_,Pb_atm_,T_res_C_,Bob_m3m3_,Muo_cP_,PVT_corr_)</f>
        <v>9.6310256648165365E-3</v>
      </c>
      <c r="F161">
        <f>[1]!PVT_Bg_m3m3($C161,F$67,gamma_gas_,gamma_oil_,gamma_water_,Rsb_m3m3_,Rp_m3m3_,Pb_atm_,T_res_C_,Bob_m3m3_,Muo_cP_,PVT_corr_)</f>
        <v>1.1298420214964208E-2</v>
      </c>
      <c r="G161">
        <f>[1]!PVT_Bg_m3m3($C161,G$67,gamma_gas_,gamma_oil_,gamma_water_,Rsb_m3m3_,Rp_m3m3_,Pb_atm_,T_res_C_,Bob_m3m3_,Muo_cP_,PVT_corr_)</f>
        <v>1.2904298686647735E-2</v>
      </c>
      <c r="H161">
        <f>[1]!PVT_Bg_m3m3($C161,H$67,gamma_gas_,gamma_oil_,gamma_water_,Rsb_m3m3_,Rp_m3m3_,Pb_atm_,T_res_C_,Bob_m3m3_,Muo_cP_,PVT_corr_1_)</f>
        <v>7.1155494300750646E-3</v>
      </c>
      <c r="I161">
        <f>[1]!PVT_Bg_m3m3($C161,I$67,gamma_gas_,gamma_oil_,gamma_water_,Rsb_m3m3_,Rp_m3m3_,Pb_atm_,T_res_C_,Bob_m3m3_,Muo_cP_,PVT_corr_1_)</f>
        <v>9.6310256648165365E-3</v>
      </c>
      <c r="J161">
        <f>[1]!PVT_Bg_m3m3($C161,J$67,gamma_gas_,gamma_oil_,gamma_water_,Rsb_m3m3_,Rp_m3m3_,Pb_atm_,T_res_C_,Bob_m3m3_,Muo_cP_,PVT_corr_1_)</f>
        <v>1.1298420214964208E-2</v>
      </c>
      <c r="K161">
        <f>[1]!PVT_Bg_m3m3($C161,K$67,gamma_gas_,gamma_oil_,gamma_water_,Rsb_m3m3_,Rp_m3m3_,Pb_atm_,T_res_C_,Bob_m3m3_,Muo_cP_,PVT_corr_1_)</f>
        <v>1.2904298686647735E-2</v>
      </c>
    </row>
    <row r="162" spans="2:11" outlineLevel="1" x14ac:dyDescent="0.25">
      <c r="C162">
        <v>115</v>
      </c>
      <c r="D162">
        <f>[1]!PVT_Bg_m3m3($C162,D$67,gamma_gas_,gamma_oil_,gamma_water_,Rsb_m3m3_,Rp_m3m3_,Pb_atm_,T_res_C_,Bob_m3m3_,Muo_cP_,PVT_corr_)</f>
        <v>6.6353488907009497E-3</v>
      </c>
      <c r="E162">
        <f>[1]!PVT_Bg_m3m3($C162,E$67,gamma_gas_,gamma_oil_,gamma_water_,Rsb_m3m3_,Rp_m3m3_,Pb_atm_,T_res_C_,Bob_m3m3_,Muo_cP_,PVT_corr_)</f>
        <v>9.2265036725289514E-3</v>
      </c>
      <c r="F162">
        <f>[1]!PVT_Bg_m3m3($C162,F$67,gamma_gas_,gamma_oil_,gamma_water_,Rsb_m3m3_,Rp_m3m3_,Pb_atm_,T_res_C_,Bob_m3m3_,Muo_cP_,PVT_corr_)</f>
        <v>1.0842123827521909E-2</v>
      </c>
      <c r="G162">
        <f>[1]!PVT_Bg_m3m3($C162,G$67,gamma_gas_,gamma_oil_,gamma_water_,Rsb_m3m3_,Rp_m3m3_,Pb_atm_,T_res_C_,Bob_m3m3_,Muo_cP_,PVT_corr_)</f>
        <v>1.2393346359757983E-2</v>
      </c>
      <c r="H162">
        <f>[1]!PVT_Bg_m3m3($C162,H$67,gamma_gas_,gamma_oil_,gamma_water_,Rsb_m3m3_,Rp_m3m3_,Pb_atm_,T_res_C_,Bob_m3m3_,Muo_cP_,PVT_corr_1_)</f>
        <v>6.6353488907009497E-3</v>
      </c>
      <c r="I162">
        <f>[1]!PVT_Bg_m3m3($C162,I$67,gamma_gas_,gamma_oil_,gamma_water_,Rsb_m3m3_,Rp_m3m3_,Pb_atm_,T_res_C_,Bob_m3m3_,Muo_cP_,PVT_corr_1_)</f>
        <v>9.2265036725289514E-3</v>
      </c>
      <c r="J162">
        <f>[1]!PVT_Bg_m3m3($C162,J$67,gamma_gas_,gamma_oil_,gamma_water_,Rsb_m3m3_,Rp_m3m3_,Pb_atm_,T_res_C_,Bob_m3m3_,Muo_cP_,PVT_corr_1_)</f>
        <v>1.0842123827521909E-2</v>
      </c>
      <c r="K162">
        <f>[1]!PVT_Bg_m3m3($C162,K$67,gamma_gas_,gamma_oil_,gamma_water_,Rsb_m3m3_,Rp_m3m3_,Pb_atm_,T_res_C_,Bob_m3m3_,Muo_cP_,PVT_corr_1_)</f>
        <v>1.2393346359757983E-2</v>
      </c>
    </row>
    <row r="163" spans="2:11" outlineLevel="1" x14ac:dyDescent="0.25">
      <c r="C163">
        <v>120</v>
      </c>
      <c r="D163">
        <f>[1]!PVT_Bg_m3m3($C163,D$67,gamma_gas_,gamma_oil_,gamma_water_,Rsb_m3m3_,Rp_m3m3_,Pb_atm_,T_res_C_,Bob_m3m3_,Muo_cP_,PVT_corr_)</f>
        <v>6.1823941047548479E-3</v>
      </c>
      <c r="E163">
        <f>[1]!PVT_Bg_m3m3($C163,E$67,gamma_gas_,gamma_oil_,gamma_water_,Rsb_m3m3_,Rp_m3m3_,Pb_atm_,T_res_C_,Bob_m3m3_,Muo_cP_,PVT_corr_)</f>
        <v>8.8570855442131943E-3</v>
      </c>
      <c r="F163">
        <f>[1]!PVT_Bg_m3m3($C163,F$67,gamma_gas_,gamma_oil_,gamma_water_,Rsb_m3m3_,Rp_m3m3_,Pb_atm_,T_res_C_,Bob_m3m3_,Muo_cP_,PVT_corr_)</f>
        <v>1.0426759147382333E-2</v>
      </c>
      <c r="G163">
        <f>[1]!PVT_Bg_m3m3($C163,G$67,gamma_gas_,gamma_oil_,gamma_water_,Rsb_m3m3_,Rp_m3m3_,Pb_atm_,T_res_C_,Bob_m3m3_,Muo_cP_,PVT_corr_)</f>
        <v>1.1928076805993887E-2</v>
      </c>
      <c r="H163">
        <f>[1]!PVT_Bg_m3m3($C163,H$67,gamma_gas_,gamma_oil_,gamma_water_,Rsb_m3m3_,Rp_m3m3_,Pb_atm_,T_res_C_,Bob_m3m3_,Muo_cP_,PVT_corr_1_)</f>
        <v>6.1823941047548479E-3</v>
      </c>
      <c r="I163">
        <f>[1]!PVT_Bg_m3m3($C163,I$67,gamma_gas_,gamma_oil_,gamma_water_,Rsb_m3m3_,Rp_m3m3_,Pb_atm_,T_res_C_,Bob_m3m3_,Muo_cP_,PVT_corr_1_)</f>
        <v>8.8570855442131943E-3</v>
      </c>
      <c r="J163">
        <f>[1]!PVT_Bg_m3m3($C163,J$67,gamma_gas_,gamma_oil_,gamma_water_,Rsb_m3m3_,Rp_m3m3_,Pb_atm_,T_res_C_,Bob_m3m3_,Muo_cP_,PVT_corr_1_)</f>
        <v>1.0426759147382333E-2</v>
      </c>
      <c r="K163">
        <f>[1]!PVT_Bg_m3m3($C163,K$67,gamma_gas_,gamma_oil_,gamma_water_,Rsb_m3m3_,Rp_m3m3_,Pb_atm_,T_res_C_,Bob_m3m3_,Muo_cP_,PVT_corr_1_)</f>
        <v>1.1928076805993887E-2</v>
      </c>
    </row>
    <row r="164" spans="2:11" outlineLevel="1" x14ac:dyDescent="0.25">
      <c r="C164">
        <v>125</v>
      </c>
      <c r="D164">
        <f>[1]!PVT_Bg_m3m3($C164,D$67,gamma_gas_,gamma_oil_,gamma_water_,Rsb_m3m3_,Rp_m3m3_,Pb_atm_,T_res_C_,Bob_m3m3_,Muo_cP_,PVT_corr_)</f>
        <v>5.7583488377135512E-3</v>
      </c>
      <c r="E164">
        <f>[1]!PVT_Bg_m3m3($C164,E$67,gamma_gas_,gamma_oil_,gamma_water_,Rsb_m3m3_,Rp_m3m3_,Pb_atm_,T_res_C_,Bob_m3m3_,Muo_cP_,PVT_corr_)</f>
        <v>8.5181979701961525E-3</v>
      </c>
      <c r="F164">
        <f>[1]!PVT_Bg_m3m3($C164,F$67,gamma_gas_,gamma_oil_,gamma_water_,Rsb_m3m3_,Rp_m3m3_,Pb_atm_,T_res_C_,Bob_m3m3_,Muo_cP_,PVT_corr_)</f>
        <v>1.0047322674014845E-2</v>
      </c>
      <c r="G164">
        <f>[1]!PVT_Bg_m3m3($C164,G$67,gamma_gas_,gamma_oil_,gamma_water_,Rsb_m3m3_,Rp_m3m3_,Pb_atm_,T_res_C_,Bob_m3m3_,Muo_cP_,PVT_corr_)</f>
        <v>1.1502955699793704E-2</v>
      </c>
      <c r="H164">
        <f>[1]!PVT_Bg_m3m3($C164,H$67,gamma_gas_,gamma_oil_,gamma_water_,Rsb_m3m3_,Rp_m3m3_,Pb_atm_,T_res_C_,Bob_m3m3_,Muo_cP_,PVT_corr_1_)</f>
        <v>5.7583488377135512E-3</v>
      </c>
      <c r="I164">
        <f>[1]!PVT_Bg_m3m3($C164,I$67,gamma_gas_,gamma_oil_,gamma_water_,Rsb_m3m3_,Rp_m3m3_,Pb_atm_,T_res_C_,Bob_m3m3_,Muo_cP_,PVT_corr_1_)</f>
        <v>8.5181979701961525E-3</v>
      </c>
      <c r="J164">
        <f>[1]!PVT_Bg_m3m3($C164,J$67,gamma_gas_,gamma_oil_,gamma_water_,Rsb_m3m3_,Rp_m3m3_,Pb_atm_,T_res_C_,Bob_m3m3_,Muo_cP_,PVT_corr_1_)</f>
        <v>1.0047322674014845E-2</v>
      </c>
      <c r="K164">
        <f>[1]!PVT_Bg_m3m3($C164,K$67,gamma_gas_,gamma_oil_,gamma_water_,Rsb_m3m3_,Rp_m3m3_,Pb_atm_,T_res_C_,Bob_m3m3_,Muo_cP_,PVT_corr_1_)</f>
        <v>1.1502955699793704E-2</v>
      </c>
    </row>
    <row r="165" spans="2:11" outlineLevel="1" x14ac:dyDescent="0.25">
      <c r="B165" s="5"/>
      <c r="C165">
        <v>130</v>
      </c>
      <c r="D165">
        <f>[1]!PVT_Bg_m3m3($C165,D$67,gamma_gas_,gamma_oil_,gamma_water_,Rsb_m3m3_,Rp_m3m3_,Pb_atm_,T_res_C_,Bob_m3m3_,Muo_cP_,PVT_corr_)</f>
        <v>5.3663990922322973E-3</v>
      </c>
      <c r="E165">
        <f>[1]!PVT_Bg_m3m3($C165,E$67,gamma_gas_,gamma_oil_,gamma_water_,Rsb_m3m3_,Rp_m3m3_,Pb_atm_,T_res_C_,Bob_m3m3_,Muo_cP_,PVT_corr_)</f>
        <v>8.2059552457136361E-3</v>
      </c>
      <c r="F165">
        <f>[1]!PVT_Bg_m3m3($C165,F$67,gamma_gas_,gamma_oil_,gamma_water_,Rsb_m3m3_,Rp_m3m3_,Pb_atm_,T_res_C_,Bob_m3m3_,Muo_cP_,PVT_corr_)</f>
        <v>9.6995859567391655E-3</v>
      </c>
      <c r="G165">
        <f>[1]!PVT_Bg_m3m3($C165,G$67,gamma_gas_,gamma_oil_,gamma_water_,Rsb_m3m3_,Rp_m3m3_,Pb_atm_,T_res_C_,Bob_m3m3_,Muo_cP_,PVT_corr_)</f>
        <v>1.1113306757056379E-2</v>
      </c>
      <c r="H165">
        <f>[1]!PVT_Bg_m3m3($C165,H$67,gamma_gas_,gamma_oil_,gamma_water_,Rsb_m3m3_,Rp_m3m3_,Pb_atm_,T_res_C_,Bob_m3m3_,Muo_cP_,PVT_corr_1_)</f>
        <v>5.3663990922322973E-3</v>
      </c>
      <c r="I165">
        <f>[1]!PVT_Bg_m3m3($C165,I$67,gamma_gas_,gamma_oil_,gamma_water_,Rsb_m3m3_,Rp_m3m3_,Pb_atm_,T_res_C_,Bob_m3m3_,Muo_cP_,PVT_corr_1_)</f>
        <v>8.2059552457136361E-3</v>
      </c>
      <c r="J165">
        <f>[1]!PVT_Bg_m3m3($C165,J$67,gamma_gas_,gamma_oil_,gamma_water_,Rsb_m3m3_,Rp_m3m3_,Pb_atm_,T_res_C_,Bob_m3m3_,Muo_cP_,PVT_corr_1_)</f>
        <v>9.6995859567391655E-3</v>
      </c>
      <c r="K165">
        <f>[1]!PVT_Bg_m3m3($C165,K$67,gamma_gas_,gamma_oil_,gamma_water_,Rsb_m3m3_,Rp_m3m3_,Pb_atm_,T_res_C_,Bob_m3m3_,Muo_cP_,PVT_corr_1_)</f>
        <v>1.1113306757056379E-2</v>
      </c>
    </row>
    <row r="166" spans="2:11" outlineLevel="1" x14ac:dyDescent="0.25">
      <c r="C166">
        <v>135</v>
      </c>
      <c r="D166">
        <f>[1]!PVT_Bg_m3m3($C166,D$67,gamma_gas_,gamma_oil_,gamma_water_,Rsb_m3m3_,Rp_m3m3_,Pb_atm_,T_res_C_,Bob_m3m3_,Muo_cP_,PVT_corr_)</f>
        <v>5.0105938416183469E-3</v>
      </c>
      <c r="E166">
        <f>[1]!PVT_Bg_m3m3($C166,E$67,gamma_gas_,gamma_oil_,gamma_water_,Rsb_m3m3_,Rp_m3m3_,Pb_atm_,T_res_C_,Bob_m3m3_,Muo_cP_,PVT_corr_)</f>
        <v>7.9170317176620979E-3</v>
      </c>
      <c r="F166">
        <f>[1]!PVT_Bg_m3m3($C166,F$67,gamma_gas_,gamma_oil_,gamma_water_,Rsb_m3m3_,Rp_m3m3_,Pb_atm_,T_res_C_,Bob_m3m3_,Muo_cP_,PVT_corr_)</f>
        <v>9.3799517018529795E-3</v>
      </c>
      <c r="G166">
        <f>[1]!PVT_Bg_m3m3($C166,G$67,gamma_gas_,gamma_oil_,gamma_water_,Rsb_m3m3_,Rp_m3m3_,Pb_atm_,T_res_C_,Bob_m3m3_,Muo_cP_,PVT_corr_)</f>
        <v>1.0755152651829759E-2</v>
      </c>
      <c r="H166">
        <f>[1]!PVT_Bg_m3m3($C166,H$67,gamma_gas_,gamma_oil_,gamma_water_,Rsb_m3m3_,Rp_m3m3_,Pb_atm_,T_res_C_,Bob_m3m3_,Muo_cP_,PVT_corr_1_)</f>
        <v>5.0105938416183469E-3</v>
      </c>
      <c r="I166">
        <f>[1]!PVT_Bg_m3m3($C166,I$67,gamma_gas_,gamma_oil_,gamma_water_,Rsb_m3m3_,Rp_m3m3_,Pb_atm_,T_res_C_,Bob_m3m3_,Muo_cP_,PVT_corr_1_)</f>
        <v>7.9170317176620979E-3</v>
      </c>
      <c r="J166">
        <f>[1]!PVT_Bg_m3m3($C166,J$67,gamma_gas_,gamma_oil_,gamma_water_,Rsb_m3m3_,Rp_m3m3_,Pb_atm_,T_res_C_,Bob_m3m3_,Muo_cP_,PVT_corr_1_)</f>
        <v>9.3799517018529795E-3</v>
      </c>
      <c r="K166">
        <f>[1]!PVT_Bg_m3m3($C166,K$67,gamma_gas_,gamma_oil_,gamma_water_,Rsb_m3m3_,Rp_m3m3_,Pb_atm_,T_res_C_,Bob_m3m3_,Muo_cP_,PVT_corr_1_)</f>
        <v>1.0755152651829759E-2</v>
      </c>
    </row>
    <row r="167" spans="2:11" outlineLevel="1" x14ac:dyDescent="0.25">
      <c r="C167">
        <v>140</v>
      </c>
      <c r="D167">
        <f>[1]!PVT_Bg_m3m3($C167,D$67,gamma_gas_,gamma_oil_,gamma_water_,Rsb_m3m3_,Rp_m3m3_,Pb_atm_,T_res_C_,Bob_m3m3_,Muo_cP_,PVT_corr_)</f>
        <v>4.6949834748888876E-3</v>
      </c>
      <c r="E167">
        <f>[1]!PVT_Bg_m3m3($C167,E$67,gamma_gas_,gamma_oil_,gamma_water_,Rsb_m3m3_,Rp_m3m3_,Pb_atm_,T_res_C_,Bob_m3m3_,Muo_cP_,PVT_corr_)</f>
        <v>7.6485621262058446E-3</v>
      </c>
      <c r="F167">
        <f>[1]!PVT_Bg_m3m3($C167,F$67,gamma_gas_,gamma_oil_,gamma_water_,Rsb_m3m3_,Rp_m3m3_,Pb_atm_,T_res_C_,Bob_m3m3_,Muo_cP_,PVT_corr_)</f>
        <v>9.0853407249987406E-3</v>
      </c>
      <c r="G167">
        <f>[1]!PVT_Bg_m3m3($C167,G$67,gamma_gas_,gamma_oil_,gamma_water_,Rsb_m3m3_,Rp_m3m3_,Pb_atm_,T_res_C_,Bob_m3m3_,Muo_cP_,PVT_corr_)</f>
        <v>1.0425090049290847E-2</v>
      </c>
      <c r="H167">
        <f>[1]!PVT_Bg_m3m3($C167,H$67,gamma_gas_,gamma_oil_,gamma_water_,Rsb_m3m3_,Rp_m3m3_,Pb_atm_,T_res_C_,Bob_m3m3_,Muo_cP_,PVT_corr_1_)</f>
        <v>4.6949834748888876E-3</v>
      </c>
      <c r="I167">
        <f>[1]!PVT_Bg_m3m3($C167,I$67,gamma_gas_,gamma_oil_,gamma_water_,Rsb_m3m3_,Rp_m3m3_,Pb_atm_,T_res_C_,Bob_m3m3_,Muo_cP_,PVT_corr_1_)</f>
        <v>7.6485621262058446E-3</v>
      </c>
      <c r="J167">
        <f>[1]!PVT_Bg_m3m3($C167,J$67,gamma_gas_,gamma_oil_,gamma_water_,Rsb_m3m3_,Rp_m3m3_,Pb_atm_,T_res_C_,Bob_m3m3_,Muo_cP_,PVT_corr_1_)</f>
        <v>9.0853407249987406E-3</v>
      </c>
      <c r="K167">
        <f>[1]!PVT_Bg_m3m3($C167,K$67,gamma_gas_,gamma_oil_,gamma_water_,Rsb_m3m3_,Rp_m3m3_,Pb_atm_,T_res_C_,Bob_m3m3_,Muo_cP_,PVT_corr_1_)</f>
        <v>1.0425090049290847E-2</v>
      </c>
    </row>
    <row r="168" spans="2:11" outlineLevel="1" x14ac:dyDescent="0.25">
      <c r="C168">
        <v>145</v>
      </c>
      <c r="D168">
        <f>[1]!PVT_Bg_m3m3($C168,D$67,gamma_gas_,gamma_oil_,gamma_water_,Rsb_m3m3_,Rp_m3m3_,Pb_atm_,T_res_C_,Bob_m3m3_,Muo_cP_,PVT_corr_)</f>
        <v>4.4226496064040206E-3</v>
      </c>
      <c r="E168">
        <f>[1]!PVT_Bg_m3m3($C168,E$67,gamma_gas_,gamma_oil_,gamma_water_,Rsb_m3m3_,Rp_m3m3_,Pb_atm_,T_res_C_,Bob_m3m3_,Muo_cP_,PVT_corr_)</f>
        <v>7.3980632437809111E-3</v>
      </c>
      <c r="F168">
        <f>[1]!PVT_Bg_m3m3($C168,F$67,gamma_gas_,gamma_oil_,gamma_water_,Rsb_m3m3_,Rp_m3m3_,Pb_atm_,T_res_C_,Bob_m3m3_,Muo_cP_,PVT_corr_)</f>
        <v>8.8131023016434131E-3</v>
      </c>
      <c r="G168">
        <f>[1]!PVT_Bg_m3m3($C168,G$67,gamma_gas_,gamma_oil_,gamma_water_,Rsb_m3m3_,Rp_m3m3_,Pb_atm_,T_res_C_,Bob_m3m3_,Muo_cP_,PVT_corr_)</f>
        <v>1.0120190518446918E-2</v>
      </c>
      <c r="H168">
        <f>[1]!PVT_Bg_m3m3($C168,H$67,gamma_gas_,gamma_oil_,gamma_water_,Rsb_m3m3_,Rp_m3m3_,Pb_atm_,T_res_C_,Bob_m3m3_,Muo_cP_,PVT_corr_1_)</f>
        <v>4.4226496064040206E-3</v>
      </c>
      <c r="I168">
        <f>[1]!PVT_Bg_m3m3($C168,I$67,gamma_gas_,gamma_oil_,gamma_water_,Rsb_m3m3_,Rp_m3m3_,Pb_atm_,T_res_C_,Bob_m3m3_,Muo_cP_,PVT_corr_1_)</f>
        <v>7.3980632437809111E-3</v>
      </c>
      <c r="J168">
        <f>[1]!PVT_Bg_m3m3($C168,J$67,gamma_gas_,gamma_oil_,gamma_water_,Rsb_m3m3_,Rp_m3m3_,Pb_atm_,T_res_C_,Bob_m3m3_,Muo_cP_,PVT_corr_1_)</f>
        <v>8.8131023016434131E-3</v>
      </c>
      <c r="K168">
        <f>[1]!PVT_Bg_m3m3($C168,K$67,gamma_gas_,gamma_oil_,gamma_water_,Rsb_m3m3_,Rp_m3m3_,Pb_atm_,T_res_C_,Bob_m3m3_,Muo_cP_,PVT_corr_1_)</f>
        <v>1.0120190518446918E-2</v>
      </c>
    </row>
    <row r="169" spans="2:11" outlineLevel="1" x14ac:dyDescent="0.25">
      <c r="C169">
        <v>150</v>
      </c>
      <c r="D169">
        <f>[1]!PVT_Bg_m3m3($C169,D$67,gamma_gas_,gamma_oil_,gamma_water_,Rsb_m3m3_,Rp_m3m3_,Pb_atm_,T_res_C_,Bob_m3m3_,Muo_cP_,PVT_corr_)</f>
        <v>4.1948022910270038E-3</v>
      </c>
      <c r="E169">
        <f>[1]!PVT_Bg_m3m3($C169,E$67,gamma_gas_,gamma_oil_,gamma_water_,Rsb_m3m3_,Rp_m3m3_,Pb_atm_,T_res_C_,Bob_m3m3_,Muo_cP_,PVT_corr_)</f>
        <v>7.1633719896735974E-3</v>
      </c>
      <c r="F169">
        <f>[1]!PVT_Bg_m3m3($C169,F$67,gamma_gas_,gamma_oil_,gamma_water_,Rsb_m3m3_,Rp_m3m3_,Pb_atm_,T_res_C_,Bob_m3m3_,Muo_cP_,PVT_corr_)</f>
        <v>8.5609424544245208E-3</v>
      </c>
      <c r="G169">
        <f>[1]!PVT_Bg_m3m3($C169,G$67,gamma_gas_,gamma_oil_,gamma_water_,Rsb_m3m3_,Rp_m3m3_,Pb_atm_,T_res_C_,Bob_m3m3_,Muo_cP_,PVT_corr_)</f>
        <v>9.8379212846974925E-3</v>
      </c>
      <c r="H169">
        <f>[1]!PVT_Bg_m3m3($C169,H$67,gamma_gas_,gamma_oil_,gamma_water_,Rsb_m3m3_,Rp_m3m3_,Pb_atm_,T_res_C_,Bob_m3m3_,Muo_cP_,PVT_corr_1_)</f>
        <v>4.1948022910270038E-3</v>
      </c>
      <c r="I169">
        <f>[1]!PVT_Bg_m3m3($C169,I$67,gamma_gas_,gamma_oil_,gamma_water_,Rsb_m3m3_,Rp_m3m3_,Pb_atm_,T_res_C_,Bob_m3m3_,Muo_cP_,PVT_corr_1_)</f>
        <v>7.1633719896735974E-3</v>
      </c>
      <c r="J169">
        <f>[1]!PVT_Bg_m3m3($C169,J$67,gamma_gas_,gamma_oil_,gamma_water_,Rsb_m3m3_,Rp_m3m3_,Pb_atm_,T_res_C_,Bob_m3m3_,Muo_cP_,PVT_corr_1_)</f>
        <v>8.5609424544245208E-3</v>
      </c>
      <c r="K169">
        <f>[1]!PVT_Bg_m3m3($C169,K$67,gamma_gas_,gamma_oil_,gamma_water_,Rsb_m3m3_,Rp_m3m3_,Pb_atm_,T_res_C_,Bob_m3m3_,Muo_cP_,PVT_corr_1_)</f>
        <v>9.8379212846974925E-3</v>
      </c>
    </row>
    <row r="170" spans="2:11" outlineLevel="1" x14ac:dyDescent="0.25"/>
    <row r="171" spans="2:11" collapsed="1" x14ac:dyDescent="0.25">
      <c r="B171" s="5" t="s">
        <v>55</v>
      </c>
    </row>
    <row r="172" spans="2:11" hidden="1" outlineLevel="1" x14ac:dyDescent="0.25">
      <c r="D172" t="str">
        <f>"T = "&amp;D173&amp; " C"</f>
        <v>T = 20 C</v>
      </c>
      <c r="E172" t="str">
        <f t="shared" ref="E172:G172" si="27">"T = "&amp;E173&amp; " C"</f>
        <v>T = 60 C</v>
      </c>
      <c r="F172" t="str">
        <f t="shared" si="27"/>
        <v>T = 100 C</v>
      </c>
      <c r="G172" t="str">
        <f t="shared" si="27"/>
        <v>T = 140 C</v>
      </c>
      <c r="H172" t="str">
        <f>D172</f>
        <v>T = 20 C</v>
      </c>
      <c r="I172" t="str">
        <f t="shared" ref="I172" si="28">E172</f>
        <v>T = 60 C</v>
      </c>
      <c r="J172" t="str">
        <f t="shared" ref="J172" si="29">F172</f>
        <v>T = 100 C</v>
      </c>
      <c r="K172" t="str">
        <f t="shared" ref="K172" si="30">G172</f>
        <v>T = 140 C</v>
      </c>
    </row>
    <row r="173" spans="2:11" hidden="1" outlineLevel="1" x14ac:dyDescent="0.25">
      <c r="D173">
        <v>20</v>
      </c>
      <c r="E173">
        <v>60</v>
      </c>
      <c r="F173">
        <v>100</v>
      </c>
      <c r="G173">
        <v>140</v>
      </c>
    </row>
    <row r="174" spans="2:11" hidden="1" outlineLevel="1" x14ac:dyDescent="0.25">
      <c r="C174" t="s">
        <v>53</v>
      </c>
      <c r="D174" t="str">
        <f>"T_1_"&amp;D173</f>
        <v>T_1_20</v>
      </c>
      <c r="E174" t="str">
        <f t="shared" ref="E174:G174" si="31">"T_1_"&amp;E173</f>
        <v>T_1_60</v>
      </c>
      <c r="F174" t="str">
        <f t="shared" si="31"/>
        <v>T_1_100</v>
      </c>
      <c r="G174" t="str">
        <f t="shared" si="31"/>
        <v>T_1_140</v>
      </c>
      <c r="H174" t="str">
        <f>"T_0_"&amp;D173</f>
        <v>T_0_20</v>
      </c>
      <c r="I174" t="str">
        <f t="shared" ref="I174" si="32">"T_0_"&amp;E173</f>
        <v>T_0_60</v>
      </c>
      <c r="J174" t="str">
        <f t="shared" ref="J174" si="33">"T_0_"&amp;F173</f>
        <v>T_0_100</v>
      </c>
      <c r="K174" t="str">
        <f t="shared" ref="K174" si="34">"T_0_"&amp;G173</f>
        <v>T_0_140</v>
      </c>
    </row>
    <row r="175" spans="2:11" hidden="1" outlineLevel="1" x14ac:dyDescent="0.25">
      <c r="C175">
        <v>1</v>
      </c>
      <c r="D175">
        <f>[1]!PVT_Muo_cP($C175,D$67,gamma_gas_,gamma_oil_,gamma_water_,Rsb_m3m3_,Rp_m3m3_,Pb_atm_,T_res_C_,Bob_m3m3_,Muo_cP_,PVT_corr_)</f>
        <v>8.5591568052158316</v>
      </c>
      <c r="E175">
        <f>[1]!PVT_Muo_cP($C175,E$67,gamma_gas_,gamma_oil_,gamma_water_,Rsb_m3m3_,Rp_m3m3_,Pb_atm_,T_res_C_,Bob_m3m3_,Muo_cP_,PVT_corr_)</f>
        <v>6.1495541624132528</v>
      </c>
      <c r="F175">
        <f>[1]!PVT_Muo_cP($C175,F$67,gamma_gas_,gamma_oil_,gamma_water_,Rsb_m3m3_,Rp_m3m3_,Pb_atm_,T_res_C_,Bob_m3m3_,Muo_cP_,PVT_corr_)</f>
        <v>4.7138015264498803</v>
      </c>
      <c r="G175">
        <f>[1]!PVT_Muo_cP($C175,G$67,gamma_gas_,gamma_oil_,gamma_water_,Rsb_m3m3_,Rp_m3m3_,Pb_atm_,T_res_C_,Bob_m3m3_,Muo_cP_,PVT_corr_)</f>
        <v>3.762575970641088</v>
      </c>
      <c r="H175">
        <f>[1]!PVT_Muo_cP($C175,H$67,gamma_gas_,gamma_oil_,gamma_water_,Rsb_m3m3_,Rp_m3m3_,Pb_atm_,T_res_C_,Bob_m3m3_,Muo_cP_,PVT_corr_1_)</f>
        <v>25.711919322494321</v>
      </c>
      <c r="I175">
        <f>[1]!PVT_Muo_cP($C175,I$67,gamma_gas_,gamma_oil_,gamma_water_,Rsb_m3m3_,Rp_m3m3_,Pb_atm_,T_res_C_,Bob_m3m3_,Muo_cP_,PVT_corr_1_)</f>
        <v>9.6176029068473756</v>
      </c>
      <c r="J175">
        <f>[1]!PVT_Muo_cP($C175,J$67,gamma_gas_,gamma_oil_,gamma_water_,Rsb_m3m3_,Rp_m3m3_,Pb_atm_,T_res_C_,Bob_m3m3_,Muo_cP_,PVT_corr_1_)</f>
        <v>6.743390534269925</v>
      </c>
      <c r="K175">
        <f>[1]!PVT_Muo_cP($C175,K$67,gamma_gas_,gamma_oil_,gamma_water_,Rsb_m3m3_,Rp_m3m3_,Pb_atm_,T_res_C_,Bob_m3m3_,Muo_cP_,PVT_corr_1_)</f>
        <v>5.483086121755786</v>
      </c>
    </row>
    <row r="176" spans="2:11" hidden="1" outlineLevel="1" x14ac:dyDescent="0.25">
      <c r="C176">
        <v>5</v>
      </c>
      <c r="D176">
        <f>[1]!PVT_Muo_cP($C176,D$67,gamma_gas_,gamma_oil_,gamma_water_,Rsb_m3m3_,Rp_m3m3_,Pb_atm_,T_res_C_,Bob_m3m3_,Muo_cP_,PVT_corr_)</f>
        <v>6.2924432860255513</v>
      </c>
      <c r="E176">
        <f>[1]!PVT_Muo_cP($C176,E$67,gamma_gas_,gamma_oil_,gamma_water_,Rsb_m3m3_,Rp_m3m3_,Pb_atm_,T_res_C_,Bob_m3m3_,Muo_cP_,PVT_corr_)</f>
        <v>5.0551370662839794</v>
      </c>
      <c r="F176">
        <f>[1]!PVT_Muo_cP($C176,F$67,gamma_gas_,gamma_oil_,gamma_water_,Rsb_m3m3_,Rp_m3m3_,Pb_atm_,T_res_C_,Bob_m3m3_,Muo_cP_,PVT_corr_)</f>
        <v>4.1844313826803017</v>
      </c>
      <c r="G176">
        <f>[1]!PVT_Muo_cP($C176,G$67,gamma_gas_,gamma_oil_,gamma_water_,Rsb_m3m3_,Rp_m3m3_,Pb_atm_,T_res_C_,Bob_m3m3_,Muo_cP_,PVT_corr_)</f>
        <v>3.5275066033654836</v>
      </c>
      <c r="H176">
        <f>[1]!PVT_Muo_cP($C176,H$67,gamma_gas_,gamma_oil_,gamma_water_,Rsb_m3m3_,Rp_m3m3_,Pb_atm_,T_res_C_,Bob_m3m3_,Muo_cP_,PVT_corr_1_)</f>
        <v>20.69164118733767</v>
      </c>
      <c r="I176">
        <f>[1]!PVT_Muo_cP($C176,I$67,gamma_gas_,gamma_oil_,gamma_water_,Rsb_m3m3_,Rp_m3m3_,Pb_atm_,T_res_C_,Bob_m3m3_,Muo_cP_,PVT_corr_1_)</f>
        <v>8.6030616318639463</v>
      </c>
      <c r="J176">
        <f>[1]!PVT_Muo_cP($C176,J$67,gamma_gas_,gamma_oil_,gamma_water_,Rsb_m3m3_,Rp_m3m3_,Pb_atm_,T_res_C_,Bob_m3m3_,Muo_cP_,PVT_corr_1_)</f>
        <v>6.27442384307043</v>
      </c>
      <c r="K176">
        <f>[1]!PVT_Muo_cP($C176,K$67,gamma_gas_,gamma_oil_,gamma_water_,Rsb_m3m3_,Rp_m3m3_,Pb_atm_,T_res_C_,Bob_m3m3_,Muo_cP_,PVT_corr_1_)</f>
        <v>5.2159992706051588</v>
      </c>
    </row>
    <row r="177" spans="2:11" hidden="1" outlineLevel="1" x14ac:dyDescent="0.25">
      <c r="C177">
        <v>10</v>
      </c>
      <c r="D177">
        <f>[1]!PVT_Muo_cP($C177,D$67,gamma_gas_,gamma_oil_,gamma_water_,Rsb_m3m3_,Rp_m3m3_,Pb_atm_,T_res_C_,Bob_m3m3_,Muo_cP_,PVT_corr_)</f>
        <v>5.2092179273565913</v>
      </c>
      <c r="E177">
        <f>[1]!PVT_Muo_cP($C177,E$67,gamma_gas_,gamma_oil_,gamma_water_,Rsb_m3m3_,Rp_m3m3_,Pb_atm_,T_res_C_,Bob_m3m3_,Muo_cP_,PVT_corr_)</f>
        <v>4.4800360872336391</v>
      </c>
      <c r="F177">
        <f>[1]!PVT_Muo_cP($C177,F$67,gamma_gas_,gamma_oil_,gamma_water_,Rsb_m3m3_,Rp_m3m3_,Pb_atm_,T_res_C_,Bob_m3m3_,Muo_cP_,PVT_corr_)</f>
        <v>3.8800805056938996</v>
      </c>
      <c r="G177">
        <f>[1]!PVT_Muo_cP($C177,G$67,gamma_gas_,gamma_oil_,gamma_water_,Rsb_m3m3_,Rp_m3m3_,Pb_atm_,T_res_C_,Bob_m3m3_,Muo_cP_,PVT_corr_)</f>
        <v>3.3769183892874257</v>
      </c>
      <c r="H177">
        <f>[1]!PVT_Muo_cP($C177,H$67,gamma_gas_,gamma_oil_,gamma_water_,Rsb_m3m3_,Rp_m3m3_,Pb_atm_,T_res_C_,Bob_m3m3_,Muo_cP_,PVT_corr_1_)</f>
        <v>15.649960796613376</v>
      </c>
      <c r="I177">
        <f>[1]!PVT_Muo_cP($C177,I$67,gamma_gas_,gamma_oil_,gamma_water_,Rsb_m3m3_,Rp_m3m3_,Pb_atm_,T_res_C_,Bob_m3m3_,Muo_cP_,PVT_corr_1_)</f>
        <v>7.4300399566978834</v>
      </c>
      <c r="J177">
        <f>[1]!PVT_Muo_cP($C177,J$67,gamma_gas_,gamma_oil_,gamma_water_,Rsb_m3m3_,Rp_m3m3_,Pb_atm_,T_res_C_,Bob_m3m3_,Muo_cP_,PVT_corr_1_)</f>
        <v>5.6960804274929666</v>
      </c>
      <c r="K177">
        <f>[1]!PVT_Muo_cP($C177,K$67,gamma_gas_,gamma_oil_,gamma_water_,Rsb_m3m3_,Rp_m3m3_,Pb_atm_,T_res_C_,Bob_m3m3_,Muo_cP_,PVT_corr_1_)</f>
        <v>4.8722156697534906</v>
      </c>
    </row>
    <row r="178" spans="2:11" hidden="1" outlineLevel="1" x14ac:dyDescent="0.25">
      <c r="C178">
        <v>15</v>
      </c>
      <c r="D178">
        <f>[1]!PVT_Muo_cP($C178,D$67,gamma_gas_,gamma_oil_,gamma_water_,Rsb_m3m3_,Rp_m3m3_,Pb_atm_,T_res_C_,Bob_m3m3_,Muo_cP_,PVT_corr_)</f>
        <v>4.5481654374785991</v>
      </c>
      <c r="E178">
        <f>[1]!PVT_Muo_cP($C178,E$67,gamma_gas_,gamma_oil_,gamma_water_,Rsb_m3m3_,Rp_m3m3_,Pb_atm_,T_res_C_,Bob_m3m3_,Muo_cP_,PVT_corr_)</f>
        <v>4.1019291283824231</v>
      </c>
      <c r="F178">
        <f>[1]!PVT_Muo_cP($C178,F$67,gamma_gas_,gamma_oil_,gamma_water_,Rsb_m3m3_,Rp_m3m3_,Pb_atm_,T_res_C_,Bob_m3m3_,Muo_cP_,PVT_corr_)</f>
        <v>3.6675111580195208</v>
      </c>
      <c r="G178">
        <f>[1]!PVT_Muo_cP($C178,G$67,gamma_gas_,gamma_oil_,gamma_water_,Rsb_m3m3_,Rp_m3m3_,Pb_atm_,T_res_C_,Bob_m3m3_,Muo_cP_,PVT_corr_)</f>
        <v>3.2647781655155668</v>
      </c>
      <c r="H178">
        <f>[1]!PVT_Muo_cP($C178,H$67,gamma_gas_,gamma_oil_,gamma_water_,Rsb_m3m3_,Rp_m3m3_,Pb_atm_,T_res_C_,Bob_m3m3_,Muo_cP_,PVT_corr_1_)</f>
        <v>12.097620444710943</v>
      </c>
      <c r="I178">
        <f>[1]!PVT_Muo_cP($C178,I$67,gamma_gas_,gamma_oil_,gamma_water_,Rsb_m3m3_,Rp_m3m3_,Pb_atm_,T_res_C_,Bob_m3m3_,Muo_cP_,PVT_corr_1_)</f>
        <v>6.4699854762963565</v>
      </c>
      <c r="J178">
        <f>[1]!PVT_Muo_cP($C178,J$67,gamma_gas_,gamma_oil_,gamma_water_,Rsb_m3m3_,Rp_m3m3_,Pb_atm_,T_res_C_,Bob_m3m3_,Muo_cP_,PVT_corr_1_)</f>
        <v>5.1892516518461607</v>
      </c>
      <c r="K178">
        <f>[1]!PVT_Muo_cP($C178,K$67,gamma_gas_,gamma_oil_,gamma_water_,Rsb_m3m3_,Rp_m3m3_,Pb_atm_,T_res_C_,Bob_m3m3_,Muo_cP_,PVT_corr_1_)</f>
        <v>4.5568285512608711</v>
      </c>
    </row>
    <row r="179" spans="2:11" hidden="1" outlineLevel="1" x14ac:dyDescent="0.25">
      <c r="C179">
        <v>20</v>
      </c>
      <c r="D179">
        <f>[1]!PVT_Muo_cP($C179,D$67,gamma_gas_,gamma_oil_,gamma_water_,Rsb_m3m3_,Rp_m3m3_,Pb_atm_,T_res_C_,Bob_m3m3_,Muo_cP_,PVT_corr_)</f>
        <v>4.0741272480687991</v>
      </c>
      <c r="E179">
        <f>[1]!PVT_Muo_cP($C179,E$67,gamma_gas_,gamma_oil_,gamma_water_,Rsb_m3m3_,Rp_m3m3_,Pb_atm_,T_res_C_,Bob_m3m3_,Muo_cP_,PVT_corr_)</f>
        <v>3.8139451241990332</v>
      </c>
      <c r="F179">
        <f>[1]!PVT_Muo_cP($C179,F$67,gamma_gas_,gamma_oil_,gamma_water_,Rsb_m3m3_,Rp_m3m3_,Pb_atm_,T_res_C_,Bob_m3m3_,Muo_cP_,PVT_corr_)</f>
        <v>3.4977949727142956</v>
      </c>
      <c r="G179">
        <f>[1]!PVT_Muo_cP($C179,G$67,gamma_gas_,gamma_oil_,gamma_water_,Rsb_m3m3_,Rp_m3m3_,Pb_atm_,T_res_C_,Bob_m3m3_,Muo_cP_,PVT_corr_)</f>
        <v>3.1709528330237737</v>
      </c>
      <c r="H179">
        <f>[1]!PVT_Muo_cP($C179,H$67,gamma_gas_,gamma_oil_,gamma_water_,Rsb_m3m3_,Rp_m3m3_,Pb_atm_,T_res_C_,Bob_m3m3_,Muo_cP_,PVT_corr_1_)</f>
        <v>9.5984191120044713</v>
      </c>
      <c r="I179">
        <f>[1]!PVT_Muo_cP($C179,I$67,gamma_gas_,gamma_oil_,gamma_water_,Rsb_m3m3_,Rp_m3m3_,Pb_atm_,T_res_C_,Bob_m3m3_,Muo_cP_,PVT_corr_1_)</f>
        <v>5.6985565962147042</v>
      </c>
      <c r="J179">
        <f>[1]!PVT_Muo_cP($C179,J$67,gamma_gas_,gamma_oil_,gamma_water_,Rsb_m3m3_,Rp_m3m3_,Pb_atm_,T_res_C_,Bob_m3m3_,Muo_cP_,PVT_corr_1_)</f>
        <v>4.7564788891179557</v>
      </c>
      <c r="K179">
        <f>[1]!PVT_Muo_cP($C179,K$67,gamma_gas_,gamma_oil_,gamma_water_,Rsb_m3m3_,Rp_m3m3_,Pb_atm_,T_res_C_,Bob_m3m3_,Muo_cP_,PVT_corr_1_)</f>
        <v>4.2762085101389715</v>
      </c>
    </row>
    <row r="180" spans="2:11" hidden="1" outlineLevel="1" x14ac:dyDescent="0.25">
      <c r="C180">
        <v>25</v>
      </c>
      <c r="D180">
        <f>[1]!PVT_Muo_cP($C180,D$67,gamma_gas_,gamma_oil_,gamma_water_,Rsb_m3m3_,Rp_m3m3_,Pb_atm_,T_res_C_,Bob_m3m3_,Muo_cP_,PVT_corr_)</f>
        <v>3.7071031355788917</v>
      </c>
      <c r="E180">
        <f>[1]!PVT_Muo_cP($C180,E$67,gamma_gas_,gamma_oil_,gamma_water_,Rsb_m3m3_,Rp_m3m3_,Pb_atm_,T_res_C_,Bob_m3m3_,Muo_cP_,PVT_corr_)</f>
        <v>3.5789739104633886</v>
      </c>
      <c r="F180">
        <f>[1]!PVT_Muo_cP($C180,F$67,gamma_gas_,gamma_oil_,gamma_water_,Rsb_m3m3_,Rp_m3m3_,Pb_atm_,T_res_C_,Bob_m3m3_,Muo_cP_,PVT_corr_)</f>
        <v>3.3535568268253</v>
      </c>
      <c r="G180">
        <f>[1]!PVT_Muo_cP($C180,G$67,gamma_gas_,gamma_oil_,gamma_water_,Rsb_m3m3_,Rp_m3m3_,Pb_atm_,T_res_C_,Bob_m3m3_,Muo_cP_,PVT_corr_)</f>
        <v>3.0880446876474634</v>
      </c>
      <c r="H180">
        <f>[1]!PVT_Muo_cP($C180,H$67,gamma_gas_,gamma_oil_,gamma_water_,Rsb_m3m3_,Rp_m3m3_,Pb_atm_,T_res_C_,Bob_m3m3_,Muo_cP_,PVT_corr_1_)</f>
        <v>7.8025467999840963</v>
      </c>
      <c r="I180">
        <f>[1]!PVT_Muo_cP($C180,I$67,gamma_gas_,gamma_oil_,gamma_water_,Rsb_m3m3_,Rp_m3m3_,Pb_atm_,T_res_C_,Bob_m3m3_,Muo_cP_,PVT_corr_1_)</f>
        <v>5.0758233924521337</v>
      </c>
      <c r="J180">
        <f>[1]!PVT_Muo_cP($C180,J$67,gamma_gas_,gamma_oil_,gamma_water_,Rsb_m3m3_,Rp_m3m3_,Pb_atm_,T_res_C_,Bob_m3m3_,Muo_cP_,PVT_corr_1_)</f>
        <v>4.387986472979156</v>
      </c>
      <c r="K180">
        <f>[1]!PVT_Muo_cP($C180,K$67,gamma_gas_,gamma_oil_,gamma_water_,Rsb_m3m3_,Rp_m3m3_,Pb_atm_,T_res_C_,Bob_m3m3_,Muo_cP_,PVT_corr_1_)</f>
        <v>4.0283998119471613</v>
      </c>
    </row>
    <row r="181" spans="2:11" hidden="1" outlineLevel="1" x14ac:dyDescent="0.25">
      <c r="C181">
        <v>30</v>
      </c>
      <c r="D181">
        <f>[1]!PVT_Muo_cP($C181,D$67,gamma_gas_,gamma_oil_,gamma_water_,Rsb_m3m3_,Rp_m3m3_,Pb_atm_,T_res_C_,Bob_m3m3_,Muo_cP_,PVT_corr_)</f>
        <v>3.4096228666048614</v>
      </c>
      <c r="E181">
        <f>[1]!PVT_Muo_cP($C181,E$67,gamma_gas_,gamma_oil_,gamma_water_,Rsb_m3m3_,Rp_m3m3_,Pb_atm_,T_res_C_,Bob_m3m3_,Muo_cP_,PVT_corr_)</f>
        <v>3.3793243204045598</v>
      </c>
      <c r="F181">
        <f>[1]!PVT_Muo_cP($C181,F$67,gamma_gas_,gamma_oil_,gamma_water_,Rsb_m3m3_,Rp_m3m3_,Pb_atm_,T_res_C_,Bob_m3m3_,Muo_cP_,PVT_corr_)</f>
        <v>3.2263781429147076</v>
      </c>
      <c r="G181">
        <f>[1]!PVT_Muo_cP($C181,G$67,gamma_gas_,gamma_oil_,gamma_water_,Rsb_m3m3_,Rp_m3m3_,Pb_atm_,T_res_C_,Bob_m3m3_,Muo_cP_,PVT_corr_)</f>
        <v>3.0123689536701668</v>
      </c>
      <c r="H181">
        <f>[1]!PVT_Muo_cP($C181,H$67,gamma_gas_,gamma_oil_,gamma_water_,Rsb_m3m3_,Rp_m3m3_,Pb_atm_,T_res_C_,Bob_m3m3_,Muo_cP_,PVT_corr_1_)</f>
        <v>6.4788842654640062</v>
      </c>
      <c r="I181">
        <f>[1]!PVT_Muo_cP($C181,I$67,gamma_gas_,gamma_oil_,gamma_water_,Rsb_m3m3_,Rp_m3m3_,Pb_atm_,T_res_C_,Bob_m3m3_,Muo_cP_,PVT_corr_1_)</f>
        <v>4.5675332764852721</v>
      </c>
      <c r="J181">
        <f>[1]!PVT_Muo_cP($C181,J$67,gamma_gas_,gamma_oil_,gamma_water_,Rsb_m3m3_,Rp_m3m3_,Pb_atm_,T_res_C_,Bob_m3m3_,Muo_cP_,PVT_corr_1_)</f>
        <v>4.072790554622018</v>
      </c>
      <c r="K181">
        <f>[1]!PVT_Muo_cP($C181,K$67,gamma_gas_,gamma_oil_,gamma_water_,Rsb_m3m3_,Rp_m3m3_,Pb_atm_,T_res_C_,Bob_m3m3_,Muo_cP_,PVT_corr_1_)</f>
        <v>3.809483713343282</v>
      </c>
    </row>
    <row r="182" spans="2:11" hidden="1" outlineLevel="1" x14ac:dyDescent="0.25">
      <c r="C182">
        <v>35</v>
      </c>
      <c r="D182">
        <f>[1]!PVT_Muo_cP($C182,D$67,gamma_gas_,gamma_oil_,gamma_water_,Rsb_m3m3_,Rp_m3m3_,Pb_atm_,T_res_C_,Bob_m3m3_,Muo_cP_,PVT_corr_)</f>
        <v>3.1610102397362136</v>
      </c>
      <c r="E182">
        <f>[1]!PVT_Muo_cP($C182,E$67,gamma_gas_,gamma_oil_,gamma_water_,Rsb_m3m3_,Rp_m3m3_,Pb_atm_,T_res_C_,Bob_m3m3_,Muo_cP_,PVT_corr_)</f>
        <v>3.2050894863237231</v>
      </c>
      <c r="F182">
        <f>[1]!PVT_Muo_cP($C182,F$67,gamma_gas_,gamma_oil_,gamma_water_,Rsb_m3m3_,Rp_m3m3_,Pb_atm_,T_res_C_,Bob_m3m3_,Muo_cP_,PVT_corr_)</f>
        <v>3.1114938274799537</v>
      </c>
      <c r="G182">
        <f>[1]!PVT_Muo_cP($C182,G$67,gamma_gas_,gamma_oil_,gamma_water_,Rsb_m3m3_,Rp_m3m3_,Pb_atm_,T_res_C_,Bob_m3m3_,Muo_cP_,PVT_corr_)</f>
        <v>2.9417942609576375</v>
      </c>
      <c r="H182">
        <f>[1]!PVT_Muo_cP($C182,H$67,gamma_gas_,gamma_oil_,gamma_water_,Rsb_m3m3_,Rp_m3m3_,Pb_atm_,T_res_C_,Bob_m3m3_,Muo_cP_,PVT_corr_1_)</f>
        <v>5.4789147277996246</v>
      </c>
      <c r="I182">
        <f>[1]!PVT_Muo_cP($C182,I$67,gamma_gas_,gamma_oil_,gamma_water_,Rsb_m3m3_,Rp_m3m3_,Pb_atm_,T_res_C_,Bob_m3m3_,Muo_cP_,PVT_corr_1_)</f>
        <v>4.1473889157519572</v>
      </c>
      <c r="J182">
        <f>[1]!PVT_Muo_cP($C182,J$67,gamma_gas_,gamma_oil_,gamma_water_,Rsb_m3m3_,Rp_m3m3_,Pb_atm_,T_res_C_,Bob_m3m3_,Muo_cP_,PVT_corr_1_)</f>
        <v>3.8012537596669</v>
      </c>
      <c r="K182">
        <f>[1]!PVT_Muo_cP($C182,K$67,gamma_gas_,gamma_oil_,gamma_water_,Rsb_m3m3_,Rp_m3m3_,Pb_atm_,T_res_C_,Bob_m3m3_,Muo_cP_,PVT_corr_1_)</f>
        <v>3.6154060668497512</v>
      </c>
    </row>
    <row r="183" spans="2:11" hidden="1" outlineLevel="1" x14ac:dyDescent="0.25">
      <c r="C183">
        <v>40</v>
      </c>
      <c r="D183">
        <f>[1]!PVT_Muo_cP($C183,D$67,gamma_gas_,gamma_oil_,gamma_water_,Rsb_m3m3_,Rp_m3m3_,Pb_atm_,T_res_C_,Bob_m3m3_,Muo_cP_,PVT_corr_)</f>
        <v>2.9486203952149106</v>
      </c>
      <c r="E183">
        <f>[1]!PVT_Muo_cP($C183,E$67,gamma_gas_,gamma_oil_,gamma_water_,Rsb_m3m3_,Rp_m3m3_,Pb_atm_,T_res_C_,Bob_m3m3_,Muo_cP_,PVT_corr_)</f>
        <v>3.0501363386435161</v>
      </c>
      <c r="F183">
        <f>[1]!PVT_Muo_cP($C183,F$67,gamma_gas_,gamma_oil_,gamma_water_,Rsb_m3m3_,Rp_m3m3_,Pb_atm_,T_res_C_,Bob_m3m3_,Muo_cP_,PVT_corr_)</f>
        <v>3.0059378681981941</v>
      </c>
      <c r="G183">
        <f>[1]!PVT_Muo_cP($C183,G$67,gamma_gas_,gamma_oil_,gamma_water_,Rsb_m3m3_,Rp_m3m3_,Pb_atm_,T_res_C_,Bob_m3m3_,Muo_cP_,PVT_corr_)</f>
        <v>2.8749734757782108</v>
      </c>
      <c r="H183">
        <f>[1]!PVT_Muo_cP($C183,H$67,gamma_gas_,gamma_oil_,gamma_water_,Rsb_m3m3_,Rp_m3m3_,Pb_atm_,T_res_C_,Bob_m3m3_,Muo_cP_,PVT_corr_1_)</f>
        <v>4.7062922842778026</v>
      </c>
      <c r="I183">
        <f>[1]!PVT_Muo_cP($C183,I$67,gamma_gas_,gamma_oil_,gamma_water_,Rsb_m3m3_,Rp_m3m3_,Pb_atm_,T_res_C_,Bob_m3m3_,Muo_cP_,PVT_corr_1_)</f>
        <v>3.7957574169369552</v>
      </c>
      <c r="J183">
        <f>[1]!PVT_Muo_cP($C183,J$67,gamma_gas_,gamma_oil_,gamma_water_,Rsb_m3m3_,Rp_m3m3_,Pb_atm_,T_res_C_,Bob_m3m3_,Muo_cP_,PVT_corr_1_)</f>
        <v>3.5654871364077771</v>
      </c>
      <c r="K183">
        <f>[1]!PVT_Muo_cP($C183,K$67,gamma_gas_,gamma_oil_,gamma_water_,Rsb_m3m3_,Rp_m3m3_,Pb_atm_,T_res_C_,Bob_m3m3_,Muo_cP_,PVT_corr_1_)</f>
        <v>3.4425216268052705</v>
      </c>
    </row>
    <row r="184" spans="2:11" hidden="1" outlineLevel="1" x14ac:dyDescent="0.25">
      <c r="C184">
        <v>45</v>
      </c>
      <c r="D184">
        <f>[1]!PVT_Muo_cP($C184,D$67,gamma_gas_,gamma_oil_,gamma_water_,Rsb_m3m3_,Rp_m3m3_,Pb_atm_,T_res_C_,Bob_m3m3_,Muo_cP_,PVT_corr_)</f>
        <v>2.7641478318506651</v>
      </c>
      <c r="E184">
        <f>[1]!PVT_Muo_cP($C184,E$67,gamma_gas_,gamma_oil_,gamma_water_,Rsb_m3m3_,Rp_m3m3_,Pb_atm_,T_res_C_,Bob_m3m3_,Muo_cP_,PVT_corr_)</f>
        <v>2.9103955028323059</v>
      </c>
      <c r="F184">
        <f>[1]!PVT_Muo_cP($C184,F$67,gamma_gas_,gamma_oil_,gamma_water_,Rsb_m3m3_,Rp_m3m3_,Pb_atm_,T_res_C_,Bob_m3m3_,Muo_cP_,PVT_corr_)</f>
        <v>2.9077418493338669</v>
      </c>
      <c r="G184">
        <f>[1]!PVT_Muo_cP($C184,G$67,gamma_gas_,gamma_oil_,gamma_water_,Rsb_m3m3_,Rp_m3m3_,Pb_atm_,T_res_C_,Bob_m3m3_,Muo_cP_,PVT_corr_)</f>
        <v>2.8110053261148389</v>
      </c>
      <c r="H184">
        <f>[1]!PVT_Muo_cP($C184,H$67,gamma_gas_,gamma_oil_,gamma_water_,Rsb_m3m3_,Rp_m3m3_,Pb_atm_,T_res_C_,Bob_m3m3_,Muo_cP_,PVT_corr_1_)</f>
        <v>4.0972244957698365</v>
      </c>
      <c r="I184">
        <f>[1]!PVT_Muo_cP($C184,I$67,gamma_gas_,gamma_oil_,gamma_water_,Rsb_m3m3_,Rp_m3m3_,Pb_atm_,T_res_C_,Bob_m3m3_,Muo_cP_,PVT_corr_1_)</f>
        <v>3.4980184742643292</v>
      </c>
      <c r="J184">
        <f>[1]!PVT_Muo_cP($C184,J$67,gamma_gas_,gamma_oil_,gamma_water_,Rsb_m3m3_,Rp_m3m3_,Pb_atm_,T_res_C_,Bob_m3m3_,Muo_cP_,PVT_corr_1_)</f>
        <v>3.359178908306391</v>
      </c>
      <c r="K184">
        <f>[1]!PVT_Muo_cP($C184,K$67,gamma_gas_,gamma_oil_,gamma_water_,Rsb_m3m3_,Rp_m3m3_,Pb_atm_,T_res_C_,Bob_m3m3_,Muo_cP_,PVT_corr_1_)</f>
        <v>3.2877132997982255</v>
      </c>
    </row>
    <row r="185" spans="2:11" hidden="1" outlineLevel="1" x14ac:dyDescent="0.25">
      <c r="B185" s="5"/>
      <c r="C185">
        <v>50</v>
      </c>
      <c r="D185">
        <f>[1]!PVT_Muo_cP($C185,D$67,gamma_gas_,gamma_oil_,gamma_water_,Rsb_m3m3_,Rp_m3m3_,Pb_atm_,T_res_C_,Bob_m3m3_,Muo_cP_,PVT_corr_)</f>
        <v>2.6018414754592412</v>
      </c>
      <c r="E185">
        <f>[1]!PVT_Muo_cP($C185,E$67,gamma_gas_,gamma_oil_,gamma_water_,Rsb_m3m3_,Rp_m3m3_,Pb_atm_,T_res_C_,Bob_m3m3_,Muo_cP_,PVT_corr_)</f>
        <v>2.78302514081019</v>
      </c>
      <c r="F185">
        <f>[1]!PVT_Muo_cP($C185,F$67,gamma_gas_,gamma_oil_,gamma_water_,Rsb_m3m3_,Rp_m3m3_,Pb_atm_,T_res_C_,Bob_m3m3_,Muo_cP_,PVT_corr_)</f>
        <v>2.8155380124946792</v>
      </c>
      <c r="G185">
        <f>[1]!PVT_Muo_cP($C185,G$67,gamma_gas_,gamma_oil_,gamma_water_,Rsb_m3m3_,Rp_m3m3_,Pb_atm_,T_res_C_,Bob_m3m3_,Muo_cP_,PVT_corr_)</f>
        <v>2.749263887478091</v>
      </c>
      <c r="H185">
        <f>[1]!PVT_Muo_cP($C185,H$67,gamma_gas_,gamma_oil_,gamma_water_,Rsb_m3m3_,Rp_m3m3_,Pb_atm_,T_res_C_,Bob_m3m3_,Muo_cP_,PVT_corr_1_)</f>
        <v>3.6084801192922336</v>
      </c>
      <c r="I185">
        <f>[1]!PVT_Muo_cP($C185,I$67,gamma_gas_,gamma_oil_,gamma_water_,Rsb_m3m3_,Rp_m3m3_,Pb_atm_,T_res_C_,Bob_m3m3_,Muo_cP_,PVT_corr_1_)</f>
        <v>3.2432079520120514</v>
      </c>
      <c r="J185">
        <f>[1]!PVT_Muo_cP($C185,J$67,gamma_gas_,gamma_oil_,gamma_water_,Rsb_m3m3_,Rp_m3m3_,Pb_atm_,T_res_C_,Bob_m3m3_,Muo_cP_,PVT_corr_1_)</f>
        <v>3.1773066303128088</v>
      </c>
      <c r="K185">
        <f>[1]!PVT_Muo_cP($C185,K$67,gamma_gas_,gamma_oil_,gamma_water_,Rsb_m3m3_,Rp_m3m3_,Pb_atm_,T_res_C_,Bob_m3m3_,Muo_cP_,PVT_corr_1_)</f>
        <v>3.1483681514454975</v>
      </c>
    </row>
    <row r="186" spans="2:11" hidden="1" outlineLevel="1" x14ac:dyDescent="0.25">
      <c r="C186">
        <v>55</v>
      </c>
      <c r="D186">
        <f>[1]!PVT_Muo_cP($C186,D$67,gamma_gas_,gamma_oil_,gamma_water_,Rsb_m3m3_,Rp_m3m3_,Pb_atm_,T_res_C_,Bob_m3m3_,Muo_cP_,PVT_corr_)</f>
        <v>2.4575532900587653</v>
      </c>
      <c r="E186">
        <f>[1]!PVT_Muo_cP($C186,E$67,gamma_gas_,gamma_oil_,gamma_water_,Rsb_m3m3_,Rp_m3m3_,Pb_atm_,T_res_C_,Bob_m3m3_,Muo_cP_,PVT_corr_)</f>
        <v>2.6659605745423165</v>
      </c>
      <c r="F186">
        <f>[1]!PVT_Muo_cP($C186,F$67,gamma_gas_,gamma_oil_,gamma_water_,Rsb_m3m3_,Rp_m3m3_,Pb_atm_,T_res_C_,Bob_m3m3_,Muo_cP_,PVT_corr_)</f>
        <v>2.7283428216946253</v>
      </c>
      <c r="G186">
        <f>[1]!PVT_Muo_cP($C186,G$67,gamma_gas_,gamma_oil_,gamma_water_,Rsb_m3m3_,Rp_m3m3_,Pb_atm_,T_res_C_,Bob_m3m3_,Muo_cP_,PVT_corr_)</f>
        <v>2.689303980443746</v>
      </c>
      <c r="H186">
        <f>[1]!PVT_Muo_cP($C186,H$67,gamma_gas_,gamma_oil_,gamma_water_,Rsb_m3m3_,Rp_m3m3_,Pb_atm_,T_res_C_,Bob_m3m3_,Muo_cP_,PVT_corr_1_)</f>
        <v>3.210078167836711</v>
      </c>
      <c r="I186">
        <f>[1]!PVT_Muo_cP($C186,I$67,gamma_gas_,gamma_oil_,gamma_water_,Rsb_m3m3_,Rp_m3m3_,Pb_atm_,T_res_C_,Bob_m3m3_,Muo_cP_,PVT_corr_1_)</f>
        <v>3.0230147774984744</v>
      </c>
      <c r="J186">
        <f>[1]!PVT_Muo_cP($C186,J$67,gamma_gas_,gamma_oil_,gamma_water_,Rsb_m3m3_,Rp_m3m3_,Pb_atm_,T_res_C_,Bob_m3m3_,Muo_cP_,PVT_corr_1_)</f>
        <v>3.0158654089897836</v>
      </c>
      <c r="K186">
        <f>[1]!PVT_Muo_cP($C186,K$67,gamma_gas_,gamma_oil_,gamma_water_,Rsb_m3m3_,Rp_m3m3_,Pb_atm_,T_res_C_,Bob_m3m3_,Muo_cP_,PVT_corr_1_)</f>
        <v>3.0223110414555379</v>
      </c>
    </row>
    <row r="187" spans="2:11" hidden="1" outlineLevel="1" x14ac:dyDescent="0.25">
      <c r="C187">
        <v>60</v>
      </c>
      <c r="D187">
        <f>[1]!PVT_Muo_cP($C187,D$67,gamma_gas_,gamma_oil_,gamma_water_,Rsb_m3m3_,Rp_m3m3_,Pb_atm_,T_res_C_,Bob_m3m3_,Muo_cP_,PVT_corr_)</f>
        <v>2.3281925762676408</v>
      </c>
      <c r="E187">
        <f>[1]!PVT_Muo_cP($C187,E$67,gamma_gas_,gamma_oil_,gamma_water_,Rsb_m3m3_,Rp_m3m3_,Pb_atm_,T_res_C_,Bob_m3m3_,Muo_cP_,PVT_corr_)</f>
        <v>2.5576534646029363</v>
      </c>
      <c r="F187">
        <f>[1]!PVT_Muo_cP($C187,F$67,gamma_gas_,gamma_oil_,gamma_water_,Rsb_m3m3_,Rp_m3m3_,Pb_atm_,T_res_C_,Bob_m3m3_,Muo_cP_,PVT_corr_)</f>
        <v>2.6454301346679139</v>
      </c>
      <c r="G187">
        <f>[1]!PVT_Muo_cP($C187,G$67,gamma_gas_,gamma_oil_,gamma_water_,Rsb_m3m3_,Rp_m3m3_,Pb_atm_,T_res_C_,Bob_m3m3_,Muo_cP_,PVT_corr_)</f>
        <v>2.6308047395815044</v>
      </c>
      <c r="H187">
        <f>[1]!PVT_Muo_cP($C187,H$67,gamma_gas_,gamma_oil_,gamma_water_,Rsb_m3m3_,Rp_m3m3_,Pb_atm_,T_res_C_,Bob_m3m3_,Muo_cP_,PVT_corr_1_)</f>
        <v>2.8807686158680306</v>
      </c>
      <c r="I187">
        <f>[1]!PVT_Muo_cP($C187,I$67,gamma_gas_,gamma_oil_,gamma_water_,Rsb_m3m3_,Rp_m3m3_,Pb_atm_,T_res_C_,Bob_m3m3_,Muo_cP_,PVT_corr_1_)</f>
        <v>2.8310628385556345</v>
      </c>
      <c r="J187">
        <f>[1]!PVT_Muo_cP($C187,J$67,gamma_gas_,gamma_oil_,gamma_water_,Rsb_m3m3_,Rp_m3m3_,Pb_atm_,T_res_C_,Bob_m3m3_,Muo_cP_,PVT_corr_1_)</f>
        <v>2.8716439107057599</v>
      </c>
      <c r="K187">
        <f>[1]!PVT_Muo_cP($C187,K$67,gamma_gas_,gamma_oil_,gamma_water_,Rsb_m3m3_,Rp_m3m3_,Pb_atm_,T_res_C_,Bob_m3m3_,Muo_cP_,PVT_corr_1_)</f>
        <v>2.9077325758465631</v>
      </c>
    </row>
    <row r="188" spans="2:11" hidden="1" outlineLevel="1" x14ac:dyDescent="0.25">
      <c r="C188">
        <v>65</v>
      </c>
      <c r="D188">
        <f>[1]!PVT_Muo_cP($C188,D$67,gamma_gas_,gamma_oil_,gamma_water_,Rsb_m3m3_,Rp_m3m3_,Pb_atm_,T_res_C_,Bob_m3m3_,Muo_cP_,PVT_corr_)</f>
        <v>2.2113944639575362</v>
      </c>
      <c r="E188">
        <f>[1]!PVT_Muo_cP($C188,E$67,gamma_gas_,gamma_oil_,gamma_water_,Rsb_m3m3_,Rp_m3m3_,Pb_atm_,T_res_C_,Bob_m3m3_,Muo_cP_,PVT_corr_)</f>
        <v>2.4569119809901983</v>
      </c>
      <c r="F188">
        <f>[1]!PVT_Muo_cP($C188,F$67,gamma_gas_,gamma_oil_,gamma_water_,Rsb_m3m3_,Rp_m3m3_,Pb_atm_,T_res_C_,Bob_m3m3_,Muo_cP_,PVT_corr_)</f>
        <v>2.5662525887939527</v>
      </c>
      <c r="G188">
        <f>[1]!PVT_Muo_cP($C188,G$67,gamma_gas_,gamma_oil_,gamma_water_,Rsb_m3m3_,Rp_m3m3_,Pb_atm_,T_res_C_,Bob_m3m3_,Muo_cP_,PVT_corr_)</f>
        <v>2.5735339746836359</v>
      </c>
      <c r="H188">
        <f>[1]!PVT_Muo_cP($C188,H$67,gamma_gas_,gamma_oil_,gamma_water_,Rsb_m3m3_,Rp_m3m3_,Pb_atm_,T_res_C_,Bob_m3m3_,Muo_cP_,PVT_corr_1_)</f>
        <v>2.6051832039138283</v>
      </c>
      <c r="I188">
        <f>[1]!PVT_Muo_cP($C188,I$67,gamma_gas_,gamma_oil_,gamma_water_,Rsb_m3m3_,Rp_m3m3_,Pb_atm_,T_res_C_,Bob_m3m3_,Muo_cP_,PVT_corr_1_)</f>
        <v>2.6624006229192432</v>
      </c>
      <c r="J188">
        <f>[1]!PVT_Muo_cP($C188,J$67,gamma_gas_,gamma_oil_,gamma_water_,Rsb_m3m3_,Rp_m3m3_,Pb_atm_,T_res_C_,Bob_m3m3_,Muo_cP_,PVT_corr_1_)</f>
        <v>2.7420486891268023</v>
      </c>
      <c r="K188">
        <f>[1]!PVT_Muo_cP($C188,K$67,gamma_gas_,gamma_oil_,gamma_water_,Rsb_m3m3_,Rp_m3m3_,Pb_atm_,T_res_C_,Bob_m3m3_,Muo_cP_,PVT_corr_1_)</f>
        <v>2.8031238997668186</v>
      </c>
    </row>
    <row r="189" spans="2:11" hidden="1" outlineLevel="1" x14ac:dyDescent="0.25">
      <c r="B189" s="5"/>
      <c r="C189">
        <v>70</v>
      </c>
      <c r="D189">
        <f>[1]!PVT_Muo_cP($C189,D$67,gamma_gas_,gamma_oil_,gamma_water_,Rsb_m3m3_,Rp_m3m3_,Pb_atm_,T_res_C_,Bob_m3m3_,Muo_cP_,PVT_corr_)</f>
        <v>2.1053089787636372</v>
      </c>
      <c r="E189">
        <f>[1]!PVT_Muo_cP($C189,E$67,gamma_gas_,gamma_oil_,gamma_water_,Rsb_m3m3_,Rp_m3m3_,Pb_atm_,T_res_C_,Bob_m3m3_,Muo_cP_,PVT_corr_)</f>
        <v>2.3627983146798996</v>
      </c>
      <c r="F189">
        <f>[1]!PVT_Muo_cP($C189,F$67,gamma_gas_,gamma_oil_,gamma_water_,Rsb_m3m3_,Rp_m3m3_,Pb_atm_,T_res_C_,Bob_m3m3_,Muo_cP_,PVT_corr_)</f>
        <v>2.4903906254510506</v>
      </c>
      <c r="G189">
        <f>[1]!PVT_Muo_cP($C189,G$67,gamma_gas_,gamma_oil_,gamma_water_,Rsb_m3m3_,Rp_m3m3_,Pb_atm_,T_res_C_,Bob_m3m3_,Muo_cP_,PVT_corr_)</f>
        <v>2.5173245915964322</v>
      </c>
      <c r="H189">
        <f>[1]!PVT_Muo_cP($C189,H$67,gamma_gas_,gamma_oil_,gamma_water_,Rsb_m3m3_,Rp_m3m3_,Pb_atm_,T_res_C_,Bob_m3m3_,Muo_cP_,PVT_corr_1_)</f>
        <v>2.3720004169823738</v>
      </c>
      <c r="I189">
        <f>[1]!PVT_Muo_cP($C189,I$67,gamma_gas_,gamma_oil_,gamma_water_,Rsb_m3m3_,Rp_m3m3_,Pb_atm_,T_res_C_,Bob_m3m3_,Muo_cP_,PVT_corr_1_)</f>
        <v>2.5131372770521985</v>
      </c>
      <c r="J189">
        <f>[1]!PVT_Muo_cP($C189,J$67,gamma_gas_,gamma_oil_,gamma_water_,Rsb_m3m3_,Rp_m3m3_,Pb_atm_,T_res_C_,Bob_m3m3_,Muo_cP_,PVT_corr_1_)</f>
        <v>2.6249690238858587</v>
      </c>
      <c r="K189">
        <f>[1]!PVT_Muo_cP($C189,K$67,gamma_gas_,gamma_oil_,gamma_water_,Rsb_m3m3_,Rp_m3m3_,Pb_atm_,T_res_C_,Bob_m3m3_,Muo_cP_,PVT_corr_1_)</f>
        <v>2.7072215989514508</v>
      </c>
    </row>
    <row r="190" spans="2:11" hidden="1" outlineLevel="1" x14ac:dyDescent="0.25">
      <c r="C190">
        <v>75</v>
      </c>
      <c r="D190">
        <f>[1]!PVT_Muo_cP($C190,D$67,gamma_gas_,gamma_oil_,gamma_water_,Rsb_m3m3_,Rp_m3m3_,Pb_atm_,T_res_C_,Bob_m3m3_,Muo_cP_,PVT_corr_)</f>
        <v>2.0089669350077828</v>
      </c>
      <c r="E190">
        <f>[1]!PVT_Muo_cP($C190,E$67,gamma_gas_,gamma_oil_,gamma_water_,Rsb_m3m3_,Rp_m3m3_,Pb_atm_,T_res_C_,Bob_m3m3_,Muo_cP_,PVT_corr_)</f>
        <v>2.274560463742489</v>
      </c>
      <c r="F190">
        <f>[1]!PVT_Muo_cP($C190,F$67,gamma_gas_,gamma_oil_,gamma_water_,Rsb_m3m3_,Rp_m3m3_,Pb_atm_,T_res_C_,Bob_m3m3_,Muo_cP_,PVT_corr_)</f>
        <v>2.4175181908182446</v>
      </c>
      <c r="G190">
        <f>[1]!PVT_Muo_cP($C190,G$67,gamma_gas_,gamma_oil_,gamma_water_,Rsb_m3m3_,Rp_m3m3_,Pb_atm_,T_res_C_,Bob_m3m3_,Muo_cP_,PVT_corr_)</f>
        <v>2.4620583725335456</v>
      </c>
      <c r="H190">
        <f>[1]!PVT_Muo_cP($C190,H$67,gamma_gas_,gamma_oil_,gamma_water_,Rsb_m3m3_,Rp_m3m3_,Pb_atm_,T_res_C_,Bob_m3m3_,Muo_cP_,PVT_corr_1_)</f>
        <v>2.172738306083712</v>
      </c>
      <c r="I190">
        <f>[1]!PVT_Muo_cP($C190,I$67,gamma_gas_,gamma_oil_,gamma_water_,Rsb_m3m3_,Rp_m3m3_,Pb_atm_,T_res_C_,Bob_m3m3_,Muo_cP_,PVT_corr_1_)</f>
        <v>2.3801809500762685</v>
      </c>
      <c r="J190">
        <f>[1]!PVT_Muo_cP($C190,J$67,gamma_gas_,gamma_oil_,gamma_water_,Rsb_m3m3_,Rp_m3m3_,Pb_atm_,T_res_C_,Bob_m3m3_,Muo_cP_,PVT_corr_1_)</f>
        <v>2.5186735277750794</v>
      </c>
      <c r="K190">
        <f>[1]!PVT_Muo_cP($C190,K$67,gamma_gas_,gamma_oil_,gamma_water_,Rsb_m3m3_,Rp_m3m3_,Pb_atm_,T_res_C_,Bob_m3m3_,Muo_cP_,PVT_corr_1_)</f>
        <v>2.6189625429855381</v>
      </c>
    </row>
    <row r="191" spans="2:11" hidden="1" outlineLevel="1" x14ac:dyDescent="0.25">
      <c r="C191">
        <v>80</v>
      </c>
      <c r="D191">
        <f>[1]!PVT_Muo_cP($C191,D$67,gamma_gas_,gamma_oil_,gamma_water_,Rsb_m3m3_,Rp_m3m3_,Pb_atm_,T_res_C_,Bob_m3m3_,Muo_cP_,PVT_corr_)</f>
        <v>2.01603125174366</v>
      </c>
      <c r="E191">
        <f>[1]!PVT_Muo_cP($C191,E$67,gamma_gas_,gamma_oil_,gamma_water_,Rsb_m3m3_,Rp_m3m3_,Pb_atm_,T_res_C_,Bob_m3m3_,Muo_cP_,PVT_corr_)</f>
        <v>2.1915853962045859</v>
      </c>
      <c r="F191">
        <f>[1]!PVT_Muo_cP($C191,F$67,gamma_gas_,gamma_oil_,gamma_water_,Rsb_m3m3_,Rp_m3m3_,Pb_atm_,T_res_C_,Bob_m3m3_,Muo_cP_,PVT_corr_)</f>
        <v>2.3473789353529591</v>
      </c>
      <c r="G191">
        <f>[1]!PVT_Muo_cP($C191,G$67,gamma_gas_,gamma_oil_,gamma_water_,Rsb_m3m3_,Rp_m3m3_,Pb_atm_,T_res_C_,Bob_m3m3_,Muo_cP_,PVT_corr_)</f>
        <v>2.4076544415992731</v>
      </c>
      <c r="H191">
        <f>[1]!PVT_Muo_cP($C191,H$67,gamma_gas_,gamma_oil_,gamma_water_,Rsb_m3m3_,Rp_m3m3_,Pb_atm_,T_res_C_,Bob_m3m3_,Muo_cP_,PVT_corr_1_)</f>
        <v>2.0015223211659157</v>
      </c>
      <c r="I191">
        <f>[1]!PVT_Muo_cP($C191,I$67,gamma_gas_,gamma_oil_,gamma_water_,Rsb_m3m3_,Rp_m3m3_,Pb_atm_,T_res_C_,Bob_m3m3_,Muo_cP_,PVT_corr_1_)</f>
        <v>2.2610487276386588</v>
      </c>
      <c r="J191">
        <f>[1]!PVT_Muo_cP($C191,J$67,gamma_gas_,gamma_oil_,gamma_water_,Rsb_m3m3_,Rp_m3m3_,Pb_atm_,T_res_C_,Bob_m3m3_,Muo_cP_,PVT_corr_1_)</f>
        <v>2.4217309933154181</v>
      </c>
      <c r="K191">
        <f>[1]!PVT_Muo_cP($C191,K$67,gamma_gas_,gamma_oil_,gamma_water_,Rsb_m3m3_,Rp_m3m3_,Pb_atm_,T_res_C_,Bob_m3m3_,Muo_cP_,PVT_corr_1_)</f>
        <v>2.5374473825669579</v>
      </c>
    </row>
    <row r="192" spans="2:11" hidden="1" outlineLevel="1" x14ac:dyDescent="0.25">
      <c r="C192">
        <v>85</v>
      </c>
      <c r="D192">
        <f>[1]!PVT_Muo_cP($C192,D$67,gamma_gas_,gamma_oil_,gamma_water_,Rsb_m3m3_,Rp_m3m3_,Pb_atm_,T_res_C_,Bob_m3m3_,Muo_cP_,PVT_corr_)</f>
        <v>2.0315596821970976</v>
      </c>
      <c r="E192">
        <f>[1]!PVT_Muo_cP($C192,E$67,gamma_gas_,gamma_oil_,gamma_water_,Rsb_m3m3_,Rp_m3m3_,Pb_atm_,T_res_C_,Bob_m3m3_,Muo_cP_,PVT_corr_)</f>
        <v>2.1133660307862572</v>
      </c>
      <c r="F192">
        <f>[1]!PVT_Muo_cP($C192,F$67,gamma_gas_,gamma_oil_,gamma_water_,Rsb_m3m3_,Rp_m3m3_,Pb_atm_,T_res_C_,Bob_m3m3_,Muo_cP_,PVT_corr_)</f>
        <v>2.279769264038598</v>
      </c>
      <c r="G192">
        <f>[1]!PVT_Muo_cP($C192,G$67,gamma_gas_,gamma_oil_,gamma_water_,Rsb_m3m3_,Rp_m3m3_,Pb_atm_,T_res_C_,Bob_m3m3_,Muo_cP_,PVT_corr_)</f>
        <v>2.3540608224692376</v>
      </c>
      <c r="H192">
        <f>[1]!PVT_Muo_cP($C192,H$67,gamma_gas_,gamma_oil_,gamma_water_,Rsb_m3m3_,Rp_m3m3_,Pb_atm_,T_res_C_,Bob_m3m3_,Muo_cP_,PVT_corr_1_)</f>
        <v>2.0233821114798611</v>
      </c>
      <c r="I192">
        <f>[1]!PVT_Muo_cP($C192,I$67,gamma_gas_,gamma_oil_,gamma_water_,Rsb_m3m3_,Rp_m3m3_,Pb_atm_,T_res_C_,Bob_m3m3_,Muo_cP_,PVT_corr_1_)</f>
        <v>2.1537270235055423</v>
      </c>
      <c r="J192">
        <f>[1]!PVT_Muo_cP($C192,J$67,gamma_gas_,gamma_oil_,gamma_water_,Rsb_m3m3_,Rp_m3m3_,Pb_atm_,T_res_C_,Bob_m3m3_,Muo_cP_,PVT_corr_1_)</f>
        <v>2.332949541980001</v>
      </c>
      <c r="K192">
        <f>[1]!PVT_Muo_cP($C192,K$67,gamma_gas_,gamma_oil_,gamma_water_,Rsb_m3m3_,Rp_m3m3_,Pb_atm_,T_res_C_,Bob_m3m3_,Muo_cP_,PVT_corr_1_)</f>
        <v>2.4619111988961717</v>
      </c>
    </row>
    <row r="193" spans="2:11" hidden="1" outlineLevel="1" x14ac:dyDescent="0.25">
      <c r="B193" s="5"/>
      <c r="C193">
        <v>90</v>
      </c>
      <c r="D193">
        <f>[1]!PVT_Muo_cP($C193,D$67,gamma_gas_,gamma_oil_,gamma_water_,Rsb_m3m3_,Rp_m3m3_,Pb_atm_,T_res_C_,Bob_m3m3_,Muo_cP_,PVT_corr_)</f>
        <v>2.0470881126505351</v>
      </c>
      <c r="E193">
        <f>[1]!PVT_Muo_cP($C193,E$67,gamma_gas_,gamma_oil_,gamma_water_,Rsb_m3m3_,Rp_m3m3_,Pb_atm_,T_res_C_,Bob_m3m3_,Muo_cP_,PVT_corr_)</f>
        <v>2.0394774262127178</v>
      </c>
      <c r="F193">
        <f>[1]!PVT_Muo_cP($C193,F$67,gamma_gas_,gamma_oil_,gamma_water_,Rsb_m3m3_,Rp_m3m3_,Pb_atm_,T_res_C_,Bob_m3m3_,Muo_cP_,PVT_corr_)</f>
        <v>2.2145259967062869</v>
      </c>
      <c r="G193">
        <f>[1]!PVT_Muo_cP($C193,G$67,gamma_gas_,gamma_oil_,gamma_water_,Rsb_m3m3_,Rp_m3m3_,Pb_atm_,T_res_C_,Bob_m3m3_,Muo_cP_,PVT_corr_)</f>
        <v>2.3012481019951982</v>
      </c>
      <c r="H193">
        <f>[1]!PVT_Muo_cP($C193,H$67,gamma_gas_,gamma_oil_,gamma_water_,Rsb_m3m3_,Rp_m3m3_,Pb_atm_,T_res_C_,Bob_m3m3_,Muo_cP_,PVT_corr_1_)</f>
        <v>2.046753727944481</v>
      </c>
      <c r="I193">
        <f>[1]!PVT_Muo_cP($C193,I$67,gamma_gas_,gamma_oil_,gamma_water_,Rsb_m3m3_,Rp_m3m3_,Pb_atm_,T_res_C_,Bob_m3m3_,Muo_cP_,PVT_corr_1_)</f>
        <v>2.0565678709069193</v>
      </c>
      <c r="J193">
        <f>[1]!PVT_Muo_cP($C193,J$67,gamma_gas_,gamma_oil_,gamma_water_,Rsb_m3m3_,Rp_m3m3_,Pb_atm_,T_res_C_,Bob_m3m3_,Muo_cP_,PVT_corr_1_)</f>
        <v>2.2513295644181714</v>
      </c>
      <c r="K193">
        <f>[1]!PVT_Muo_cP($C193,K$67,gamma_gas_,gamma_oil_,gamma_water_,Rsb_m3m3_,Rp_m3m3_,Pb_atm_,T_res_C_,Bob_m3m3_,Muo_cP_,PVT_corr_1_)</f>
        <v>2.3916999208904839</v>
      </c>
    </row>
    <row r="194" spans="2:11" hidden="1" outlineLevel="1" x14ac:dyDescent="0.25">
      <c r="C194">
        <v>95</v>
      </c>
      <c r="D194">
        <f>[1]!PVT_Muo_cP($C194,D$67,gamma_gas_,gamma_oil_,gamma_water_,Rsb_m3m3_,Rp_m3m3_,Pb_atm_,T_res_C_,Bob_m3m3_,Muo_cP_,PVT_corr_)</f>
        <v>2.0626165431039731</v>
      </c>
      <c r="E194">
        <f>[1]!PVT_Muo_cP($C194,E$67,gamma_gas_,gamma_oil_,gamma_water_,Rsb_m3m3_,Rp_m3m3_,Pb_atm_,T_res_C_,Bob_m3m3_,Muo_cP_,PVT_corr_)</f>
        <v>2.0082749466443874</v>
      </c>
      <c r="F194">
        <f>[1]!PVT_Muo_cP($C194,F$67,gamma_gas_,gamma_oil_,gamma_water_,Rsb_m3m3_,Rp_m3m3_,Pb_atm_,T_res_C_,Bob_m3m3_,Muo_cP_,PVT_corr_)</f>
        <v>2.151517214743321</v>
      </c>
      <c r="G194">
        <f>[1]!PVT_Muo_cP($C194,G$67,gamma_gas_,gamma_oil_,gamma_water_,Rsb_m3m3_,Rp_m3m3_,Pb_atm_,T_res_C_,Bob_m3m3_,Muo_cP_,PVT_corr_)</f>
        <v>2.2492045688345939</v>
      </c>
      <c r="H194">
        <f>[1]!PVT_Muo_cP($C194,H$67,gamma_gas_,gamma_oil_,gamma_water_,Rsb_m3m3_,Rp_m3m3_,Pb_atm_,T_res_C_,Bob_m3m3_,Muo_cP_,PVT_corr_1_)</f>
        <v>2.0715724933340152</v>
      </c>
      <c r="I194">
        <f>[1]!PVT_Muo_cP($C194,I$67,gamma_gas_,gamma_oil_,gamma_water_,Rsb_m3m3_,Rp_m3m3_,Pb_atm_,T_res_C_,Bob_m3m3_,Muo_cP_,PVT_corr_1_)</f>
        <v>2.0098315637307462</v>
      </c>
      <c r="J194">
        <f>[1]!PVT_Muo_cP($C194,J$67,gamma_gas_,gamma_oil_,gamma_water_,Rsb_m3m3_,Rp_m3m3_,Pb_atm_,T_res_C_,Bob_m3m3_,Muo_cP_,PVT_corr_1_)</f>
        <v>2.1760270761363283</v>
      </c>
      <c r="K194">
        <f>[1]!PVT_Muo_cP($C194,K$67,gamma_gas_,gamma_oil_,gamma_water_,Rsb_m3m3_,Rp_m3m3_,Pb_atm_,T_res_C_,Bob_m3m3_,Muo_cP_,PVT_corr_1_)</f>
        <v>2.3262513408563263</v>
      </c>
    </row>
    <row r="195" spans="2:11" hidden="1" outlineLevel="1" x14ac:dyDescent="0.25">
      <c r="C195">
        <v>100</v>
      </c>
      <c r="D195">
        <f>[1]!PVT_Muo_cP($C195,D$67,gamma_gas_,gamma_oil_,gamma_water_,Rsb_m3m3_,Rp_m3m3_,Pb_atm_,T_res_C_,Bob_m3m3_,Muo_cP_,PVT_corr_)</f>
        <v>2.0781449735574102</v>
      </c>
      <c r="E195">
        <f>[1]!PVT_Muo_cP($C195,E$67,gamma_gas_,gamma_oil_,gamma_water_,Rsb_m3m3_,Rp_m3m3_,Pb_atm_,T_res_C_,Bob_m3m3_,Muo_cP_,PVT_corr_)</f>
        <v>2.0228909215374475</v>
      </c>
      <c r="F195">
        <f>[1]!PVT_Muo_cP($C195,F$67,gamma_gas_,gamma_oil_,gamma_water_,Rsb_m3m3_,Rp_m3m3_,Pb_atm_,T_res_C_,Bob_m3m3_,Muo_cP_,PVT_corr_)</f>
        <v>2.0906353626164851</v>
      </c>
      <c r="G195">
        <f>[1]!PVT_Muo_cP($C195,G$67,gamma_gas_,gamma_oil_,gamma_water_,Rsb_m3m3_,Rp_m3m3_,Pb_atm_,T_res_C_,Bob_m3m3_,Muo_cP_,PVT_corr_)</f>
        <v>2.1979324119596808</v>
      </c>
      <c r="H195">
        <f>[1]!PVT_Muo_cP($C195,H$67,gamma_gas_,gamma_oil_,gamma_water_,Rsb_m3m3_,Rp_m3m3_,Pb_atm_,T_res_C_,Bob_m3m3_,Muo_cP_,PVT_corr_1_)</f>
        <v>2.0977807916186029</v>
      </c>
      <c r="I195">
        <f>[1]!PVT_Muo_cP($C195,I$67,gamma_gas_,gamma_oil_,gamma_water_,Rsb_m3m3_,Rp_m3m3_,Pb_atm_,T_res_C_,Bob_m3m3_,Muo_cP_,PVT_corr_1_)</f>
        <v>2.0320763992404793</v>
      </c>
      <c r="J195">
        <f>[1]!PVT_Muo_cP($C195,J$67,gamma_gas_,gamma_oil_,gamma_water_,Rsb_m3m3_,Rp_m3m3_,Pb_atm_,T_res_C_,Bob_m3m3_,Muo_cP_,PVT_corr_1_)</f>
        <v>2.1063249763885645</v>
      </c>
      <c r="K195">
        <f>[1]!PVT_Muo_cP($C195,K$67,gamma_gas_,gamma_oil_,gamma_water_,Rsb_m3m3_,Rp_m3m3_,Pb_atm_,T_res_C_,Bob_m3m3_,Muo_cP_,PVT_corr_1_)</f>
        <v>2.2650797798039308</v>
      </c>
    </row>
    <row r="196" spans="2:11" hidden="1" outlineLevel="1" x14ac:dyDescent="0.25">
      <c r="C196">
        <v>105</v>
      </c>
      <c r="D196">
        <f>[1]!PVT_Muo_cP($C196,D$67,gamma_gas_,gamma_oil_,gamma_water_,Rsb_m3m3_,Rp_m3m3_,Pb_atm_,T_res_C_,Bob_m3m3_,Muo_cP_,PVT_corr_)</f>
        <v>2.0936734040108482</v>
      </c>
      <c r="E196">
        <f>[1]!PVT_Muo_cP($C196,E$67,gamma_gas_,gamma_oil_,gamma_water_,Rsb_m3m3_,Rp_m3m3_,Pb_atm_,T_res_C_,Bob_m3m3_,Muo_cP_,PVT_corr_)</f>
        <v>2.0375068964305072</v>
      </c>
      <c r="F196">
        <f>[1]!PVT_Muo_cP($C196,F$67,gamma_gas_,gamma_oil_,gamma_water_,Rsb_m3m3_,Rp_m3m3_,Pb_atm_,T_res_C_,Bob_m3m3_,Muo_cP_,PVT_corr_)</f>
        <v>2.0317919786805496</v>
      </c>
      <c r="G196">
        <f>[1]!PVT_Muo_cP($C196,G$67,gamma_gas_,gamma_oil_,gamma_water_,Rsb_m3m3_,Rp_m3m3_,Pb_atm_,T_res_C_,Bob_m3m3_,Muo_cP_,PVT_corr_)</f>
        <v>2.1474446990650482</v>
      </c>
      <c r="H196">
        <f>[1]!PVT_Muo_cP($C196,H$67,gamma_gas_,gamma_oil_,gamma_water_,Rsb_m3m3_,Rp_m3m3_,Pb_atm_,T_res_C_,Bob_m3m3_,Muo_cP_,PVT_corr_1_)</f>
        <v>2.125326938949732</v>
      </c>
      <c r="I196">
        <f>[1]!PVT_Muo_cP($C196,I$67,gamma_gas_,gamma_oil_,gamma_water_,Rsb_m3m3_,Rp_m3m3_,Pb_atm_,T_res_C_,Bob_m3m3_,Muo_cP_,PVT_corr_1_)</f>
        <v>2.0555784204142351</v>
      </c>
      <c r="J196">
        <f>[1]!PVT_Muo_cP($C196,J$67,gamma_gas_,gamma_oil_,gamma_water_,Rsb_m3m3_,Rp_m3m3_,Pb_atm_,T_res_C_,Bob_m3m3_,Muo_cP_,PVT_corr_1_)</f>
        <v>2.0416103401188774</v>
      </c>
      <c r="K196">
        <f>[1]!PVT_Muo_cP($C196,K$67,gamma_gas_,gamma_oil_,gamma_water_,Rsb_m3m3_,Rp_m3m3_,Pb_atm_,T_res_C_,Bob_m3m3_,Muo_cP_,PVT_corr_1_)</f>
        <v>2.2077636477050349</v>
      </c>
    </row>
    <row r="197" spans="2:11" hidden="1" outlineLevel="1" x14ac:dyDescent="0.25">
      <c r="B197" s="5"/>
      <c r="C197">
        <v>110</v>
      </c>
      <c r="D197">
        <f>[1]!PVT_Muo_cP($C197,D$67,gamma_gas_,gamma_oil_,gamma_water_,Rsb_m3m3_,Rp_m3m3_,Pb_atm_,T_res_C_,Bob_m3m3_,Muo_cP_,PVT_corr_)</f>
        <v>2.1092018344642853</v>
      </c>
      <c r="E197">
        <f>[1]!PVT_Muo_cP($C197,E$67,gamma_gas_,gamma_oil_,gamma_water_,Rsb_m3m3_,Rp_m3m3_,Pb_atm_,T_res_C_,Bob_m3m3_,Muo_cP_,PVT_corr_)</f>
        <v>2.0521228713235669</v>
      </c>
      <c r="F197">
        <f>[1]!PVT_Muo_cP($C197,F$67,gamma_gas_,gamma_oil_,gamma_water_,Rsb_m3m3_,Rp_m3m3_,Pb_atm_,T_res_C_,Bob_m3m3_,Muo_cP_,PVT_corr_)</f>
        <v>2.0088491319388577</v>
      </c>
      <c r="G197">
        <f>[1]!PVT_Muo_cP($C197,G$67,gamma_gas_,gamma_oil_,gamma_water_,Rsb_m3m3_,Rp_m3m3_,Pb_atm_,T_res_C_,Bob_m3m3_,Muo_cP_,PVT_corr_)</f>
        <v>2.0977629419002732</v>
      </c>
      <c r="H197">
        <f>[1]!PVT_Muo_cP($C197,H$67,gamma_gas_,gamma_oil_,gamma_water_,Rsb_m3m3_,Rp_m3m3_,Pb_atm_,T_res_C_,Bob_m3m3_,Muo_cP_,PVT_corr_1_)</f>
        <v>2.1541642525666531</v>
      </c>
      <c r="I197">
        <f>[1]!PVT_Muo_cP($C197,I$67,gamma_gas_,gamma_oil_,gamma_water_,Rsb_m3m3_,Rp_m3m3_,Pb_atm_,T_res_C_,Bob_m3m3_,Muo_cP_,PVT_corr_1_)</f>
        <v>2.0802893523193005</v>
      </c>
      <c r="J197">
        <f>[1]!PVT_Muo_cP($C197,J$67,gamma_gas_,gamma_oil_,gamma_water_,Rsb_m3m3_,Rp_m3m3_,Pb_atm_,T_res_C_,Bob_m3m3_,Muo_cP_,PVT_corr_1_)</f>
        <v>2.0089479176050675</v>
      </c>
      <c r="K197">
        <f>[1]!PVT_Muo_cP($C197,K$67,gamma_gas_,gamma_oil_,gamma_water_,Rsb_m3m3_,Rp_m3m3_,Pb_atm_,T_res_C_,Bob_m3m3_,Muo_cP_,PVT_corr_1_)</f>
        <v>2.1539353040989995</v>
      </c>
    </row>
    <row r="198" spans="2:11" hidden="1" outlineLevel="1" x14ac:dyDescent="0.25">
      <c r="C198">
        <v>115</v>
      </c>
      <c r="D198">
        <f>[1]!PVT_Muo_cP($C198,D$67,gamma_gas_,gamma_oil_,gamma_water_,Rsb_m3m3_,Rp_m3m3_,Pb_atm_,T_res_C_,Bob_m3m3_,Muo_cP_,PVT_corr_)</f>
        <v>2.1247302649177233</v>
      </c>
      <c r="E198">
        <f>[1]!PVT_Muo_cP($C198,E$67,gamma_gas_,gamma_oil_,gamma_water_,Rsb_m3m3_,Rp_m3m3_,Pb_atm_,T_res_C_,Bob_m3m3_,Muo_cP_,PVT_corr_)</f>
        <v>2.0667388462166265</v>
      </c>
      <c r="F198">
        <f>[1]!PVT_Muo_cP($C198,F$67,gamma_gas_,gamma_oil_,gamma_water_,Rsb_m3m3_,Rp_m3m3_,Pb_atm_,T_res_C_,Bob_m3m3_,Muo_cP_,PVT_corr_)</f>
        <v>2.0243924077150992</v>
      </c>
      <c r="G198">
        <f>[1]!PVT_Muo_cP($C198,G$67,gamma_gas_,gamma_oil_,gamma_water_,Rsb_m3m3_,Rp_m3m3_,Pb_atm_,T_res_C_,Bob_m3m3_,Muo_cP_,PVT_corr_)</f>
        <v>2.0489151129090959</v>
      </c>
      <c r="H198">
        <f>[1]!PVT_Muo_cP($C198,H$67,gamma_gas_,gamma_oil_,gamma_water_,Rsb_m3m3_,Rp_m3m3_,Pb_atm_,T_res_C_,Bob_m3m3_,Muo_cP_,PVT_corr_1_)</f>
        <v>2.1842502763999434</v>
      </c>
      <c r="I198">
        <f>[1]!PVT_Muo_cP($C198,I$67,gamma_gas_,gamma_oil_,gamma_water_,Rsb_m3m3_,Rp_m3m3_,Pb_atm_,T_res_C_,Bob_m3m3_,Muo_cP_,PVT_corr_1_)</f>
        <v>2.1061653059322225</v>
      </c>
      <c r="J198">
        <f>[1]!PVT_Muo_cP($C198,J$67,gamma_gas_,gamma_oil_,gamma_water_,Rsb_m3m3_,Rp_m3m3_,Pb_atm_,T_res_C_,Bob_m3m3_,Muo_cP_,PVT_corr_1_)</f>
        <v>2.030871802485851</v>
      </c>
      <c r="K198">
        <f>[1]!PVT_Muo_cP($C198,K$67,gamma_gas_,gamma_oil_,gamma_water_,Rsb_m3m3_,Rp_m3m3_,Pb_atm_,T_res_C_,Bob_m3m3_,Muo_cP_,PVT_corr_1_)</f>
        <v>2.1032727523610379</v>
      </c>
    </row>
    <row r="199" spans="2:11" hidden="1" outlineLevel="1" x14ac:dyDescent="0.25">
      <c r="C199">
        <v>120</v>
      </c>
      <c r="D199">
        <f>[1]!PVT_Muo_cP($C199,D$67,gamma_gas_,gamma_oil_,gamma_water_,Rsb_m3m3_,Rp_m3m3_,Pb_atm_,T_res_C_,Bob_m3m3_,Muo_cP_,PVT_corr_)</f>
        <v>2.1402586953711609</v>
      </c>
      <c r="E199">
        <f>[1]!PVT_Muo_cP($C199,E$67,gamma_gas_,gamma_oil_,gamma_water_,Rsb_m3m3_,Rp_m3m3_,Pb_atm_,T_res_C_,Bob_m3m3_,Muo_cP_,PVT_corr_)</f>
        <v>2.0813548211096866</v>
      </c>
      <c r="F199">
        <f>[1]!PVT_Muo_cP($C199,F$67,gamma_gas_,gamma_oil_,gamma_water_,Rsb_m3m3_,Rp_m3m3_,Pb_atm_,T_res_C_,Bob_m3m3_,Muo_cP_,PVT_corr_)</f>
        <v>2.0399356834913411</v>
      </c>
      <c r="G199">
        <f>[1]!PVT_Muo_cP($C199,G$67,gamma_gas_,gamma_oil_,gamma_water_,Rsb_m3m3_,Rp_m3m3_,Pb_atm_,T_res_C_,Bob_m3m3_,Muo_cP_,PVT_corr_)</f>
        <v>2.0027531589004477</v>
      </c>
      <c r="H199">
        <f>[1]!PVT_Muo_cP($C199,H$67,gamma_gas_,gamma_oil_,gamma_water_,Rsb_m3m3_,Rp_m3m3_,Pb_atm_,T_res_C_,Bob_m3m3_,Muo_cP_,PVT_corr_1_)</f>
        <v>2.2155461320862653</v>
      </c>
      <c r="I199">
        <f>[1]!PVT_Muo_cP($C199,I$67,gamma_gas_,gamma_oil_,gamma_water_,Rsb_m3m3_,Rp_m3m3_,Pb_atm_,T_res_C_,Bob_m3m3_,Muo_cP_,PVT_corr_1_)</f>
        <v>2.1331661304136711</v>
      </c>
      <c r="J199">
        <f>[1]!PVT_Muo_cP($C199,J$67,gamma_gas_,gamma_oil_,gamma_water_,Rsb_m3m3_,Rp_m3m3_,Pb_atm_,T_res_C_,Bob_m3m3_,Muo_cP_,PVT_corr_1_)</f>
        <v>2.053849240168681</v>
      </c>
      <c r="K199">
        <f>[1]!PVT_Muo_cP($C199,K$67,gamma_gas_,gamma_oil_,gamma_water_,Rsb_m3m3_,Rp_m3m3_,Pb_atm_,T_res_C_,Bob_m3m3_,Muo_cP_,PVT_corr_1_)</f>
        <v>2.0554928014809284</v>
      </c>
    </row>
    <row r="200" spans="2:11" hidden="1" outlineLevel="1" x14ac:dyDescent="0.25">
      <c r="C200">
        <v>125</v>
      </c>
      <c r="D200">
        <f>[1]!PVT_Muo_cP($C200,D$67,gamma_gas_,gamma_oil_,gamma_water_,Rsb_m3m3_,Rp_m3m3_,Pb_atm_,T_res_C_,Bob_m3m3_,Muo_cP_,PVT_corr_)</f>
        <v>2.1557871258245984</v>
      </c>
      <c r="E200">
        <f>[1]!PVT_Muo_cP($C200,E$67,gamma_gas_,gamma_oil_,gamma_water_,Rsb_m3m3_,Rp_m3m3_,Pb_atm_,T_res_C_,Bob_m3m3_,Muo_cP_,PVT_corr_)</f>
        <v>2.0959707960027463</v>
      </c>
      <c r="F200">
        <f>[1]!PVT_Muo_cP($C200,F$67,gamma_gas_,gamma_oil_,gamma_water_,Rsb_m3m3_,Rp_m3m3_,Pb_atm_,T_res_C_,Bob_m3m3_,Muo_cP_,PVT_corr_)</f>
        <v>2.0554789592675831</v>
      </c>
      <c r="G200">
        <f>[1]!PVT_Muo_cP($C200,G$67,gamma_gas_,gamma_oil_,gamma_water_,Rsb_m3m3_,Rp_m3m3_,Pb_atm_,T_res_C_,Bob_m3m3_,Muo_cP_,PVT_corr_)</f>
        <v>2.0192333268418912</v>
      </c>
      <c r="H200">
        <f>[1]!PVT_Muo_cP($C200,H$67,gamma_gas_,gamma_oil_,gamma_water_,Rsb_m3m3_,Rp_m3m3_,Pb_atm_,T_res_C_,Bob_m3m3_,Muo_cP_,PVT_corr_1_)</f>
        <v>2.2480159713526242</v>
      </c>
      <c r="I200">
        <f>[1]!PVT_Muo_cP($C200,I$67,gamma_gas_,gamma_oil_,gamma_water_,Rsb_m3m3_,Rp_m3m3_,Pb_atm_,T_res_C_,Bob_m3m3_,Muo_cP_,PVT_corr_1_)</f>
        <v>2.1612548661456059</v>
      </c>
      <c r="J200">
        <f>[1]!PVT_Muo_cP($C200,J$67,gamma_gas_,gamma_oil_,gamma_water_,Rsb_m3m3_,Rp_m3m3_,Pb_atm_,T_res_C_,Bob_m3m3_,Muo_cP_,PVT_corr_1_)</f>
        <v>2.0778422644513164</v>
      </c>
      <c r="K200">
        <f>[1]!PVT_Muo_cP($C200,K$67,gamma_gas_,gamma_oil_,gamma_water_,Rsb_m3m3_,Rp_m3m3_,Pb_atm_,T_res_C_,Bob_m3m3_,Muo_cP_,PVT_corr_1_)</f>
        <v>2.0103454075938298</v>
      </c>
    </row>
    <row r="201" spans="2:11" hidden="1" outlineLevel="1" x14ac:dyDescent="0.25">
      <c r="B201" s="5"/>
      <c r="C201">
        <v>130</v>
      </c>
      <c r="D201">
        <f>[1]!PVT_Muo_cP($C201,D$67,gamma_gas_,gamma_oil_,gamma_water_,Rsb_m3m3_,Rp_m3m3_,Pb_atm_,T_res_C_,Bob_m3m3_,Muo_cP_,PVT_corr_)</f>
        <v>2.171315556278036</v>
      </c>
      <c r="E201">
        <f>[1]!PVT_Muo_cP($C201,E$67,gamma_gas_,gamma_oil_,gamma_water_,Rsb_m3m3_,Rp_m3m3_,Pb_atm_,T_res_C_,Bob_m3m3_,Muo_cP_,PVT_corr_)</f>
        <v>2.1105867708958059</v>
      </c>
      <c r="F201">
        <f>[1]!PVT_Muo_cP($C201,F$67,gamma_gas_,gamma_oil_,gamma_water_,Rsb_m3m3_,Rp_m3m3_,Pb_atm_,T_res_C_,Bob_m3m3_,Muo_cP_,PVT_corr_)</f>
        <v>2.071022235043825</v>
      </c>
      <c r="G201">
        <f>[1]!PVT_Muo_cP($C201,G$67,gamma_gas_,gamma_oil_,gamma_water_,Rsb_m3m3_,Rp_m3m3_,Pb_atm_,T_res_C_,Bob_m3m3_,Muo_cP_,PVT_corr_)</f>
        <v>2.036648136499156</v>
      </c>
      <c r="H201">
        <f>[1]!PVT_Muo_cP($C201,H$67,gamma_gas_,gamma_oil_,gamma_water_,Rsb_m3m3_,Rp_m3m3_,Pb_atm_,T_res_C_,Bob_m3m3_,Muo_cP_,PVT_corr_1_)</f>
        <v>2.281626511086134</v>
      </c>
      <c r="I201">
        <f>[1]!PVT_Muo_cP($C201,I$67,gamma_gas_,gamma_oil_,gamma_water_,Rsb_m3m3_,Rp_m3m3_,Pb_atm_,T_res_C_,Bob_m3m3_,Muo_cP_,PVT_corr_1_)</f>
        <v>2.1903972800467235</v>
      </c>
      <c r="J201">
        <f>[1]!PVT_Muo_cP($C201,J$67,gamma_gas_,gamma_oil_,gamma_water_,Rsb_m3m3_,Rp_m3m3_,Pb_atm_,T_res_C_,Bob_m3m3_,Muo_cP_,PVT_corr_1_)</f>
        <v>2.1028157856353733</v>
      </c>
      <c r="K201">
        <f>[1]!PVT_Muo_cP($C201,K$67,gamma_gas_,gamma_oil_,gamma_water_,Rsb_m3m3_,Rp_m3m3_,Pb_atm_,T_res_C_,Bob_m3m3_,Muo_cP_,PVT_corr_1_)</f>
        <v>2.0187361756690048</v>
      </c>
    </row>
    <row r="202" spans="2:11" hidden="1" outlineLevel="1" x14ac:dyDescent="0.25">
      <c r="C202">
        <v>135</v>
      </c>
      <c r="D202">
        <f>[1]!PVT_Muo_cP($C202,D$67,gamma_gas_,gamma_oil_,gamma_water_,Rsb_m3m3_,Rp_m3m3_,Pb_atm_,T_res_C_,Bob_m3m3_,Muo_cP_,PVT_corr_)</f>
        <v>2.186843986731474</v>
      </c>
      <c r="E202">
        <f>[1]!PVT_Muo_cP($C202,E$67,gamma_gas_,gamma_oil_,gamma_water_,Rsb_m3m3_,Rp_m3m3_,Pb_atm_,T_res_C_,Bob_m3m3_,Muo_cP_,PVT_corr_)</f>
        <v>2.125202745788866</v>
      </c>
      <c r="F202">
        <f>[1]!PVT_Muo_cP($C202,F$67,gamma_gas_,gamma_oil_,gamma_water_,Rsb_m3m3_,Rp_m3m3_,Pb_atm_,T_res_C_,Bob_m3m3_,Muo_cP_,PVT_corr_)</f>
        <v>2.0865655108200669</v>
      </c>
      <c r="G202">
        <f>[1]!PVT_Muo_cP($C202,G$67,gamma_gas_,gamma_oil_,gamma_water_,Rsb_m3m3_,Rp_m3m3_,Pb_atm_,T_res_C_,Bob_m3m3_,Muo_cP_,PVT_corr_)</f>
        <v>2.0540629461564208</v>
      </c>
      <c r="H202">
        <f>[1]!PVT_Muo_cP($C202,H$67,gamma_gas_,gamma_oil_,gamma_water_,Rsb_m3m3_,Rp_m3m3_,Pb_atm_,T_res_C_,Bob_m3m3_,Muo_cP_,PVT_corr_1_)</f>
        <v>2.3163466364197389</v>
      </c>
      <c r="I202">
        <f>[1]!PVT_Muo_cP($C202,I$67,gamma_gas_,gamma_oil_,gamma_water_,Rsb_m3m3_,Rp_m3m3_,Pb_atm_,T_res_C_,Bob_m3m3_,Muo_cP_,PVT_corr_1_)</f>
        <v>2.2205614686282584</v>
      </c>
      <c r="J202">
        <f>[1]!PVT_Muo_cP($C202,J$67,gamma_gas_,gamma_oil_,gamma_water_,Rsb_m3m3_,Rp_m3m3_,Pb_atm_,T_res_C_,Bob_m3m3_,Muo_cP_,PVT_corr_1_)</f>
        <v>2.1287371926241239</v>
      </c>
      <c r="K202">
        <f>[1]!PVT_Muo_cP($C202,K$67,gamma_gas_,gamma_oil_,gamma_water_,Rsb_m3m3_,Rp_m3m3_,Pb_atm_,T_res_C_,Bob_m3m3_,Muo_cP_,PVT_corr_1_)</f>
        <v>2.040710018291259</v>
      </c>
    </row>
    <row r="203" spans="2:11" hidden="1" outlineLevel="1" x14ac:dyDescent="0.25">
      <c r="C203">
        <v>140</v>
      </c>
      <c r="D203">
        <f>[1]!PVT_Muo_cP($C203,D$67,gamma_gas_,gamma_oil_,gamma_water_,Rsb_m3m3_,Rp_m3m3_,Pb_atm_,T_res_C_,Bob_m3m3_,Muo_cP_,PVT_corr_)</f>
        <v>2.2023724171849115</v>
      </c>
      <c r="E203">
        <f>[1]!PVT_Muo_cP($C203,E$67,gamma_gas_,gamma_oil_,gamma_water_,Rsb_m3m3_,Rp_m3m3_,Pb_atm_,T_res_C_,Bob_m3m3_,Muo_cP_,PVT_corr_)</f>
        <v>2.1398187206819257</v>
      </c>
      <c r="F203">
        <f>[1]!PVT_Muo_cP($C203,F$67,gamma_gas_,gamma_oil_,gamma_water_,Rsb_m3m3_,Rp_m3m3_,Pb_atm_,T_res_C_,Bob_m3m3_,Muo_cP_,PVT_corr_)</f>
        <v>2.1021087865963084</v>
      </c>
      <c r="G203">
        <f>[1]!PVT_Muo_cP($C203,G$67,gamma_gas_,gamma_oil_,gamma_water_,Rsb_m3m3_,Rp_m3m3_,Pb_atm_,T_res_C_,Bob_m3m3_,Muo_cP_,PVT_corr_)</f>
        <v>2.0714777558136857</v>
      </c>
      <c r="H203">
        <f>[1]!PVT_Muo_cP($C203,H$67,gamma_gas_,gamma_oil_,gamma_water_,Rsb_m3m3_,Rp_m3m3_,Pb_atm_,T_res_C_,Bob_m3m3_,Muo_cP_,PVT_corr_1_)</f>
        <v>2.3521470602082313</v>
      </c>
      <c r="I203">
        <f>[1]!PVT_Muo_cP($C203,I$67,gamma_gas_,gamma_oil_,gamma_water_,Rsb_m3m3_,Rp_m3m3_,Pb_atm_,T_res_C_,Bob_m3m3_,Muo_cP_,PVT_corr_1_)</f>
        <v>2.2517175172490775</v>
      </c>
      <c r="J203">
        <f>[1]!PVT_Muo_cP($C203,J$67,gamma_gas_,gamma_oil_,gamma_water_,Rsb_m3m3_,Rp_m3m3_,Pb_atm_,T_res_C_,Bob_m3m3_,Muo_cP_,PVT_corr_1_)</f>
        <v>2.1555760110668811</v>
      </c>
      <c r="K203">
        <f>[1]!PVT_Muo_cP($C203,K$67,gamma_gas_,gamma_oil_,gamma_water_,Rsb_m3m3_,Rp_m3m3_,Pb_atm_,T_res_C_,Bob_m3m3_,Muo_cP_,PVT_corr_1_)</f>
        <v>2.0635394555013478</v>
      </c>
    </row>
    <row r="204" spans="2:11" hidden="1" outlineLevel="1" x14ac:dyDescent="0.25">
      <c r="C204">
        <v>145</v>
      </c>
      <c r="D204">
        <f>[1]!PVT_Muo_cP($C204,D$67,gamma_gas_,gamma_oil_,gamma_water_,Rsb_m3m3_,Rp_m3m3_,Pb_atm_,T_res_C_,Bob_m3m3_,Muo_cP_,PVT_corr_)</f>
        <v>2.217900847638349</v>
      </c>
      <c r="E204">
        <f>[1]!PVT_Muo_cP($C204,E$67,gamma_gas_,gamma_oil_,gamma_water_,Rsb_m3m3_,Rp_m3m3_,Pb_atm_,T_res_C_,Bob_m3m3_,Muo_cP_,PVT_corr_)</f>
        <v>2.1544346955749853</v>
      </c>
      <c r="F204">
        <f>[1]!PVT_Muo_cP($C204,F$67,gamma_gas_,gamma_oil_,gamma_water_,Rsb_m3m3_,Rp_m3m3_,Pb_atm_,T_res_C_,Bob_m3m3_,Muo_cP_,PVT_corr_)</f>
        <v>2.1176520623725503</v>
      </c>
      <c r="G204">
        <f>[1]!PVT_Muo_cP($C204,G$67,gamma_gas_,gamma_oil_,gamma_water_,Rsb_m3m3_,Rp_m3m3_,Pb_atm_,T_res_C_,Bob_m3m3_,Muo_cP_,PVT_corr_)</f>
        <v>2.0888925654709505</v>
      </c>
      <c r="H204">
        <f>[1]!PVT_Muo_cP($C204,H$67,gamma_gas_,gamma_oil_,gamma_water_,Rsb_m3m3_,Rp_m3m3_,Pb_atm_,T_res_C_,Bob_m3m3_,Muo_cP_,PVT_corr_1_)</f>
        <v>2.3890000296020757</v>
      </c>
      <c r="I204">
        <f>[1]!PVT_Muo_cP($C204,I$67,gamma_gas_,gamma_oil_,gamma_water_,Rsb_m3m3_,Rp_m3m3_,Pb_atm_,T_res_C_,Bob_m3m3_,Muo_cP_,PVT_corr_1_)</f>
        <v>2.2838372063297356</v>
      </c>
      <c r="J204">
        <f>[1]!PVT_Muo_cP($C204,J$67,gamma_gas_,gamma_oil_,gamma_water_,Rsb_m3m3_,Rp_m3m3_,Pb_atm_,T_res_C_,Bob_m3m3_,Muo_cP_,PVT_corr_1_)</f>
        <v>2.1833036083657151</v>
      </c>
      <c r="K204">
        <f>[1]!PVT_Muo_cP($C204,K$67,gamma_gas_,gamma_oil_,gamma_water_,Rsb_m3m3_,Rp_m3m3_,Pb_atm_,T_res_C_,Bob_m3m3_,Muo_cP_,PVT_corr_1_)</f>
        <v>2.0871954590683433</v>
      </c>
    </row>
    <row r="205" spans="2:11" hidden="1" outlineLevel="1" x14ac:dyDescent="0.25">
      <c r="C205">
        <v>150</v>
      </c>
      <c r="D205">
        <f>[1]!PVT_Muo_cP($C205,D$67,gamma_gas_,gamma_oil_,gamma_water_,Rsb_m3m3_,Rp_m3m3_,Pb_atm_,T_res_C_,Bob_m3m3_,Muo_cP_,PVT_corr_)</f>
        <v>2.2334292780917866</v>
      </c>
      <c r="E205">
        <f>[1]!PVT_Muo_cP($C205,E$67,gamma_gas_,gamma_oil_,gamma_water_,Rsb_m3m3_,Rp_m3m3_,Pb_atm_,T_res_C_,Bob_m3m3_,Muo_cP_,PVT_corr_)</f>
        <v>2.169050670468045</v>
      </c>
      <c r="F205">
        <f>[1]!PVT_Muo_cP($C205,F$67,gamma_gas_,gamma_oil_,gamma_water_,Rsb_m3m3_,Rp_m3m3_,Pb_atm_,T_res_C_,Bob_m3m3_,Muo_cP_,PVT_corr_)</f>
        <v>2.1331953381487923</v>
      </c>
      <c r="G205">
        <f>[1]!PVT_Muo_cP($C205,G$67,gamma_gas_,gamma_oil_,gamma_water_,Rsb_m3m3_,Rp_m3m3_,Pb_atm_,T_res_C_,Bob_m3m3_,Muo_cP_,PVT_corr_)</f>
        <v>2.1063073751282153</v>
      </c>
      <c r="H205">
        <f>[1]!PVT_Muo_cP($C205,H$67,gamma_gas_,gamma_oil_,gamma_water_,Rsb_m3m3_,Rp_m3m3_,Pb_atm_,T_res_C_,Bob_m3m3_,Muo_cP_,PVT_corr_1_)</f>
        <v>2.4268790722325844</v>
      </c>
      <c r="I205">
        <f>[1]!PVT_Muo_cP($C205,I$67,gamma_gas_,gamma_oil_,gamma_water_,Rsb_m3m3_,Rp_m3m3_,Pb_atm_,T_res_C_,Bob_m3m3_,Muo_cP_,PVT_corr_1_)</f>
        <v>2.3168937570688968</v>
      </c>
      <c r="J205">
        <f>[1]!PVT_Muo_cP($C205,J$67,gamma_gas_,gamma_oil_,gamma_water_,Rsb_m3m3_,Rp_m3m3_,Pb_atm_,T_res_C_,Bob_m3m3_,Muo_cP_,PVT_corr_1_)</f>
        <v>2.2118929381209709</v>
      </c>
      <c r="K205">
        <f>[1]!PVT_Muo_cP($C205,K$67,gamma_gas_,gamma_oil_,gamma_water_,Rsb_m3m3_,Rp_m3m3_,Pb_atm_,T_res_C_,Bob_m3m3_,Muo_cP_,PVT_corr_1_)</f>
        <v>2.1116507197545773</v>
      </c>
    </row>
    <row r="206" spans="2:11" hidden="1" outlineLevel="1" x14ac:dyDescent="0.25"/>
    <row r="209" spans="2:11" x14ac:dyDescent="0.25">
      <c r="B209" s="5" t="s">
        <v>57</v>
      </c>
    </row>
    <row r="210" spans="2:11" outlineLevel="1" x14ac:dyDescent="0.25">
      <c r="D210" t="str">
        <f>"T = "&amp;D211&amp; " C"</f>
        <v>T = 20 C</v>
      </c>
      <c r="E210" t="str">
        <f t="shared" ref="E210:G210" si="35">"T = "&amp;E211&amp; " C"</f>
        <v>T = 60 C</v>
      </c>
      <c r="F210" t="str">
        <f t="shared" si="35"/>
        <v>T = 100 C</v>
      </c>
      <c r="G210" t="str">
        <f t="shared" si="35"/>
        <v>T = 140 C</v>
      </c>
      <c r="H210" t="str">
        <f>D210</f>
        <v>T = 20 C</v>
      </c>
      <c r="I210" t="str">
        <f t="shared" ref="I210" si="36">E210</f>
        <v>T = 60 C</v>
      </c>
      <c r="J210" t="str">
        <f t="shared" ref="J210" si="37">F210</f>
        <v>T = 100 C</v>
      </c>
      <c r="K210" t="str">
        <f t="shared" ref="K210" si="38">G210</f>
        <v>T = 140 C</v>
      </c>
    </row>
    <row r="211" spans="2:11" outlineLevel="1" x14ac:dyDescent="0.25">
      <c r="D211">
        <v>20</v>
      </c>
      <c r="E211">
        <v>60</v>
      </c>
      <c r="F211">
        <v>100</v>
      </c>
      <c r="G211">
        <v>140</v>
      </c>
    </row>
    <row r="212" spans="2:11" outlineLevel="1" x14ac:dyDescent="0.25">
      <c r="C212" t="s">
        <v>53</v>
      </c>
      <c r="D212" t="str">
        <f>"T_1_"&amp;D211</f>
        <v>T_1_20</v>
      </c>
      <c r="E212" t="str">
        <f t="shared" ref="E212:G212" si="39">"T_1_"&amp;E211</f>
        <v>T_1_60</v>
      </c>
      <c r="F212" t="str">
        <f t="shared" si="39"/>
        <v>T_1_100</v>
      </c>
      <c r="G212" t="str">
        <f t="shared" si="39"/>
        <v>T_1_140</v>
      </c>
      <c r="H212" t="str">
        <f>"T_0_"&amp;D211</f>
        <v>T_0_20</v>
      </c>
      <c r="I212" t="str">
        <f t="shared" ref="I212" si="40">"T_0_"&amp;E211</f>
        <v>T_0_60</v>
      </c>
      <c r="J212" t="str">
        <f t="shared" ref="J212" si="41">"T_0_"&amp;F211</f>
        <v>T_0_100</v>
      </c>
      <c r="K212" t="str">
        <f t="shared" ref="K212" si="42">"T_0_"&amp;G211</f>
        <v>T_0_140</v>
      </c>
    </row>
    <row r="213" spans="2:11" outlineLevel="1" x14ac:dyDescent="0.25">
      <c r="C213">
        <v>1</v>
      </c>
      <c r="D213">
        <f>[1]!PVT_Mug_cP($C213,D$67,gamma_gas_,gamma_oil_,gamma_water_,Rsb_m3m3_,Rp_m3m3_,Pb_atm_,T_res_C_,Bob_m3m3_,Muo_cP_,PVT_corr_)</f>
        <v>9.9967792601176816E-3</v>
      </c>
      <c r="E213">
        <f>[1]!PVT_Mug_cP($C213,E$67,gamma_gas_,gamma_oil_,gamma_water_,Rsb_m3m3_,Rp_m3m3_,Pb_atm_,T_res_C_,Bob_m3m3_,Muo_cP_,PVT_corr_)</f>
        <v>1.1411367814432688E-2</v>
      </c>
      <c r="F213">
        <f>[1]!PVT_Mug_cP($C213,F$67,gamma_gas_,gamma_oil_,gamma_water_,Rsb_m3m3_,Rp_m3m3_,Pb_atm_,T_res_C_,Bob_m3m3_,Muo_cP_,PVT_corr_)</f>
        <v>1.2790636880700042E-2</v>
      </c>
      <c r="G213">
        <f>[1]!PVT_Mug_cP($C213,G$67,gamma_gas_,gamma_oil_,gamma_water_,Rsb_m3m3_,Rp_m3m3_,Pb_atm_,T_res_C_,Bob_m3m3_,Muo_cP_,PVT_corr_)</f>
        <v>1.4133268423431026E-2</v>
      </c>
      <c r="H213">
        <f>[1]!PVT_Mug_cP($C213,H$67,gamma_gas_,gamma_oil_,gamma_water_,Rsb_m3m3_,Rp_m3m3_,Pb_atm_,T_res_C_,Bob_m3m3_,Muo_cP_,PVT_corr_1_)</f>
        <v>9.9967792601176816E-3</v>
      </c>
      <c r="I213">
        <f>[1]!PVT_Mug_cP($C213,I$67,gamma_gas_,gamma_oil_,gamma_water_,Rsb_m3m3_,Rp_m3m3_,Pb_atm_,T_res_C_,Bob_m3m3_,Muo_cP_,PVT_corr_1_)</f>
        <v>1.1411367814432688E-2</v>
      </c>
      <c r="J213">
        <f>[1]!PVT_Mug_cP($C213,J$67,gamma_gas_,gamma_oil_,gamma_water_,Rsb_m3m3_,Rp_m3m3_,Pb_atm_,T_res_C_,Bob_m3m3_,Muo_cP_,PVT_corr_1_)</f>
        <v>1.2790636880700042E-2</v>
      </c>
      <c r="K213">
        <f>[1]!PVT_Mug_cP($C213,K$67,gamma_gas_,gamma_oil_,gamma_water_,Rsb_m3m3_,Rp_m3m3_,Pb_atm_,T_res_C_,Bob_m3m3_,Muo_cP_,PVT_corr_1_)</f>
        <v>1.4133268423431026E-2</v>
      </c>
    </row>
    <row r="214" spans="2:11" outlineLevel="1" x14ac:dyDescent="0.25">
      <c r="C214">
        <v>5</v>
      </c>
      <c r="D214">
        <f>[1]!PVT_Mug_cP($C214,D$67,gamma_gas_,gamma_oil_,gamma_water_,Rsb_m3m3_,Rp_m3m3_,Pb_atm_,T_res_C_,Bob_m3m3_,Muo_cP_,PVT_corr_)</f>
        <v>1.0072554117051586E-2</v>
      </c>
      <c r="E214">
        <f>[1]!PVT_Mug_cP($C214,E$67,gamma_gas_,gamma_oil_,gamma_water_,Rsb_m3m3_,Rp_m3m3_,Pb_atm_,T_res_C_,Bob_m3m3_,Muo_cP_,PVT_corr_)</f>
        <v>1.1465736195132756E-2</v>
      </c>
      <c r="F214">
        <f>[1]!PVT_Mug_cP($C214,F$67,gamma_gas_,gamma_oil_,gamma_water_,Rsb_m3m3_,Rp_m3m3_,Pb_atm_,T_res_C_,Bob_m3m3_,Muo_cP_,PVT_corr_)</f>
        <v>1.2831851077764304E-2</v>
      </c>
      <c r="G214">
        <f>[1]!PVT_Mug_cP($C214,G$67,gamma_gas_,gamma_oil_,gamma_water_,Rsb_m3m3_,Rp_m3m3_,Pb_atm_,T_res_C_,Bob_m3m3_,Muo_cP_,PVT_corr_)</f>
        <v>1.4165808297635347E-2</v>
      </c>
      <c r="H214">
        <f>[1]!PVT_Mug_cP($C214,H$67,gamma_gas_,gamma_oil_,gamma_water_,Rsb_m3m3_,Rp_m3m3_,Pb_atm_,T_res_C_,Bob_m3m3_,Muo_cP_,PVT_corr_1_)</f>
        <v>1.0072554117051586E-2</v>
      </c>
      <c r="I214">
        <f>[1]!PVT_Mug_cP($C214,I$67,gamma_gas_,gamma_oil_,gamma_water_,Rsb_m3m3_,Rp_m3m3_,Pb_atm_,T_res_C_,Bob_m3m3_,Muo_cP_,PVT_corr_1_)</f>
        <v>1.1465736195132756E-2</v>
      </c>
      <c r="J214">
        <f>[1]!PVT_Mug_cP($C214,J$67,gamma_gas_,gamma_oil_,gamma_water_,Rsb_m3m3_,Rp_m3m3_,Pb_atm_,T_res_C_,Bob_m3m3_,Muo_cP_,PVT_corr_1_)</f>
        <v>1.2831851077764304E-2</v>
      </c>
      <c r="K214">
        <f>[1]!PVT_Mug_cP($C214,K$67,gamma_gas_,gamma_oil_,gamma_water_,Rsb_m3m3_,Rp_m3m3_,Pb_atm_,T_res_C_,Bob_m3m3_,Muo_cP_,PVT_corr_1_)</f>
        <v>1.4165808297635347E-2</v>
      </c>
    </row>
    <row r="215" spans="2:11" outlineLevel="1" x14ac:dyDescent="0.25">
      <c r="C215">
        <v>10</v>
      </c>
      <c r="D215">
        <f>[1]!PVT_Mug_cP($C215,D$67,gamma_gas_,gamma_oil_,gamma_water_,Rsb_m3m3_,Rp_m3m3_,Pb_atm_,T_res_C_,Bob_m3m3_,Muo_cP_,PVT_corr_)</f>
        <v>1.019325856959493E-2</v>
      </c>
      <c r="E215">
        <f>[1]!PVT_Mug_cP($C215,E$67,gamma_gas_,gamma_oil_,gamma_water_,Rsb_m3m3_,Rp_m3m3_,Pb_atm_,T_res_C_,Bob_m3m3_,Muo_cP_,PVT_corr_)</f>
        <v>1.1555428548507338E-2</v>
      </c>
      <c r="F215">
        <f>[1]!PVT_Mug_cP($C215,F$67,gamma_gas_,gamma_oil_,gamma_water_,Rsb_m3m3_,Rp_m3m3_,Pb_atm_,T_res_C_,Bob_m3m3_,Muo_cP_,PVT_corr_)</f>
        <v>1.2901857374224446E-2</v>
      </c>
      <c r="G215">
        <f>[1]!PVT_Mug_cP($C215,G$67,gamma_gas_,gamma_oil_,gamma_water_,Rsb_m3m3_,Rp_m3m3_,Pb_atm_,T_res_C_,Bob_m3m3_,Muo_cP_,PVT_corr_)</f>
        <v>1.4222456383473929E-2</v>
      </c>
      <c r="H215">
        <f>[1]!PVT_Mug_cP($C215,H$67,gamma_gas_,gamma_oil_,gamma_water_,Rsb_m3m3_,Rp_m3m3_,Pb_atm_,T_res_C_,Bob_m3m3_,Muo_cP_,PVT_corr_1_)</f>
        <v>1.019325856959493E-2</v>
      </c>
      <c r="I215">
        <f>[1]!PVT_Mug_cP($C215,I$67,gamma_gas_,gamma_oil_,gamma_water_,Rsb_m3m3_,Rp_m3m3_,Pb_atm_,T_res_C_,Bob_m3m3_,Muo_cP_,PVT_corr_1_)</f>
        <v>1.1555428548507338E-2</v>
      </c>
      <c r="J215">
        <f>[1]!PVT_Mug_cP($C215,J$67,gamma_gas_,gamma_oil_,gamma_water_,Rsb_m3m3_,Rp_m3m3_,Pb_atm_,T_res_C_,Bob_m3m3_,Muo_cP_,PVT_corr_1_)</f>
        <v>1.2901857374224446E-2</v>
      </c>
      <c r="K215">
        <f>[1]!PVT_Mug_cP($C215,K$67,gamma_gas_,gamma_oil_,gamma_water_,Rsb_m3m3_,Rp_m3m3_,Pb_atm_,T_res_C_,Bob_m3m3_,Muo_cP_,PVT_corr_1_)</f>
        <v>1.4222456383473929E-2</v>
      </c>
    </row>
    <row r="216" spans="2:11" outlineLevel="1" x14ac:dyDescent="0.25">
      <c r="C216">
        <v>15</v>
      </c>
      <c r="D216">
        <f>[1]!PVT_Mug_cP($C216,D$67,gamma_gas_,gamma_oil_,gamma_water_,Rsb_m3m3_,Rp_m3m3_,Pb_atm_,T_res_C_,Bob_m3m3_,Muo_cP_,PVT_corr_)</f>
        <v>1.0333636003129455E-2</v>
      </c>
      <c r="E216">
        <f>[1]!PVT_Mug_cP($C216,E$67,gamma_gas_,gamma_oil_,gamma_water_,Rsb_m3m3_,Rp_m3m3_,Pb_atm_,T_res_C_,Bob_m3m3_,Muo_cP_,PVT_corr_)</f>
        <v>1.1661007951118962E-2</v>
      </c>
      <c r="F216">
        <f>[1]!PVT_Mug_cP($C216,F$67,gamma_gas_,gamma_oil_,gamma_water_,Rsb_m3m3_,Rp_m3m3_,Pb_atm_,T_res_C_,Bob_m3m3_,Muo_cP_,PVT_corr_)</f>
        <v>1.298520959367723E-2</v>
      </c>
      <c r="G216">
        <f>[1]!PVT_Mug_cP($C216,G$67,gamma_gas_,gamma_oil_,gamma_water_,Rsb_m3m3_,Rp_m3m3_,Pb_atm_,T_res_C_,Bob_m3m3_,Muo_cP_,PVT_corr_)</f>
        <v>1.4290606707621126E-2</v>
      </c>
      <c r="H216">
        <f>[1]!PVT_Mug_cP($C216,H$67,gamma_gas_,gamma_oil_,gamma_water_,Rsb_m3m3_,Rp_m3m3_,Pb_atm_,T_res_C_,Bob_m3m3_,Muo_cP_,PVT_corr_1_)</f>
        <v>1.0333636003129455E-2</v>
      </c>
      <c r="I216">
        <f>[1]!PVT_Mug_cP($C216,I$67,gamma_gas_,gamma_oil_,gamma_water_,Rsb_m3m3_,Rp_m3m3_,Pb_atm_,T_res_C_,Bob_m3m3_,Muo_cP_,PVT_corr_1_)</f>
        <v>1.1661007951118962E-2</v>
      </c>
      <c r="J216">
        <f>[1]!PVT_Mug_cP($C216,J$67,gamma_gas_,gamma_oil_,gamma_water_,Rsb_m3m3_,Rp_m3m3_,Pb_atm_,T_res_C_,Bob_m3m3_,Muo_cP_,PVT_corr_1_)</f>
        <v>1.298520959367723E-2</v>
      </c>
      <c r="K216">
        <f>[1]!PVT_Mug_cP($C216,K$67,gamma_gas_,gamma_oil_,gamma_water_,Rsb_m3m3_,Rp_m3m3_,Pb_atm_,T_res_C_,Bob_m3m3_,Muo_cP_,PVT_corr_1_)</f>
        <v>1.4290606707621126E-2</v>
      </c>
    </row>
    <row r="217" spans="2:11" outlineLevel="1" x14ac:dyDescent="0.25">
      <c r="C217">
        <v>20</v>
      </c>
      <c r="D217">
        <f>[1]!PVT_Mug_cP($C217,D$67,gamma_gas_,gamma_oil_,gamma_water_,Rsb_m3m3_,Rp_m3m3_,Pb_atm_,T_res_C_,Bob_m3m3_,Muo_cP_,PVT_corr_)</f>
        <v>1.0490519219945094E-2</v>
      </c>
      <c r="E217">
        <f>[1]!PVT_Mug_cP($C217,E$67,gamma_gas_,gamma_oil_,gamma_water_,Rsb_m3m3_,Rp_m3m3_,Pb_atm_,T_res_C_,Bob_m3m3_,Muo_cP_,PVT_corr_)</f>
        <v>1.177939310000398E-2</v>
      </c>
      <c r="F217">
        <f>[1]!PVT_Mug_cP($C217,F$67,gamma_gas_,gamma_oil_,gamma_water_,Rsb_m3m3_,Rp_m3m3_,Pb_atm_,T_res_C_,Bob_m3m3_,Muo_cP_,PVT_corr_)</f>
        <v>1.3079091774139033E-2</v>
      </c>
      <c r="G217">
        <f>[1]!PVT_Mug_cP($C217,G$67,gamma_gas_,gamma_oil_,gamma_water_,Rsb_m3m3_,Rp_m3m3_,Pb_atm_,T_res_C_,Bob_m3m3_,Muo_cP_,PVT_corr_)</f>
        <v>1.4367728792597562E-2</v>
      </c>
      <c r="H217">
        <f>[1]!PVT_Mug_cP($C217,H$67,gamma_gas_,gamma_oil_,gamma_water_,Rsb_m3m3_,Rp_m3m3_,Pb_atm_,T_res_C_,Bob_m3m3_,Muo_cP_,PVT_corr_1_)</f>
        <v>1.0490519219945094E-2</v>
      </c>
      <c r="I217">
        <f>[1]!PVT_Mug_cP($C217,I$67,gamma_gas_,gamma_oil_,gamma_water_,Rsb_m3m3_,Rp_m3m3_,Pb_atm_,T_res_C_,Bob_m3m3_,Muo_cP_,PVT_corr_1_)</f>
        <v>1.177939310000398E-2</v>
      </c>
      <c r="J217">
        <f>[1]!PVT_Mug_cP($C217,J$67,gamma_gas_,gamma_oil_,gamma_water_,Rsb_m3m3_,Rp_m3m3_,Pb_atm_,T_res_C_,Bob_m3m3_,Muo_cP_,PVT_corr_1_)</f>
        <v>1.3079091774139033E-2</v>
      </c>
      <c r="K217">
        <f>[1]!PVT_Mug_cP($C217,K$67,gamma_gas_,gamma_oil_,gamma_water_,Rsb_m3m3_,Rp_m3m3_,Pb_atm_,T_res_C_,Bob_m3m3_,Muo_cP_,PVT_corr_1_)</f>
        <v>1.4367728792597562E-2</v>
      </c>
    </row>
    <row r="218" spans="2:11" outlineLevel="1" x14ac:dyDescent="0.25">
      <c r="C218">
        <v>25</v>
      </c>
      <c r="D218">
        <f>[1]!PVT_Mug_cP($C218,D$67,gamma_gas_,gamma_oil_,gamma_water_,Rsb_m3m3_,Rp_m3m3_,Pb_atm_,T_res_C_,Bob_m3m3_,Muo_cP_,PVT_corr_)</f>
        <v>1.0662381415074843E-2</v>
      </c>
      <c r="E218">
        <f>[1]!PVT_Mug_cP($C218,E$67,gamma_gas_,gamma_oil_,gamma_water_,Rsb_m3m3_,Rp_m3m3_,Pb_atm_,T_res_C_,Bob_m3m3_,Muo_cP_,PVT_corr_)</f>
        <v>1.1908978692976576E-2</v>
      </c>
      <c r="F218">
        <f>[1]!PVT_Mug_cP($C218,F$67,gamma_gas_,gamma_oil_,gamma_water_,Rsb_m3m3_,Rp_m3m3_,Pb_atm_,T_res_C_,Bob_m3m3_,Muo_cP_,PVT_corr_)</f>
        <v>1.3181987151912083E-2</v>
      </c>
      <c r="G218">
        <f>[1]!PVT_Mug_cP($C218,G$67,gamma_gas_,gamma_oil_,gamma_water_,Rsb_m3m3_,Rp_m3m3_,Pb_atm_,T_res_C_,Bob_m3m3_,Muo_cP_,PVT_corr_)</f>
        <v>1.4452428800775378E-2</v>
      </c>
      <c r="H218">
        <f>[1]!PVT_Mug_cP($C218,H$67,gamma_gas_,gamma_oil_,gamma_water_,Rsb_m3m3_,Rp_m3m3_,Pb_atm_,T_res_C_,Bob_m3m3_,Muo_cP_,PVT_corr_1_)</f>
        <v>1.0662381415074843E-2</v>
      </c>
      <c r="I218">
        <f>[1]!PVT_Mug_cP($C218,I$67,gamma_gas_,gamma_oil_,gamma_water_,Rsb_m3m3_,Rp_m3m3_,Pb_atm_,T_res_C_,Bob_m3m3_,Muo_cP_,PVT_corr_1_)</f>
        <v>1.1908978692976576E-2</v>
      </c>
      <c r="J218">
        <f>[1]!PVT_Mug_cP($C218,J$67,gamma_gas_,gamma_oil_,gamma_water_,Rsb_m3m3_,Rp_m3m3_,Pb_atm_,T_res_C_,Bob_m3m3_,Muo_cP_,PVT_corr_1_)</f>
        <v>1.3181987151912083E-2</v>
      </c>
      <c r="K218">
        <f>[1]!PVT_Mug_cP($C218,K$67,gamma_gas_,gamma_oil_,gamma_water_,Rsb_m3m3_,Rp_m3m3_,Pb_atm_,T_res_C_,Bob_m3m3_,Muo_cP_,PVT_corr_1_)</f>
        <v>1.4452428800775378E-2</v>
      </c>
    </row>
    <row r="219" spans="2:11" outlineLevel="1" x14ac:dyDescent="0.25">
      <c r="C219">
        <v>30</v>
      </c>
      <c r="D219">
        <f>[1]!PVT_Mug_cP($C219,D$67,gamma_gas_,gamma_oil_,gamma_water_,Rsb_m3m3_,Rp_m3m3_,Pb_atm_,T_res_C_,Bob_m3m3_,Muo_cP_,PVT_corr_)</f>
        <v>1.0848324367731432E-2</v>
      </c>
      <c r="E219">
        <f>[1]!PVT_Mug_cP($C219,E$67,gamma_gas_,gamma_oil_,gamma_water_,Rsb_m3m3_,Rp_m3m3_,Pb_atm_,T_res_C_,Bob_m3m3_,Muo_cP_,PVT_corr_)</f>
        <v>1.2048733981383123E-2</v>
      </c>
      <c r="F219">
        <f>[1]!PVT_Mug_cP($C219,F$67,gamma_gas_,gamma_oil_,gamma_water_,Rsb_m3m3_,Rp_m3m3_,Pb_atm_,T_res_C_,Bob_m3m3_,Muo_cP_,PVT_corr_)</f>
        <v>1.3292899338959455E-2</v>
      </c>
      <c r="G219">
        <f>[1]!PVT_Mug_cP($C219,G$67,gamma_gas_,gamma_oil_,gamma_water_,Rsb_m3m3_,Rp_m3m3_,Pb_atm_,T_res_C_,Bob_m3m3_,Muo_cP_,PVT_corr_)</f>
        <v>1.4543778075441957E-2</v>
      </c>
      <c r="H219">
        <f>[1]!PVT_Mug_cP($C219,H$67,gamma_gas_,gamma_oil_,gamma_water_,Rsb_m3m3_,Rp_m3m3_,Pb_atm_,T_res_C_,Bob_m3m3_,Muo_cP_,PVT_corr_1_)</f>
        <v>1.0848324367731432E-2</v>
      </c>
      <c r="I219">
        <f>[1]!PVT_Mug_cP($C219,I$67,gamma_gas_,gamma_oil_,gamma_water_,Rsb_m3m3_,Rp_m3m3_,Pb_atm_,T_res_C_,Bob_m3m3_,Muo_cP_,PVT_corr_1_)</f>
        <v>1.2048733981383123E-2</v>
      </c>
      <c r="J219">
        <f>[1]!PVT_Mug_cP($C219,J$67,gamma_gas_,gamma_oil_,gamma_water_,Rsb_m3m3_,Rp_m3m3_,Pb_atm_,T_res_C_,Bob_m3m3_,Muo_cP_,PVT_corr_1_)</f>
        <v>1.3292899338959455E-2</v>
      </c>
      <c r="K219">
        <f>[1]!PVT_Mug_cP($C219,K$67,gamma_gas_,gamma_oil_,gamma_water_,Rsb_m3m3_,Rp_m3m3_,Pb_atm_,T_res_C_,Bob_m3m3_,Muo_cP_,PVT_corr_1_)</f>
        <v>1.4543778075441957E-2</v>
      </c>
    </row>
    <row r="220" spans="2:11" outlineLevel="1" x14ac:dyDescent="0.25">
      <c r="C220">
        <v>35</v>
      </c>
      <c r="D220">
        <f>[1]!PVT_Mug_cP($C220,D$67,gamma_gas_,gamma_oil_,gamma_water_,Rsb_m3m3_,Rp_m3m3_,Pb_atm_,T_res_C_,Bob_m3m3_,Muo_cP_,PVT_corr_)</f>
        <v>1.1047772315615339E-2</v>
      </c>
      <c r="E220">
        <f>[1]!PVT_Mug_cP($C220,E$67,gamma_gas_,gamma_oil_,gamma_water_,Rsb_m3m3_,Rp_m3m3_,Pb_atm_,T_res_C_,Bob_m3m3_,Muo_cP_,PVT_corr_)</f>
        <v>1.2197910700414332E-2</v>
      </c>
      <c r="F220">
        <f>[1]!PVT_Mug_cP($C220,F$67,gamma_gas_,gamma_oil_,gamma_water_,Rsb_m3m3_,Rp_m3m3_,Pb_atm_,T_res_C_,Bob_m3m3_,Muo_cP_,PVT_corr_)</f>
        <v>1.3411094888719617E-2</v>
      </c>
      <c r="G220">
        <f>[1]!PVT_Mug_cP($C220,G$67,gamma_gas_,gamma_oil_,gamma_water_,Rsb_m3m3_,Rp_m3m3_,Pb_atm_,T_res_C_,Bob_m3m3_,Muo_cP_,PVT_corr_)</f>
        <v>1.464108763778396E-2</v>
      </c>
      <c r="H220">
        <f>[1]!PVT_Mug_cP($C220,H$67,gamma_gas_,gamma_oil_,gamma_water_,Rsb_m3m3_,Rp_m3m3_,Pb_atm_,T_res_C_,Bob_m3m3_,Muo_cP_,PVT_corr_1_)</f>
        <v>1.1047772315615339E-2</v>
      </c>
      <c r="I220">
        <f>[1]!PVT_Mug_cP($C220,I$67,gamma_gas_,gamma_oil_,gamma_water_,Rsb_m3m3_,Rp_m3m3_,Pb_atm_,T_res_C_,Bob_m3m3_,Muo_cP_,PVT_corr_1_)</f>
        <v>1.2197910700414332E-2</v>
      </c>
      <c r="J220">
        <f>[1]!PVT_Mug_cP($C220,J$67,gamma_gas_,gamma_oil_,gamma_water_,Rsb_m3m3_,Rp_m3m3_,Pb_atm_,T_res_C_,Bob_m3m3_,Muo_cP_,PVT_corr_1_)</f>
        <v>1.3411094888719617E-2</v>
      </c>
      <c r="K220">
        <f>[1]!PVT_Mug_cP($C220,K$67,gamma_gas_,gamma_oil_,gamma_water_,Rsb_m3m3_,Rp_m3m3_,Pb_atm_,T_res_C_,Bob_m3m3_,Muo_cP_,PVT_corr_1_)</f>
        <v>1.464108763778396E-2</v>
      </c>
    </row>
    <row r="221" spans="2:11" outlineLevel="1" x14ac:dyDescent="0.25">
      <c r="C221">
        <v>40</v>
      </c>
      <c r="D221">
        <f>[1]!PVT_Mug_cP($C221,D$67,gamma_gas_,gamma_oil_,gamma_water_,Rsb_m3m3_,Rp_m3m3_,Pb_atm_,T_res_C_,Bob_m3m3_,Muo_cP_,PVT_corr_)</f>
        <v>1.1260363816802309E-2</v>
      </c>
      <c r="E221">
        <f>[1]!PVT_Mug_cP($C221,E$67,gamma_gas_,gamma_oil_,gamma_water_,Rsb_m3m3_,Rp_m3m3_,Pb_atm_,T_res_C_,Bob_m3m3_,Muo_cP_,PVT_corr_)</f>
        <v>1.2355918433799936E-2</v>
      </c>
      <c r="F221">
        <f>[1]!PVT_Mug_cP($C221,F$67,gamma_gas_,gamma_oil_,gamma_water_,Rsb_m3m3_,Rp_m3m3_,Pb_atm_,T_res_C_,Bob_m3m3_,Muo_cP_,PVT_corr_)</f>
        <v>1.3535991452032839E-2</v>
      </c>
      <c r="G221">
        <f>[1]!PVT_Mug_cP($C221,G$67,gamma_gas_,gamma_oil_,gamma_water_,Rsb_m3m3_,Rp_m3m3_,Pb_atm_,T_res_C_,Bob_m3m3_,Muo_cP_,PVT_corr_)</f>
        <v>1.4743808929865938E-2</v>
      </c>
      <c r="H221">
        <f>[1]!PVT_Mug_cP($C221,H$67,gamma_gas_,gamma_oil_,gamma_water_,Rsb_m3m3_,Rp_m3m3_,Pb_atm_,T_res_C_,Bob_m3m3_,Muo_cP_,PVT_corr_1_)</f>
        <v>1.1260363816802309E-2</v>
      </c>
      <c r="I221">
        <f>[1]!PVT_Mug_cP($C221,I$67,gamma_gas_,gamma_oil_,gamma_water_,Rsb_m3m3_,Rp_m3m3_,Pb_atm_,T_res_C_,Bob_m3m3_,Muo_cP_,PVT_corr_1_)</f>
        <v>1.2355918433799936E-2</v>
      </c>
      <c r="J221">
        <f>[1]!PVT_Mug_cP($C221,J$67,gamma_gas_,gamma_oil_,gamma_water_,Rsb_m3m3_,Rp_m3m3_,Pb_atm_,T_res_C_,Bob_m3m3_,Muo_cP_,PVT_corr_1_)</f>
        <v>1.3535991452032839E-2</v>
      </c>
      <c r="K221">
        <f>[1]!PVT_Mug_cP($C221,K$67,gamma_gas_,gamma_oil_,gamma_water_,Rsb_m3m3_,Rp_m3m3_,Pb_atm_,T_res_C_,Bob_m3m3_,Muo_cP_,PVT_corr_1_)</f>
        <v>1.4743808929865938E-2</v>
      </c>
    </row>
    <row r="222" spans="2:11" outlineLevel="1" x14ac:dyDescent="0.25">
      <c r="C222">
        <v>45</v>
      </c>
      <c r="D222">
        <f>[1]!PVT_Mug_cP($C222,D$67,gamma_gas_,gamma_oil_,gamma_water_,Rsb_m3m3_,Rp_m3m3_,Pb_atm_,T_res_C_,Bob_m3m3_,Muo_cP_,PVT_corr_)</f>
        <v>1.1485925807559957E-2</v>
      </c>
      <c r="E222">
        <f>[1]!PVT_Mug_cP($C222,E$67,gamma_gas_,gamma_oil_,gamma_water_,Rsb_m3m3_,Rp_m3m3_,Pb_atm_,T_res_C_,Bob_m3m3_,Muo_cP_,PVT_corr_)</f>
        <v>1.2522262778039465E-2</v>
      </c>
      <c r="F222">
        <f>[1]!PVT_Mug_cP($C222,F$67,gamma_gas_,gamma_oil_,gamma_water_,Rsb_m3m3_,Rp_m3m3_,Pb_atm_,T_res_C_,Bob_m3m3_,Muo_cP_,PVT_corr_)</f>
        <v>1.3667101095113206E-2</v>
      </c>
      <c r="G222">
        <f>[1]!PVT_Mug_cP($C222,G$67,gamma_gas_,gamma_oil_,gamma_water_,Rsb_m3m3_,Rp_m3m3_,Pb_atm_,T_res_C_,Bob_m3m3_,Muo_cP_,PVT_corr_)</f>
        <v>1.4851482893085672E-2</v>
      </c>
      <c r="H222">
        <f>[1]!PVT_Mug_cP($C222,H$67,gamma_gas_,gamma_oil_,gamma_water_,Rsb_m3m3_,Rp_m3m3_,Pb_atm_,T_res_C_,Bob_m3m3_,Muo_cP_,PVT_corr_1_)</f>
        <v>1.1485925807559957E-2</v>
      </c>
      <c r="I222">
        <f>[1]!PVT_Mug_cP($C222,I$67,gamma_gas_,gamma_oil_,gamma_water_,Rsb_m3m3_,Rp_m3m3_,Pb_atm_,T_res_C_,Bob_m3m3_,Muo_cP_,PVT_corr_1_)</f>
        <v>1.2522262778039465E-2</v>
      </c>
      <c r="J222">
        <f>[1]!PVT_Mug_cP($C222,J$67,gamma_gas_,gamma_oil_,gamma_water_,Rsb_m3m3_,Rp_m3m3_,Pb_atm_,T_res_C_,Bob_m3m3_,Muo_cP_,PVT_corr_1_)</f>
        <v>1.3667101095113206E-2</v>
      </c>
      <c r="K222">
        <f>[1]!PVT_Mug_cP($C222,K$67,gamma_gas_,gamma_oil_,gamma_water_,Rsb_m3m3_,Rp_m3m3_,Pb_atm_,T_res_C_,Bob_m3m3_,Muo_cP_,PVT_corr_1_)</f>
        <v>1.4851482893085672E-2</v>
      </c>
    </row>
    <row r="223" spans="2:11" outlineLevel="1" x14ac:dyDescent="0.25">
      <c r="B223" s="5"/>
      <c r="C223">
        <v>50</v>
      </c>
      <c r="D223">
        <f>[1]!PVT_Mug_cP($C223,D$67,gamma_gas_,gamma_oil_,gamma_water_,Rsb_m3m3_,Rp_m3m3_,Pb_atm_,T_res_C_,Bob_m3m3_,Muo_cP_,PVT_corr_)</f>
        <v>1.1724493990025443E-2</v>
      </c>
      <c r="E223">
        <f>[1]!PVT_Mug_cP($C223,E$67,gamma_gas_,gamma_oil_,gamma_water_,Rsb_m3m3_,Rp_m3m3_,Pb_atm_,T_res_C_,Bob_m3m3_,Muo_cP_,PVT_corr_)</f>
        <v>1.2696511753205632E-2</v>
      </c>
      <c r="F223">
        <f>[1]!PVT_Mug_cP($C223,F$67,gamma_gas_,gamma_oil_,gamma_water_,Rsb_m3m3_,Rp_m3m3_,Pb_atm_,T_res_C_,Bob_m3m3_,Muo_cP_,PVT_corr_)</f>
        <v>1.3803998536166213E-2</v>
      </c>
      <c r="G223">
        <f>[1]!PVT_Mug_cP($C223,G$67,gamma_gas_,gamma_oil_,gamma_water_,Rsb_m3m3_,Rp_m3m3_,Pb_atm_,T_res_C_,Bob_m3m3_,Muo_cP_,PVT_corr_)</f>
        <v>1.4963711073919217E-2</v>
      </c>
      <c r="H223">
        <f>[1]!PVT_Mug_cP($C223,H$67,gamma_gas_,gamma_oil_,gamma_water_,Rsb_m3m3_,Rp_m3m3_,Pb_atm_,T_res_C_,Bob_m3m3_,Muo_cP_,PVT_corr_1_)</f>
        <v>1.1724493990025443E-2</v>
      </c>
      <c r="I223">
        <f>[1]!PVT_Mug_cP($C223,I$67,gamma_gas_,gamma_oil_,gamma_water_,Rsb_m3m3_,Rp_m3m3_,Pb_atm_,T_res_C_,Bob_m3m3_,Muo_cP_,PVT_corr_1_)</f>
        <v>1.2696511753205632E-2</v>
      </c>
      <c r="J223">
        <f>[1]!PVT_Mug_cP($C223,J$67,gamma_gas_,gamma_oil_,gamma_water_,Rsb_m3m3_,Rp_m3m3_,Pb_atm_,T_res_C_,Bob_m3m3_,Muo_cP_,PVT_corr_1_)</f>
        <v>1.3803998536166213E-2</v>
      </c>
      <c r="K223">
        <f>[1]!PVT_Mug_cP($C223,K$67,gamma_gas_,gamma_oil_,gamma_water_,Rsb_m3m3_,Rp_m3m3_,Pb_atm_,T_res_C_,Bob_m3m3_,Muo_cP_,PVT_corr_1_)</f>
        <v>1.4963711073919217E-2</v>
      </c>
    </row>
    <row r="224" spans="2:11" outlineLevel="1" x14ac:dyDescent="0.25">
      <c r="C224">
        <v>55</v>
      </c>
      <c r="D224">
        <f>[1]!PVT_Mug_cP($C224,D$67,gamma_gas_,gamma_oil_,gamma_water_,Rsb_m3m3_,Rp_m3m3_,Pb_atm_,T_res_C_,Bob_m3m3_,Muo_cP_,PVT_corr_)</f>
        <v>1.1976366994364367E-2</v>
      </c>
      <c r="E224">
        <f>[1]!PVT_Mug_cP($C224,E$67,gamma_gas_,gamma_oil_,gamma_water_,Rsb_m3m3_,Rp_m3m3_,Pb_atm_,T_res_C_,Bob_m3m3_,Muo_cP_,PVT_corr_)</f>
        <v>1.2878276613635418E-2</v>
      </c>
      <c r="F224">
        <f>[1]!PVT_Mug_cP($C224,F$67,gamma_gas_,gamma_oil_,gamma_water_,Rsb_m3m3_,Rp_m3m3_,Pb_atm_,T_res_C_,Bob_m3m3_,Muo_cP_,PVT_corr_)</f>
        <v>1.3946302040792205E-2</v>
      </c>
      <c r="G224">
        <f>[1]!PVT_Mug_cP($C224,G$67,gamma_gas_,gamma_oil_,gamma_water_,Rsb_m3m3_,Rp_m3m3_,Pb_atm_,T_res_C_,Bob_m3m3_,Muo_cP_,PVT_corr_)</f>
        <v>1.508013800590953E-2</v>
      </c>
      <c r="H224">
        <f>[1]!PVT_Mug_cP($C224,H$67,gamma_gas_,gamma_oil_,gamma_water_,Rsb_m3m3_,Rp_m3m3_,Pb_atm_,T_res_C_,Bob_m3m3_,Muo_cP_,PVT_corr_1_)</f>
        <v>1.1976366994364367E-2</v>
      </c>
      <c r="I224">
        <f>[1]!PVT_Mug_cP($C224,I$67,gamma_gas_,gamma_oil_,gamma_water_,Rsb_m3m3_,Rp_m3m3_,Pb_atm_,T_res_C_,Bob_m3m3_,Muo_cP_,PVT_corr_1_)</f>
        <v>1.2878276613635418E-2</v>
      </c>
      <c r="J224">
        <f>[1]!PVT_Mug_cP($C224,J$67,gamma_gas_,gamma_oil_,gamma_water_,Rsb_m3m3_,Rp_m3m3_,Pb_atm_,T_res_C_,Bob_m3m3_,Muo_cP_,PVT_corr_1_)</f>
        <v>1.3946302040792205E-2</v>
      </c>
      <c r="K224">
        <f>[1]!PVT_Mug_cP($C224,K$67,gamma_gas_,gamma_oil_,gamma_water_,Rsb_m3m3_,Rp_m3m3_,Pb_atm_,T_res_C_,Bob_m3m3_,Muo_cP_,PVT_corr_1_)</f>
        <v>1.508013800590953E-2</v>
      </c>
    </row>
    <row r="225" spans="2:11" outlineLevel="1" x14ac:dyDescent="0.25">
      <c r="C225">
        <v>60</v>
      </c>
      <c r="D225">
        <f>[1]!PVT_Mug_cP($C225,D$67,gamma_gas_,gamma_oil_,gamma_water_,Rsb_m3m3_,Rp_m3m3_,Pb_atm_,T_res_C_,Bob_m3m3_,Muo_cP_,PVT_corr_)</f>
        <v>1.2242190176340919E-2</v>
      </c>
      <c r="E225">
        <f>[1]!PVT_Mug_cP($C225,E$67,gamma_gas_,gamma_oil_,gamma_water_,Rsb_m3m3_,Rp_m3m3_,Pb_atm_,T_res_C_,Bob_m3m3_,Muo_cP_,PVT_corr_)</f>
        <v>1.3067200738910637E-2</v>
      </c>
      <c r="F225">
        <f>[1]!PVT_Mug_cP($C225,F$67,gamma_gas_,gamma_oil_,gamma_water_,Rsb_m3m3_,Rp_m3m3_,Pb_atm_,T_res_C_,Bob_m3m3_,Muo_cP_,PVT_corr_)</f>
        <v>1.4093661316335188E-2</v>
      </c>
      <c r="G225">
        <f>[1]!PVT_Mug_cP($C225,G$67,gamma_gas_,gamma_oil_,gamma_water_,Rsb_m3m3_,Rp_m3m3_,Pb_atm_,T_res_C_,Bob_m3m3_,Muo_cP_,PVT_corr_)</f>
        <v>1.5200439869257072E-2</v>
      </c>
      <c r="H225">
        <f>[1]!PVT_Mug_cP($C225,H$67,gamma_gas_,gamma_oil_,gamma_water_,Rsb_m3m3_,Rp_m3m3_,Pb_atm_,T_res_C_,Bob_m3m3_,Muo_cP_,PVT_corr_1_)</f>
        <v>1.2242190176340919E-2</v>
      </c>
      <c r="I225">
        <f>[1]!PVT_Mug_cP($C225,I$67,gamma_gas_,gamma_oil_,gamma_water_,Rsb_m3m3_,Rp_m3m3_,Pb_atm_,T_res_C_,Bob_m3m3_,Muo_cP_,PVT_corr_1_)</f>
        <v>1.3067200738910637E-2</v>
      </c>
      <c r="J225">
        <f>[1]!PVT_Mug_cP($C225,J$67,gamma_gas_,gamma_oil_,gamma_water_,Rsb_m3m3_,Rp_m3m3_,Pb_atm_,T_res_C_,Bob_m3m3_,Muo_cP_,PVT_corr_1_)</f>
        <v>1.4093661316335188E-2</v>
      </c>
      <c r="K225">
        <f>[1]!PVT_Mug_cP($C225,K$67,gamma_gas_,gamma_oil_,gamma_water_,Rsb_m3m3_,Rp_m3m3_,Pb_atm_,T_res_C_,Bob_m3m3_,Muo_cP_,PVT_corr_1_)</f>
        <v>1.5200439869257072E-2</v>
      </c>
    </row>
    <row r="226" spans="2:11" outlineLevel="1" x14ac:dyDescent="0.25">
      <c r="C226">
        <v>65</v>
      </c>
      <c r="D226">
        <f>[1]!PVT_Mug_cP($C226,D$67,gamma_gas_,gamma_oil_,gamma_water_,Rsb_m3m3_,Rp_m3m3_,Pb_atm_,T_res_C_,Bob_m3m3_,Muo_cP_,PVT_corr_)</f>
        <v>1.2523068457812061E-2</v>
      </c>
      <c r="E226">
        <f>[1]!PVT_Mug_cP($C226,E$67,gamma_gas_,gamma_oil_,gamma_water_,Rsb_m3m3_,Rp_m3m3_,Pb_atm_,T_res_C_,Bob_m3m3_,Muo_cP_,PVT_corr_)</f>
        <v>1.3262953436409743E-2</v>
      </c>
      <c r="F226">
        <f>[1]!PVT_Mug_cP($C226,F$67,gamma_gas_,gamma_oil_,gamma_water_,Rsb_m3m3_,Rp_m3m3_,Pb_atm_,T_res_C_,Bob_m3m3_,Muo_cP_,PVT_corr_)</f>
        <v>1.4245749532149568E-2</v>
      </c>
      <c r="G226">
        <f>[1]!PVT_Mug_cP($C226,G$67,gamma_gas_,gamma_oil_,gamma_water_,Rsb_m3m3_,Rp_m3m3_,Pb_atm_,T_res_C_,Bob_m3m3_,Muo_cP_,PVT_corr_)</f>
        <v>1.5324316874336103E-2</v>
      </c>
      <c r="H226">
        <f>[1]!PVT_Mug_cP($C226,H$67,gamma_gas_,gamma_oil_,gamma_water_,Rsb_m3m3_,Rp_m3m3_,Pb_atm_,T_res_C_,Bob_m3m3_,Muo_cP_,PVT_corr_1_)</f>
        <v>1.2523068457812061E-2</v>
      </c>
      <c r="I226">
        <f>[1]!PVT_Mug_cP($C226,I$67,gamma_gas_,gamma_oil_,gamma_water_,Rsb_m3m3_,Rp_m3m3_,Pb_atm_,T_res_C_,Bob_m3m3_,Muo_cP_,PVT_corr_1_)</f>
        <v>1.3262953436409743E-2</v>
      </c>
      <c r="J226">
        <f>[1]!PVT_Mug_cP($C226,J$67,gamma_gas_,gamma_oil_,gamma_water_,Rsb_m3m3_,Rp_m3m3_,Pb_atm_,T_res_C_,Bob_m3m3_,Muo_cP_,PVT_corr_1_)</f>
        <v>1.4245749532149568E-2</v>
      </c>
      <c r="K226">
        <f>[1]!PVT_Mug_cP($C226,K$67,gamma_gas_,gamma_oil_,gamma_water_,Rsb_m3m3_,Rp_m3m3_,Pb_atm_,T_res_C_,Bob_m3m3_,Muo_cP_,PVT_corr_1_)</f>
        <v>1.5324316874336103E-2</v>
      </c>
    </row>
    <row r="227" spans="2:11" outlineLevel="1" x14ac:dyDescent="0.25">
      <c r="B227" s="5"/>
      <c r="C227">
        <v>70</v>
      </c>
      <c r="D227">
        <f>[1]!PVT_Mug_cP($C227,D$67,gamma_gas_,gamma_oil_,gamma_water_,Rsb_m3m3_,Rp_m3m3_,Pb_atm_,T_res_C_,Bob_m3m3_,Muo_cP_,PVT_corr_)</f>
        <v>1.282070929359686E-2</v>
      </c>
      <c r="E227">
        <f>[1]!PVT_Mug_cP($C227,E$67,gamma_gas_,gamma_oil_,gamma_water_,Rsb_m3m3_,Rp_m3m3_,Pb_atm_,T_res_C_,Bob_m3m3_,Muo_cP_,PVT_corr_)</f>
        <v>1.3465226949555441E-2</v>
      </c>
      <c r="F227">
        <f>[1]!PVT_Mug_cP($C227,F$67,gamma_gas_,gamma_oil_,gamma_water_,Rsb_m3m3_,Rp_m3m3_,Pb_atm_,T_res_C_,Bob_m3m3_,Muo_cP_,PVT_corr_)</f>
        <v>1.4402257897379126E-2</v>
      </c>
      <c r="G227">
        <f>[1]!PVT_Mug_cP($C227,G$67,gamma_gas_,gamma_oil_,gamma_water_,Rsb_m3m3_,Rp_m3m3_,Pb_atm_,T_res_C_,Bob_m3m3_,Muo_cP_,PVT_corr_)</f>
        <v>1.5451487966875685E-2</v>
      </c>
      <c r="H227">
        <f>[1]!PVT_Mug_cP($C227,H$67,gamma_gas_,gamma_oil_,gamma_water_,Rsb_m3m3_,Rp_m3m3_,Pb_atm_,T_res_C_,Bob_m3m3_,Muo_cP_,PVT_corr_1_)</f>
        <v>1.282070929359686E-2</v>
      </c>
      <c r="I227">
        <f>[1]!PVT_Mug_cP($C227,I$67,gamma_gas_,gamma_oil_,gamma_water_,Rsb_m3m3_,Rp_m3m3_,Pb_atm_,T_res_C_,Bob_m3m3_,Muo_cP_,PVT_corr_1_)</f>
        <v>1.3465226949555441E-2</v>
      </c>
      <c r="J227">
        <f>[1]!PVT_Mug_cP($C227,J$67,gamma_gas_,gamma_oil_,gamma_water_,Rsb_m3m3_,Rp_m3m3_,Pb_atm_,T_res_C_,Bob_m3m3_,Muo_cP_,PVT_corr_1_)</f>
        <v>1.4402257897379126E-2</v>
      </c>
      <c r="K227">
        <f>[1]!PVT_Mug_cP($C227,K$67,gamma_gas_,gamma_oil_,gamma_water_,Rsb_m3m3_,Rp_m3m3_,Pb_atm_,T_res_C_,Bob_m3m3_,Muo_cP_,PVT_corr_1_)</f>
        <v>1.5451487966875685E-2</v>
      </c>
    </row>
    <row r="228" spans="2:11" outlineLevel="1" x14ac:dyDescent="0.25">
      <c r="C228">
        <v>75</v>
      </c>
      <c r="D228">
        <f>[1]!PVT_Mug_cP($C228,D$67,gamma_gas_,gamma_oil_,gamma_water_,Rsb_m3m3_,Rp_m3m3_,Pb_atm_,T_res_C_,Bob_m3m3_,Muo_cP_,PVT_corr_)</f>
        <v>1.3137597607797343E-2</v>
      </c>
      <c r="E228">
        <f>[1]!PVT_Mug_cP($C228,E$67,gamma_gas_,gamma_oil_,gamma_water_,Rsb_m3m3_,Rp_m3m3_,Pb_atm_,T_res_C_,Bob_m3m3_,Muo_cP_,PVT_corr_)</f>
        <v>1.3673735701255239E-2</v>
      </c>
      <c r="F228">
        <f>[1]!PVT_Mug_cP($C228,F$67,gamma_gas_,gamma_oil_,gamma_water_,Rsb_m3m3_,Rp_m3m3_,Pb_atm_,T_res_C_,Bob_m3m3_,Muo_cP_,PVT_corr_)</f>
        <v>1.4562891889260418E-2</v>
      </c>
      <c r="G228">
        <f>[1]!PVT_Mug_cP($C228,G$67,gamma_gas_,gamma_oil_,gamma_water_,Rsb_m3m3_,Rp_m3m3_,Pb_atm_,T_res_C_,Bob_m3m3_,Muo_cP_,PVT_corr_)</f>
        <v>1.5581687039475435E-2</v>
      </c>
      <c r="H228">
        <f>[1]!PVT_Mug_cP($C228,H$67,gamma_gas_,gamma_oil_,gamma_water_,Rsb_m3m3_,Rp_m3m3_,Pb_atm_,T_res_C_,Bob_m3m3_,Muo_cP_,PVT_corr_1_)</f>
        <v>1.3137597607797343E-2</v>
      </c>
      <c r="I228">
        <f>[1]!PVT_Mug_cP($C228,I$67,gamma_gas_,gamma_oil_,gamma_water_,Rsb_m3m3_,Rp_m3m3_,Pb_atm_,T_res_C_,Bob_m3m3_,Muo_cP_,PVT_corr_1_)</f>
        <v>1.3673735701255239E-2</v>
      </c>
      <c r="J228">
        <f>[1]!PVT_Mug_cP($C228,J$67,gamma_gas_,gamma_oil_,gamma_water_,Rsb_m3m3_,Rp_m3m3_,Pb_atm_,T_res_C_,Bob_m3m3_,Muo_cP_,PVT_corr_1_)</f>
        <v>1.4562891889260418E-2</v>
      </c>
      <c r="K228">
        <f>[1]!PVT_Mug_cP($C228,K$67,gamma_gas_,gamma_oil_,gamma_water_,Rsb_m3m3_,Rp_m3m3_,Pb_atm_,T_res_C_,Bob_m3m3_,Muo_cP_,PVT_corr_1_)</f>
        <v>1.5581687039475435E-2</v>
      </c>
    </row>
    <row r="229" spans="2:11" outlineLevel="1" x14ac:dyDescent="0.25">
      <c r="C229">
        <v>80</v>
      </c>
      <c r="D229">
        <f>[1]!PVT_Mug_cP($C229,D$67,gamma_gas_,gamma_oil_,gamma_water_,Rsb_m3m3_,Rp_m3m3_,Pb_atm_,T_res_C_,Bob_m3m3_,Muo_cP_,PVT_corr_)</f>
        <v>1.3477204509766997E-2</v>
      </c>
      <c r="E229">
        <f>[1]!PVT_Mug_cP($C229,E$67,gamma_gas_,gamma_oil_,gamma_water_,Rsb_m3m3_,Rp_m3m3_,Pb_atm_,T_res_C_,Bob_m3m3_,Muo_cP_,PVT_corr_)</f>
        <v>1.3888217195728463E-2</v>
      </c>
      <c r="F229">
        <f>[1]!PVT_Mug_cP($C229,F$67,gamma_gas_,gamma_oil_,gamma_water_,Rsb_m3m3_,Rp_m3m3_,Pb_atm_,T_res_C_,Bob_m3m3_,Muo_cP_,PVT_corr_)</f>
        <v>1.472736858234182E-2</v>
      </c>
      <c r="G229">
        <f>[1]!PVT_Mug_cP($C229,G$67,gamma_gas_,gamma_oil_,gamma_water_,Rsb_m3m3_,Rp_m3m3_,Pb_atm_,T_res_C_,Bob_m3m3_,Muo_cP_,PVT_corr_)</f>
        <v>1.571466015285004E-2</v>
      </c>
      <c r="H229">
        <f>[1]!PVT_Mug_cP($C229,H$67,gamma_gas_,gamma_oil_,gamma_water_,Rsb_m3m3_,Rp_m3m3_,Pb_atm_,T_res_C_,Bob_m3m3_,Muo_cP_,PVT_corr_1_)</f>
        <v>1.3477204509766997E-2</v>
      </c>
      <c r="I229">
        <f>[1]!PVT_Mug_cP($C229,I$67,gamma_gas_,gamma_oil_,gamma_water_,Rsb_m3m3_,Rp_m3m3_,Pb_atm_,T_res_C_,Bob_m3m3_,Muo_cP_,PVT_corr_1_)</f>
        <v>1.3888217195728463E-2</v>
      </c>
      <c r="J229">
        <f>[1]!PVT_Mug_cP($C229,J$67,gamma_gas_,gamma_oil_,gamma_water_,Rsb_m3m3_,Rp_m3m3_,Pb_atm_,T_res_C_,Bob_m3m3_,Muo_cP_,PVT_corr_1_)</f>
        <v>1.472736858234182E-2</v>
      </c>
      <c r="K229">
        <f>[1]!PVT_Mug_cP($C229,K$67,gamma_gas_,gamma_oil_,gamma_water_,Rsb_m3m3_,Rp_m3m3_,Pb_atm_,T_res_C_,Bob_m3m3_,Muo_cP_,PVT_corr_1_)</f>
        <v>1.571466015285004E-2</v>
      </c>
    </row>
    <row r="230" spans="2:11" outlineLevel="1" x14ac:dyDescent="0.25">
      <c r="C230">
        <v>85</v>
      </c>
      <c r="D230">
        <f>[1]!PVT_Mug_cP($C230,D$67,gamma_gas_,gamma_oil_,gamma_water_,Rsb_m3m3_,Rp_m3m3_,Pb_atm_,T_res_C_,Bob_m3m3_,Muo_cP_,PVT_corr_)</f>
        <v>1.384423030082099E-2</v>
      </c>
      <c r="E230">
        <f>[1]!PVT_Mug_cP($C230,E$67,gamma_gas_,gamma_oil_,gamma_water_,Rsb_m3m3_,Rp_m3m3_,Pb_atm_,T_res_C_,Bob_m3m3_,Muo_cP_,PVT_corr_)</f>
        <v>1.4108434223639823E-2</v>
      </c>
      <c r="F230">
        <f>[1]!PVT_Mug_cP($C230,F$67,gamma_gas_,gamma_oil_,gamma_water_,Rsb_m3m3_,Rp_m3m3_,Pb_atm_,T_res_C_,Bob_m3m3_,Muo_cP_,PVT_corr_)</f>
        <v>1.4895414732459464E-2</v>
      </c>
      <c r="G230">
        <f>[1]!PVT_Mug_cP($C230,G$67,gamma_gas_,gamma_oil_,gamma_water_,Rsb_m3m3_,Rp_m3m3_,Pb_atm_,T_res_C_,Bob_m3m3_,Muo_cP_,PVT_corr_)</f>
        <v>1.5850163452477688E-2</v>
      </c>
      <c r="H230">
        <f>[1]!PVT_Mug_cP($C230,H$67,gamma_gas_,gamma_oil_,gamma_water_,Rsb_m3m3_,Rp_m3m3_,Pb_atm_,T_res_C_,Bob_m3m3_,Muo_cP_,PVT_corr_1_)</f>
        <v>1.384423030082099E-2</v>
      </c>
      <c r="I230">
        <f>[1]!PVT_Mug_cP($C230,I$67,gamma_gas_,gamma_oil_,gamma_water_,Rsb_m3m3_,Rp_m3m3_,Pb_atm_,T_res_C_,Bob_m3m3_,Muo_cP_,PVT_corr_1_)</f>
        <v>1.4108434223639823E-2</v>
      </c>
      <c r="J230">
        <f>[1]!PVT_Mug_cP($C230,J$67,gamma_gas_,gamma_oil_,gamma_water_,Rsb_m3m3_,Rp_m3m3_,Pb_atm_,T_res_C_,Bob_m3m3_,Muo_cP_,PVT_corr_1_)</f>
        <v>1.4895414732459464E-2</v>
      </c>
      <c r="K230">
        <f>[1]!PVT_Mug_cP($C230,K$67,gamma_gas_,gamma_oil_,gamma_water_,Rsb_m3m3_,Rp_m3m3_,Pb_atm_,T_res_C_,Bob_m3m3_,Muo_cP_,PVT_corr_1_)</f>
        <v>1.5850163452477688E-2</v>
      </c>
    </row>
    <row r="231" spans="2:11" outlineLevel="1" x14ac:dyDescent="0.25">
      <c r="B231" s="5"/>
      <c r="C231">
        <v>90</v>
      </c>
      <c r="D231">
        <f>[1]!PVT_Mug_cP($C231,D$67,gamma_gas_,gamma_oil_,gamma_water_,Rsb_m3m3_,Rp_m3m3_,Pb_atm_,T_res_C_,Bob_m3m3_,Muo_cP_,PVT_corr_)</f>
        <v>1.4244878493331496E-2</v>
      </c>
      <c r="E231">
        <f>[1]!PVT_Mug_cP($C231,E$67,gamma_gas_,gamma_oil_,gamma_water_,Rsb_m3m3_,Rp_m3m3_,Pb_atm_,T_res_C_,Bob_m3m3_,Muo_cP_,PVT_corr_)</f>
        <v>1.4334178145508178E-2</v>
      </c>
      <c r="F231">
        <f>[1]!PVT_Mug_cP($C231,F$67,gamma_gas_,gamma_oil_,gamma_water_,Rsb_m3m3_,Rp_m3m3_,Pb_atm_,T_res_C_,Bob_m3m3_,Muo_cP_,PVT_corr_)</f>
        <v>1.5066765390302576E-2</v>
      </c>
      <c r="G231">
        <f>[1]!PVT_Mug_cP($C231,G$67,gamma_gas_,gamma_oil_,gamma_water_,Rsb_m3m3_,Rp_m3m3_,Pb_atm_,T_res_C_,Bob_m3m3_,Muo_cP_,PVT_corr_)</f>
        <v>1.5987961575184253E-2</v>
      </c>
      <c r="H231">
        <f>[1]!PVT_Mug_cP($C231,H$67,gamma_gas_,gamma_oil_,gamma_water_,Rsb_m3m3_,Rp_m3m3_,Pb_atm_,T_res_C_,Bob_m3m3_,Muo_cP_,PVT_corr_1_)</f>
        <v>1.4244878493331496E-2</v>
      </c>
      <c r="I231">
        <f>[1]!PVT_Mug_cP($C231,I$67,gamma_gas_,gamma_oil_,gamma_water_,Rsb_m3m3_,Rp_m3m3_,Pb_atm_,T_res_C_,Bob_m3m3_,Muo_cP_,PVT_corr_1_)</f>
        <v>1.4334178145508178E-2</v>
      </c>
      <c r="J231">
        <f>[1]!PVT_Mug_cP($C231,J$67,gamma_gas_,gamma_oil_,gamma_water_,Rsb_m3m3_,Rp_m3m3_,Pb_atm_,T_res_C_,Bob_m3m3_,Muo_cP_,PVT_corr_1_)</f>
        <v>1.5066765390302576E-2</v>
      </c>
      <c r="K231">
        <f>[1]!PVT_Mug_cP($C231,K$67,gamma_gas_,gamma_oil_,gamma_water_,Rsb_m3m3_,Rp_m3m3_,Pb_atm_,T_res_C_,Bob_m3m3_,Muo_cP_,PVT_corr_1_)</f>
        <v>1.5987961575184253E-2</v>
      </c>
    </row>
    <row r="232" spans="2:11" outlineLevel="1" x14ac:dyDescent="0.25">
      <c r="C232">
        <v>95</v>
      </c>
      <c r="D232">
        <f>[1]!PVT_Mug_cP($C232,D$67,gamma_gas_,gamma_oil_,gamma_water_,Rsb_m3m3_,Rp_m3m3_,Pb_atm_,T_res_C_,Bob_m3m3_,Muo_cP_,PVT_corr_)</f>
        <v>1.468714888908727E-2</v>
      </c>
      <c r="E232">
        <f>[1]!PVT_Mug_cP($C232,E$67,gamma_gas_,gamma_oil_,gamma_water_,Rsb_m3m3_,Rp_m3m3_,Pb_atm_,T_res_C_,Bob_m3m3_,Muo_cP_,PVT_corr_)</f>
        <v>1.4565273107020998E-2</v>
      </c>
      <c r="F232">
        <f>[1]!PVT_Mug_cP($C232,F$67,gamma_gas_,gamma_oil_,gamma_water_,Rsb_m3m3_,Rp_m3m3_,Pb_atm_,T_res_C_,Bob_m3m3_,Muo_cP_,PVT_corr_)</f>
        <v>1.5241162894076182E-2</v>
      </c>
      <c r="G232">
        <f>[1]!PVT_Mug_cP($C232,G$67,gamma_gas_,gamma_oil_,gamma_water_,Rsb_m3m3_,Rp_m3m3_,Pb_atm_,T_res_C_,Bob_m3m3_,Muo_cP_,PVT_corr_)</f>
        <v>1.6127826407632748E-2</v>
      </c>
      <c r="H232">
        <f>[1]!PVT_Mug_cP($C232,H$67,gamma_gas_,gamma_oil_,gamma_water_,Rsb_m3m3_,Rp_m3m3_,Pb_atm_,T_res_C_,Bob_m3m3_,Muo_cP_,PVT_corr_1_)</f>
        <v>1.468714888908727E-2</v>
      </c>
      <c r="I232">
        <f>[1]!PVT_Mug_cP($C232,I$67,gamma_gas_,gamma_oil_,gamma_water_,Rsb_m3m3_,Rp_m3m3_,Pb_atm_,T_res_C_,Bob_m3m3_,Muo_cP_,PVT_corr_1_)</f>
        <v>1.4565273107020998E-2</v>
      </c>
      <c r="J232">
        <f>[1]!PVT_Mug_cP($C232,J$67,gamma_gas_,gamma_oil_,gamma_water_,Rsb_m3m3_,Rp_m3m3_,Pb_atm_,T_res_C_,Bob_m3m3_,Muo_cP_,PVT_corr_1_)</f>
        <v>1.5241162894076182E-2</v>
      </c>
      <c r="K232">
        <f>[1]!PVT_Mug_cP($C232,K$67,gamma_gas_,gamma_oil_,gamma_water_,Rsb_m3m3_,Rp_m3m3_,Pb_atm_,T_res_C_,Bob_m3m3_,Muo_cP_,PVT_corr_1_)</f>
        <v>1.6127826407632748E-2</v>
      </c>
    </row>
    <row r="233" spans="2:11" outlineLevel="1" x14ac:dyDescent="0.25">
      <c r="C233">
        <v>100</v>
      </c>
      <c r="D233">
        <f>[1]!PVT_Mug_cP($C233,D$67,gamma_gas_,gamma_oil_,gamma_water_,Rsb_m3m3_,Rp_m3m3_,Pb_atm_,T_res_C_,Bob_m3m3_,Muo_cP_,PVT_corr_)</f>
        <v>1.518111997886613E-2</v>
      </c>
      <c r="E233">
        <f>[1]!PVT_Mug_cP($C233,E$67,gamma_gas_,gamma_oil_,gamma_water_,Rsb_m3m3_,Rp_m3m3_,Pb_atm_,T_res_C_,Bob_m3m3_,Muo_cP_,PVT_corr_)</f>
        <v>1.4801581088341748E-2</v>
      </c>
      <c r="F233">
        <f>[1]!PVT_Mug_cP($C233,F$67,gamma_gas_,gamma_oil_,gamma_water_,Rsb_m3m3_,Rp_m3m3_,Pb_atm_,T_res_C_,Bob_m3m3_,Muo_cP_,PVT_corr_)</f>
        <v>1.5418356138358558E-2</v>
      </c>
      <c r="G233">
        <f>[1]!PVT_Mug_cP($C233,G$67,gamma_gas_,gamma_oil_,gamma_water_,Rsb_m3m3_,Rp_m3m3_,Pb_atm_,T_res_C_,Bob_m3m3_,Muo_cP_,PVT_corr_)</f>
        <v>1.6269536101802994E-2</v>
      </c>
      <c r="H233">
        <f>[1]!PVT_Mug_cP($C233,H$67,gamma_gas_,gamma_oil_,gamma_water_,Rsb_m3m3_,Rp_m3m3_,Pb_atm_,T_res_C_,Bob_m3m3_,Muo_cP_,PVT_corr_1_)</f>
        <v>1.518111997886613E-2</v>
      </c>
      <c r="I233">
        <f>[1]!PVT_Mug_cP($C233,I$67,gamma_gas_,gamma_oil_,gamma_water_,Rsb_m3m3_,Rp_m3m3_,Pb_atm_,T_res_C_,Bob_m3m3_,Muo_cP_,PVT_corr_1_)</f>
        <v>1.4801581088341748E-2</v>
      </c>
      <c r="J233">
        <f>[1]!PVT_Mug_cP($C233,J$67,gamma_gas_,gamma_oil_,gamma_water_,Rsb_m3m3_,Rp_m3m3_,Pb_atm_,T_res_C_,Bob_m3m3_,Muo_cP_,PVT_corr_1_)</f>
        <v>1.5418356138358558E-2</v>
      </c>
      <c r="K233">
        <f>[1]!PVT_Mug_cP($C233,K$67,gamma_gas_,gamma_oil_,gamma_water_,Rsb_m3m3_,Rp_m3m3_,Pb_atm_,T_res_C_,Bob_m3m3_,Muo_cP_,PVT_corr_1_)</f>
        <v>1.6269536101802994E-2</v>
      </c>
    </row>
    <row r="234" spans="2:11" outlineLevel="1" x14ac:dyDescent="0.25">
      <c r="C234">
        <v>105</v>
      </c>
      <c r="D234">
        <f>[1]!PVT_Mug_cP($C234,D$67,gamma_gas_,gamma_oil_,gamma_water_,Rsb_m3m3_,Rp_m3m3_,Pb_atm_,T_res_C_,Bob_m3m3_,Muo_cP_,PVT_corr_)</f>
        <v>1.5739157241632391E-2</v>
      </c>
      <c r="E234">
        <f>[1]!PVT_Mug_cP($C234,E$67,gamma_gas_,gamma_oil_,gamma_water_,Rsb_m3m3_,Rp_m3m3_,Pb_atm_,T_res_C_,Bob_m3m3_,Muo_cP_,PVT_corr_)</f>
        <v>1.5043007719258306E-2</v>
      </c>
      <c r="F234">
        <f>[1]!PVT_Mug_cP($C234,F$67,gamma_gas_,gamma_oil_,gamma_water_,Rsb_m3m3_,Rp_m3m3_,Pb_atm_,T_res_C_,Bob_m3m3_,Muo_cP_,PVT_corr_)</f>
        <v>1.5598100047437944E-2</v>
      </c>
      <c r="G234">
        <f>[1]!PVT_Mug_cP($C234,G$67,gamma_gas_,gamma_oil_,gamma_water_,Rsb_m3m3_,Rp_m3m3_,Pb_atm_,T_res_C_,Bob_m3m3_,Muo_cP_,PVT_corr_)</f>
        <v>1.6412874280876653E-2</v>
      </c>
      <c r="H234">
        <f>[1]!PVT_Mug_cP($C234,H$67,gamma_gas_,gamma_oil_,gamma_water_,Rsb_m3m3_,Rp_m3m3_,Pb_atm_,T_res_C_,Bob_m3m3_,Muo_cP_,PVT_corr_1_)</f>
        <v>1.5739157241632391E-2</v>
      </c>
      <c r="I234">
        <f>[1]!PVT_Mug_cP($C234,I$67,gamma_gas_,gamma_oil_,gamma_water_,Rsb_m3m3_,Rp_m3m3_,Pb_atm_,T_res_C_,Bob_m3m3_,Muo_cP_,PVT_corr_1_)</f>
        <v>1.5043007719258306E-2</v>
      </c>
      <c r="J234">
        <f>[1]!PVT_Mug_cP($C234,J$67,gamma_gas_,gamma_oil_,gamma_water_,Rsb_m3m3_,Rp_m3m3_,Pb_atm_,T_res_C_,Bob_m3m3_,Muo_cP_,PVT_corr_1_)</f>
        <v>1.5598100047437944E-2</v>
      </c>
      <c r="K234">
        <f>[1]!PVT_Mug_cP($C234,K$67,gamma_gas_,gamma_oil_,gamma_water_,Rsb_m3m3_,Rp_m3m3_,Pb_atm_,T_res_C_,Bob_m3m3_,Muo_cP_,PVT_corr_1_)</f>
        <v>1.6412874280876653E-2</v>
      </c>
    </row>
    <row r="235" spans="2:11" outlineLevel="1" x14ac:dyDescent="0.25">
      <c r="B235" s="5"/>
      <c r="C235">
        <v>110</v>
      </c>
      <c r="D235">
        <f>[1]!PVT_Mug_cP($C235,D$67,gamma_gas_,gamma_oil_,gamma_water_,Rsb_m3m3_,Rp_m3m3_,Pb_atm_,T_res_C_,Bob_m3m3_,Muo_cP_,PVT_corr_)</f>
        <v>1.6375924880262981E-2</v>
      </c>
      <c r="E235">
        <f>[1]!PVT_Mug_cP($C235,E$67,gamma_gas_,gamma_oil_,gamma_water_,Rsb_m3m3_,Rp_m3m3_,Pb_atm_,T_res_C_,Bob_m3m3_,Muo_cP_,PVT_corr_)</f>
        <v>1.5289508809427107E-2</v>
      </c>
      <c r="F235">
        <f>[1]!PVT_Mug_cP($C235,F$67,gamma_gas_,gamma_oil_,gamma_water_,Rsb_m3m3_,Rp_m3m3_,Pb_atm_,T_res_C_,Bob_m3m3_,Muo_cP_,PVT_corr_)</f>
        <v>1.5780155202361635E-2</v>
      </c>
      <c r="G235">
        <f>[1]!PVT_Mug_cP($C235,G$67,gamma_gas_,gamma_oil_,gamma_water_,Rsb_m3m3_,Rp_m3m3_,Pb_atm_,T_res_C_,Bob_m3m3_,Muo_cP_,PVT_corr_)</f>
        <v>1.6557629388009341E-2</v>
      </c>
      <c r="H235">
        <f>[1]!PVT_Mug_cP($C235,H$67,gamma_gas_,gamma_oil_,gamma_water_,Rsb_m3m3_,Rp_m3m3_,Pb_atm_,T_res_C_,Bob_m3m3_,Muo_cP_,PVT_corr_1_)</f>
        <v>1.6375924880262981E-2</v>
      </c>
      <c r="I235">
        <f>[1]!PVT_Mug_cP($C235,I$67,gamma_gas_,gamma_oil_,gamma_water_,Rsb_m3m3_,Rp_m3m3_,Pb_atm_,T_res_C_,Bob_m3m3_,Muo_cP_,PVT_corr_1_)</f>
        <v>1.5289508809427107E-2</v>
      </c>
      <c r="J235">
        <f>[1]!PVT_Mug_cP($C235,J$67,gamma_gas_,gamma_oil_,gamma_water_,Rsb_m3m3_,Rp_m3m3_,Pb_atm_,T_res_C_,Bob_m3m3_,Muo_cP_,PVT_corr_1_)</f>
        <v>1.5780155202361635E-2</v>
      </c>
      <c r="K235">
        <f>[1]!PVT_Mug_cP($C235,K$67,gamma_gas_,gamma_oil_,gamma_water_,Rsb_m3m3_,Rp_m3m3_,Pb_atm_,T_res_C_,Bob_m3m3_,Muo_cP_,PVT_corr_1_)</f>
        <v>1.6557629388009341E-2</v>
      </c>
    </row>
    <row r="236" spans="2:11" outlineLevel="1" x14ac:dyDescent="0.25">
      <c r="C236">
        <v>115</v>
      </c>
      <c r="D236">
        <f>[1]!PVT_Mug_cP($C236,D$67,gamma_gas_,gamma_oil_,gamma_water_,Rsb_m3m3_,Rp_m3m3_,Pb_atm_,T_res_C_,Bob_m3m3_,Muo_cP_,PVT_corr_)</f>
        <v>1.7107984605760962E-2</v>
      </c>
      <c r="E236">
        <f>[1]!PVT_Mug_cP($C236,E$67,gamma_gas_,gamma_oil_,gamma_water_,Rsb_m3m3_,Rp_m3m3_,Pb_atm_,T_res_C_,Bob_m3m3_,Muo_cP_,PVT_corr_)</f>
        <v>1.5541097551438555E-2</v>
      </c>
      <c r="F236">
        <f>[1]!PVT_Mug_cP($C236,F$67,gamma_gas_,gamma_oil_,gamma_water_,Rsb_m3m3_,Rp_m3m3_,Pb_atm_,T_res_C_,Bob_m3m3_,Muo_cP_,PVT_corr_)</f>
        <v>1.5964287585313808E-2</v>
      </c>
      <c r="G236">
        <f>[1]!PVT_Mug_cP($C236,G$67,gamma_gas_,gamma_oil_,gamma_water_,Rsb_m3m3_,Rp_m3m3_,Pb_atm_,T_res_C_,Bob_m3m3_,Muo_cP_,PVT_corr_)</f>
        <v>1.6703594143578495E-2</v>
      </c>
      <c r="H236">
        <f>[1]!PVT_Mug_cP($C236,H$67,gamma_gas_,gamma_oil_,gamma_water_,Rsb_m3m3_,Rp_m3m3_,Pb_atm_,T_res_C_,Bob_m3m3_,Muo_cP_,PVT_corr_1_)</f>
        <v>1.7107984605760962E-2</v>
      </c>
      <c r="I236">
        <f>[1]!PVT_Mug_cP($C236,I$67,gamma_gas_,gamma_oil_,gamma_water_,Rsb_m3m3_,Rp_m3m3_,Pb_atm_,T_res_C_,Bob_m3m3_,Muo_cP_,PVT_corr_1_)</f>
        <v>1.5541097551438555E-2</v>
      </c>
      <c r="J236">
        <f>[1]!PVT_Mug_cP($C236,J$67,gamma_gas_,gamma_oil_,gamma_water_,Rsb_m3m3_,Rp_m3m3_,Pb_atm_,T_res_C_,Bob_m3m3_,Muo_cP_,PVT_corr_1_)</f>
        <v>1.5964287585313808E-2</v>
      </c>
      <c r="K236">
        <f>[1]!PVT_Mug_cP($C236,K$67,gamma_gas_,gamma_oil_,gamma_water_,Rsb_m3m3_,Rp_m3m3_,Pb_atm_,T_res_C_,Bob_m3m3_,Muo_cP_,PVT_corr_1_)</f>
        <v>1.6703594143578495E-2</v>
      </c>
    </row>
    <row r="237" spans="2:11" outlineLevel="1" x14ac:dyDescent="0.25">
      <c r="C237">
        <v>120</v>
      </c>
      <c r="D237">
        <f>[1]!PVT_Mug_cP($C237,D$67,gamma_gas_,gamma_oil_,gamma_water_,Rsb_m3m3_,Rp_m3m3_,Pb_atm_,T_res_C_,Bob_m3m3_,Muo_cP_,PVT_corr_)</f>
        <v>1.795263685061798E-2</v>
      </c>
      <c r="E237">
        <f>[1]!PVT_Mug_cP($C237,E$67,gamma_gas_,gamma_oil_,gamma_water_,Rsb_m3m3_,Rp_m3m3_,Pb_atm_,T_res_C_,Bob_m3m3_,Muo_cP_,PVT_corr_)</f>
        <v>1.5797852355613137E-2</v>
      </c>
      <c r="F237">
        <f>[1]!PVT_Mug_cP($C237,F$67,gamma_gas_,gamma_oil_,gamma_water_,Rsb_m3m3_,Rp_m3m3_,Pb_atm_,T_res_C_,Bob_m3m3_,Muo_cP_,PVT_corr_)</f>
        <v>1.6150268415010868E-2</v>
      </c>
      <c r="G237">
        <f>[1]!PVT_Mug_cP($C237,G$67,gamma_gas_,gamma_oil_,gamma_water_,Rsb_m3m3_,Rp_m3m3_,Pb_atm_,T_res_C_,Bob_m3m3_,Muo_cP_,PVT_corr_)</f>
        <v>1.6850565085677553E-2</v>
      </c>
      <c r="H237">
        <f>[1]!PVT_Mug_cP($C237,H$67,gamma_gas_,gamma_oil_,gamma_water_,Rsb_m3m3_,Rp_m3m3_,Pb_atm_,T_res_C_,Bob_m3m3_,Muo_cP_,PVT_corr_1_)</f>
        <v>1.795263685061798E-2</v>
      </c>
      <c r="I237">
        <f>[1]!PVT_Mug_cP($C237,I$67,gamma_gas_,gamma_oil_,gamma_water_,Rsb_m3m3_,Rp_m3m3_,Pb_atm_,T_res_C_,Bob_m3m3_,Muo_cP_,PVT_corr_1_)</f>
        <v>1.5797852355613137E-2</v>
      </c>
      <c r="J237">
        <f>[1]!PVT_Mug_cP($C237,J$67,gamma_gas_,gamma_oil_,gamma_water_,Rsb_m3m3_,Rp_m3m3_,Pb_atm_,T_res_C_,Bob_m3m3_,Muo_cP_,PVT_corr_1_)</f>
        <v>1.6150268415010868E-2</v>
      </c>
      <c r="K237">
        <f>[1]!PVT_Mug_cP($C237,K$67,gamma_gas_,gamma_oil_,gamma_water_,Rsb_m3m3_,Rp_m3m3_,Pb_atm_,T_res_C_,Bob_m3m3_,Muo_cP_,PVT_corr_1_)</f>
        <v>1.6850565085677553E-2</v>
      </c>
    </row>
    <row r="238" spans="2:11" outlineLevel="1" x14ac:dyDescent="0.25">
      <c r="C238">
        <v>125</v>
      </c>
      <c r="D238">
        <f>[1]!PVT_Mug_cP($C238,D$67,gamma_gas_,gamma_oil_,gamma_water_,Rsb_m3m3_,Rp_m3m3_,Pb_atm_,T_res_C_,Bob_m3m3_,Muo_cP_,PVT_corr_)</f>
        <v>1.8925533993533552E-2</v>
      </c>
      <c r="E238">
        <f>[1]!PVT_Mug_cP($C238,E$67,gamma_gas_,gamma_oil_,gamma_water_,Rsb_m3m3_,Rp_m3m3_,Pb_atm_,T_res_C_,Bob_m3m3_,Muo_cP_,PVT_corr_)</f>
        <v>1.6059925269809708E-2</v>
      </c>
      <c r="F238">
        <f>[1]!PVT_Mug_cP($C238,F$67,gamma_gas_,gamma_oil_,gamma_water_,Rsb_m3m3_,Rp_m3m3_,Pb_atm_,T_res_C_,Bob_m3m3_,Muo_cP_,PVT_corr_)</f>
        <v>1.633787405398306E-2</v>
      </c>
      <c r="G238">
        <f>[1]!PVT_Mug_cP($C238,G$67,gamma_gas_,gamma_oil_,gamma_water_,Rsb_m3m3_,Rp_m3m3_,Pb_atm_,T_res_C_,Bob_m3m3_,Muo_cP_,PVT_corr_)</f>
        <v>1.6998342175169035E-2</v>
      </c>
      <c r="H238">
        <f>[1]!PVT_Mug_cP($C238,H$67,gamma_gas_,gamma_oil_,gamma_water_,Rsb_m3m3_,Rp_m3m3_,Pb_atm_,T_res_C_,Bob_m3m3_,Muo_cP_,PVT_corr_1_)</f>
        <v>1.8925533993533552E-2</v>
      </c>
      <c r="I238">
        <f>[1]!PVT_Mug_cP($C238,I$67,gamma_gas_,gamma_oil_,gamma_water_,Rsb_m3m3_,Rp_m3m3_,Pb_atm_,T_res_C_,Bob_m3m3_,Muo_cP_,PVT_corr_1_)</f>
        <v>1.6059925269809708E-2</v>
      </c>
      <c r="J238">
        <f>[1]!PVT_Mug_cP($C238,J$67,gamma_gas_,gamma_oil_,gamma_water_,Rsb_m3m3_,Rp_m3m3_,Pb_atm_,T_res_C_,Bob_m3m3_,Muo_cP_,PVT_corr_1_)</f>
        <v>1.633787405398306E-2</v>
      </c>
      <c r="K238">
        <f>[1]!PVT_Mug_cP($C238,K$67,gamma_gas_,gamma_oil_,gamma_water_,Rsb_m3m3_,Rp_m3m3_,Pb_atm_,T_res_C_,Bob_m3m3_,Muo_cP_,PVT_corr_1_)</f>
        <v>1.6998342175169035E-2</v>
      </c>
    </row>
    <row r="239" spans="2:11" outlineLevel="1" x14ac:dyDescent="0.25">
      <c r="B239" s="5"/>
      <c r="C239">
        <v>130</v>
      </c>
      <c r="D239">
        <f>[1]!PVT_Mug_cP($C239,D$67,gamma_gas_,gamma_oil_,gamma_water_,Rsb_m3m3_,Rp_m3m3_,Pb_atm_,T_res_C_,Bob_m3m3_,Muo_cP_,PVT_corr_)</f>
        <v>2.0036592841872862E-2</v>
      </c>
      <c r="E239">
        <f>[1]!PVT_Mug_cP($C239,E$67,gamma_gas_,gamma_oil_,gamma_water_,Rsb_m3m3_,Rp_m3m3_,Pb_atm_,T_res_C_,Bob_m3m3_,Muo_cP_,PVT_corr_)</f>
        <v>1.6327550924685248E-2</v>
      </c>
      <c r="F239">
        <f>[1]!PVT_Mug_cP($C239,F$67,gamma_gas_,gamma_oil_,gamma_water_,Rsb_m3m3_,Rp_m3m3_,Pb_atm_,T_res_C_,Bob_m3m3_,Muo_cP_,PVT_corr_)</f>
        <v>1.6526885973812962E-2</v>
      </c>
      <c r="G239">
        <f>[1]!PVT_Mug_cP($C239,G$67,gamma_gas_,gamma_oil_,gamma_water_,Rsb_m3m3_,Rp_m3m3_,Pb_atm_,T_res_C_,Bob_m3m3_,Muo_cP_,PVT_corr_)</f>
        <v>1.7146728451342443E-2</v>
      </c>
      <c r="H239">
        <f>[1]!PVT_Mug_cP($C239,H$67,gamma_gas_,gamma_oil_,gamma_water_,Rsb_m3m3_,Rp_m3m3_,Pb_atm_,T_res_C_,Bob_m3m3_,Muo_cP_,PVT_corr_1_)</f>
        <v>2.0036592841872862E-2</v>
      </c>
      <c r="I239">
        <f>[1]!PVT_Mug_cP($C239,I$67,gamma_gas_,gamma_oil_,gamma_water_,Rsb_m3m3_,Rp_m3m3_,Pb_atm_,T_res_C_,Bob_m3m3_,Muo_cP_,PVT_corr_1_)</f>
        <v>1.6327550924685248E-2</v>
      </c>
      <c r="J239">
        <f>[1]!PVT_Mug_cP($C239,J$67,gamma_gas_,gamma_oil_,gamma_water_,Rsb_m3m3_,Rp_m3m3_,Pb_atm_,T_res_C_,Bob_m3m3_,Muo_cP_,PVT_corr_1_)</f>
        <v>1.6526885973812962E-2</v>
      </c>
      <c r="K239">
        <f>[1]!PVT_Mug_cP($C239,K$67,gamma_gas_,gamma_oil_,gamma_water_,Rsb_m3m3_,Rp_m3m3_,Pb_atm_,T_res_C_,Bob_m3m3_,Muo_cP_,PVT_corr_1_)</f>
        <v>1.7146728451342443E-2</v>
      </c>
    </row>
    <row r="240" spans="2:11" outlineLevel="1" x14ac:dyDescent="0.25">
      <c r="C240">
        <v>135</v>
      </c>
      <c r="D240">
        <f>[1]!PVT_Mug_cP($C240,D$67,gamma_gas_,gamma_oil_,gamma_water_,Rsb_m3m3_,Rp_m3m3_,Pb_atm_,T_res_C_,Bob_m3m3_,Muo_cP_,PVT_corr_)</f>
        <v>2.1284108403166399E-2</v>
      </c>
      <c r="E240">
        <f>[1]!PVT_Mug_cP($C240,E$67,gamma_gas_,gamma_oil_,gamma_water_,Rsb_m3m3_,Rp_m3m3_,Pb_atm_,T_res_C_,Bob_m3m3_,Muo_cP_,PVT_corr_)</f>
        <v>1.6601055923630332E-2</v>
      </c>
      <c r="F240">
        <f>[1]!PVT_Mug_cP($C240,F$67,gamma_gas_,gamma_oil_,gamma_water_,Rsb_m3m3_,Rp_m3m3_,Pb_atm_,T_res_C_,Bob_m3m3_,Muo_cP_,PVT_corr_)</f>
        <v>1.6717090768225543E-2</v>
      </c>
      <c r="G240">
        <f>[1]!PVT_Mug_cP($C240,G$67,gamma_gas_,gamma_oil_,gamma_water_,Rsb_m3m3_,Rp_m3m3_,Pb_atm_,T_res_C_,Bob_m3m3_,Muo_cP_,PVT_corr_)</f>
        <v>1.7295529727696313E-2</v>
      </c>
      <c r="H240">
        <f>[1]!PVT_Mug_cP($C240,H$67,gamma_gas_,gamma_oil_,gamma_water_,Rsb_m3m3_,Rp_m3m3_,Pb_atm_,T_res_C_,Bob_m3m3_,Muo_cP_,PVT_corr_1_)</f>
        <v>2.1284108403166399E-2</v>
      </c>
      <c r="I240">
        <f>[1]!PVT_Mug_cP($C240,I$67,gamma_gas_,gamma_oil_,gamma_water_,Rsb_m3m3_,Rp_m3m3_,Pb_atm_,T_res_C_,Bob_m3m3_,Muo_cP_,PVT_corr_1_)</f>
        <v>1.6601055923630332E-2</v>
      </c>
      <c r="J240">
        <f>[1]!PVT_Mug_cP($C240,J$67,gamma_gas_,gamma_oil_,gamma_water_,Rsb_m3m3_,Rp_m3m3_,Pb_atm_,T_res_C_,Bob_m3m3_,Muo_cP_,PVT_corr_1_)</f>
        <v>1.6717090768225543E-2</v>
      </c>
      <c r="K240">
        <f>[1]!PVT_Mug_cP($C240,K$67,gamma_gas_,gamma_oil_,gamma_water_,Rsb_m3m3_,Rp_m3m3_,Pb_atm_,T_res_C_,Bob_m3m3_,Muo_cP_,PVT_corr_1_)</f>
        <v>1.7295529727696313E-2</v>
      </c>
    </row>
    <row r="241" spans="2:11" outlineLevel="1" x14ac:dyDescent="0.25">
      <c r="C241">
        <v>140</v>
      </c>
      <c r="D241">
        <f>[1]!PVT_Mug_cP($C241,D$67,gamma_gas_,gamma_oil_,gamma_water_,Rsb_m3m3_,Rp_m3m3_,Pb_atm_,T_res_C_,Bob_m3m3_,Muo_cP_,PVT_corr_)</f>
        <v>2.2648051554647056E-2</v>
      </c>
      <c r="E241">
        <f>[1]!PVT_Mug_cP($C241,E$67,gamma_gas_,gamma_oil_,gamma_water_,Rsb_m3m3_,Rp_m3m3_,Pb_atm_,T_res_C_,Bob_m3m3_,Muo_cP_,PVT_corr_)</f>
        <v>1.6880868565117401E-2</v>
      </c>
      <c r="F241">
        <f>[1]!PVT_Mug_cP($C241,F$67,gamma_gas_,gamma_oil_,gamma_water_,Rsb_m3m3_,Rp_m3m3_,Pb_atm_,T_res_C_,Bob_m3m3_,Muo_cP_,PVT_corr_)</f>
        <v>1.6908280206773509E-2</v>
      </c>
      <c r="G241">
        <f>[1]!PVT_Mug_cP($C241,G$67,gamma_gas_,gamma_oil_,gamma_water_,Rsb_m3m3_,Rp_m3m3_,Pb_atm_,T_res_C_,Bob_m3m3_,Muo_cP_,PVT_corr_)</f>
        <v>1.7444554319945536E-2</v>
      </c>
      <c r="H241">
        <f>[1]!PVT_Mug_cP($C241,H$67,gamma_gas_,gamma_oil_,gamma_water_,Rsb_m3m3_,Rp_m3m3_,Pb_atm_,T_res_C_,Bob_m3m3_,Muo_cP_,PVT_corr_1_)</f>
        <v>2.2648051554647056E-2</v>
      </c>
      <c r="I241">
        <f>[1]!PVT_Mug_cP($C241,I$67,gamma_gas_,gamma_oil_,gamma_water_,Rsb_m3m3_,Rp_m3m3_,Pb_atm_,T_res_C_,Bob_m3m3_,Muo_cP_,PVT_corr_1_)</f>
        <v>1.6880868565117401E-2</v>
      </c>
      <c r="J241">
        <f>[1]!PVT_Mug_cP($C241,J$67,gamma_gas_,gamma_oil_,gamma_water_,Rsb_m3m3_,Rp_m3m3_,Pb_atm_,T_res_C_,Bob_m3m3_,Muo_cP_,PVT_corr_1_)</f>
        <v>1.6908280206773509E-2</v>
      </c>
      <c r="K241">
        <f>[1]!PVT_Mug_cP($C241,K$67,gamma_gas_,gamma_oil_,gamma_water_,Rsb_m3m3_,Rp_m3m3_,Pb_atm_,T_res_C_,Bob_m3m3_,Muo_cP_,PVT_corr_1_)</f>
        <v>1.7444554319945536E-2</v>
      </c>
    </row>
    <row r="242" spans="2:11" outlineLevel="1" x14ac:dyDescent="0.25">
      <c r="C242">
        <v>145</v>
      </c>
      <c r="D242">
        <f>[1]!PVT_Mug_cP($C242,D$67,gamma_gas_,gamma_oil_,gamma_water_,Rsb_m3m3_,Rp_m3m3_,Pb_atm_,T_res_C_,Bob_m3m3_,Muo_cP_,PVT_corr_)</f>
        <v>2.4085349154224004E-2</v>
      </c>
      <c r="E242">
        <f>[1]!PVT_Mug_cP($C242,E$67,gamma_gas_,gamma_oil_,gamma_water_,Rsb_m3m3_,Rp_m3m3_,Pb_atm_,T_res_C_,Bob_m3m3_,Muo_cP_,PVT_corr_)</f>
        <v>1.7167528740745824E-2</v>
      </c>
      <c r="F242">
        <f>[1]!PVT_Mug_cP($C242,F$67,gamma_gas_,gamma_oil_,gamma_water_,Rsb_m3m3_,Rp_m3m3_,Pb_atm_,T_res_C_,Bob_m3m3_,Muo_cP_,PVT_corr_)</f>
        <v>1.7100251324009608E-2</v>
      </c>
      <c r="G242">
        <f>[1]!PVT_Mug_cP($C242,G$67,gamma_gas_,gamma_oil_,gamma_water_,Rsb_m3m3_,Rp_m3m3_,Pb_atm_,T_res_C_,Bob_m3m3_,Muo_cP_,PVT_corr_)</f>
        <v>1.7593612800298336E-2</v>
      </c>
      <c r="H242">
        <f>[1]!PVT_Mug_cP($C242,H$67,gamma_gas_,gamma_oil_,gamma_water_,Rsb_m3m3_,Rp_m3m3_,Pb_atm_,T_res_C_,Bob_m3m3_,Muo_cP_,PVT_corr_1_)</f>
        <v>2.4085349154224004E-2</v>
      </c>
      <c r="I242">
        <f>[1]!PVT_Mug_cP($C242,I$67,gamma_gas_,gamma_oil_,gamma_water_,Rsb_m3m3_,Rp_m3m3_,Pb_atm_,T_res_C_,Bob_m3m3_,Muo_cP_,PVT_corr_1_)</f>
        <v>1.7167528740745824E-2</v>
      </c>
      <c r="J242">
        <f>[1]!PVT_Mug_cP($C242,J$67,gamma_gas_,gamma_oil_,gamma_water_,Rsb_m3m3_,Rp_m3m3_,Pb_atm_,T_res_C_,Bob_m3m3_,Muo_cP_,PVT_corr_1_)</f>
        <v>1.7100251324009608E-2</v>
      </c>
      <c r="K242">
        <f>[1]!PVT_Mug_cP($C242,K$67,gamma_gas_,gamma_oil_,gamma_water_,Rsb_m3m3_,Rp_m3m3_,Pb_atm_,T_res_C_,Bob_m3m3_,Muo_cP_,PVT_corr_1_)</f>
        <v>1.7593612800298336E-2</v>
      </c>
    </row>
    <row r="243" spans="2:11" outlineLevel="1" x14ac:dyDescent="0.25">
      <c r="C243">
        <v>150</v>
      </c>
      <c r="D243">
        <f>[1]!PVT_Mug_cP($C243,D$67,gamma_gas_,gamma_oil_,gamma_water_,Rsb_m3m3_,Rp_m3m3_,Pb_atm_,T_res_C_,Bob_m3m3_,Muo_cP_,PVT_corr_)</f>
        <v>2.5531493206564813E-2</v>
      </c>
      <c r="E243">
        <f>[1]!PVT_Mug_cP($C243,E$67,gamma_gas_,gamma_oil_,gamma_water_,Rsb_m3m3_,Rp_m3m3_,Pb_atm_,T_res_C_,Bob_m3m3_,Muo_cP_,PVT_corr_)</f>
        <v>1.7461697791263581E-2</v>
      </c>
      <c r="F243">
        <f>[1]!PVT_Mug_cP($C243,F$67,gamma_gas_,gamma_oil_,gamma_water_,Rsb_m3m3_,Rp_m3m3_,Pb_atm_,T_res_C_,Bob_m3m3_,Muo_cP_,PVT_corr_)</f>
        <v>1.7292806540673483E-2</v>
      </c>
      <c r="G243">
        <f>[1]!PVT_Mug_cP($C243,G$67,gamma_gas_,gamma_oil_,gamma_water_,Rsb_m3m3_,Rp_m3m3_,Pb_atm_,T_res_C_,Bob_m3m3_,Muo_cP_,PVT_corr_)</f>
        <v>1.7742517773526652E-2</v>
      </c>
      <c r="H243">
        <f>[1]!PVT_Mug_cP($C243,H$67,gamma_gas_,gamma_oil_,gamma_water_,Rsb_m3m3_,Rp_m3m3_,Pb_atm_,T_res_C_,Bob_m3m3_,Muo_cP_,PVT_corr_1_)</f>
        <v>2.5531493206564813E-2</v>
      </c>
      <c r="I243">
        <f>[1]!PVT_Mug_cP($C243,I$67,gamma_gas_,gamma_oil_,gamma_water_,Rsb_m3m3_,Rp_m3m3_,Pb_atm_,T_res_C_,Bob_m3m3_,Muo_cP_,PVT_corr_1_)</f>
        <v>1.7461697791263581E-2</v>
      </c>
      <c r="J243">
        <f>[1]!PVT_Mug_cP($C243,J$67,gamma_gas_,gamma_oil_,gamma_water_,Rsb_m3m3_,Rp_m3m3_,Pb_atm_,T_res_C_,Bob_m3m3_,Muo_cP_,PVT_corr_1_)</f>
        <v>1.7292806540673483E-2</v>
      </c>
      <c r="K243">
        <f>[1]!PVT_Mug_cP($C243,K$67,gamma_gas_,gamma_oil_,gamma_water_,Rsb_m3m3_,Rp_m3m3_,Pb_atm_,T_res_C_,Bob_m3m3_,Muo_cP_,PVT_corr_1_)</f>
        <v>1.7742517773526652E-2</v>
      </c>
    </row>
    <row r="246" spans="2:11" x14ac:dyDescent="0.25">
      <c r="B246" s="5" t="s">
        <v>58</v>
      </c>
    </row>
    <row r="247" spans="2:11" outlineLevel="1" x14ac:dyDescent="0.25">
      <c r="D247" t="str">
        <f>"T = "&amp;D248&amp; " C"</f>
        <v>T = 20 C</v>
      </c>
      <c r="E247" t="str">
        <f t="shared" ref="E247:G247" si="43">"T = "&amp;E248&amp; " C"</f>
        <v>T = 60 C</v>
      </c>
      <c r="F247" t="str">
        <f t="shared" si="43"/>
        <v>T = 100 C</v>
      </c>
      <c r="G247" t="str">
        <f t="shared" si="43"/>
        <v>T = 140 C</v>
      </c>
      <c r="H247" t="str">
        <f>D247</f>
        <v>T = 20 C</v>
      </c>
      <c r="I247" t="str">
        <f t="shared" ref="I247" si="44">E247</f>
        <v>T = 60 C</v>
      </c>
      <c r="J247" t="str">
        <f t="shared" ref="J247" si="45">F247</f>
        <v>T = 100 C</v>
      </c>
      <c r="K247" t="str">
        <f t="shared" ref="K247" si="46">G247</f>
        <v>T = 140 C</v>
      </c>
    </row>
    <row r="248" spans="2:11" outlineLevel="1" x14ac:dyDescent="0.25">
      <c r="D248">
        <v>20</v>
      </c>
      <c r="E248">
        <v>60</v>
      </c>
      <c r="F248">
        <v>100</v>
      </c>
      <c r="G248">
        <v>140</v>
      </c>
    </row>
    <row r="249" spans="2:11" outlineLevel="1" x14ac:dyDescent="0.25">
      <c r="C249" t="s">
        <v>53</v>
      </c>
      <c r="D249" t="str">
        <f>"T_1_"&amp;D248</f>
        <v>T_1_20</v>
      </c>
      <c r="E249" t="str">
        <f t="shared" ref="E249:G249" si="47">"T_1_"&amp;E248</f>
        <v>T_1_60</v>
      </c>
      <c r="F249" t="str">
        <f t="shared" si="47"/>
        <v>T_1_100</v>
      </c>
      <c r="G249" t="str">
        <f t="shared" si="47"/>
        <v>T_1_140</v>
      </c>
      <c r="H249" t="str">
        <f>"T_0_"&amp;D248</f>
        <v>T_0_20</v>
      </c>
      <c r="I249" t="str">
        <f t="shared" ref="I249" si="48">"T_0_"&amp;E248</f>
        <v>T_0_60</v>
      </c>
      <c r="J249" t="str">
        <f t="shared" ref="J249" si="49">"T_0_"&amp;F248</f>
        <v>T_0_100</v>
      </c>
      <c r="K249" t="str">
        <f t="shared" ref="K249" si="50">"T_0_"&amp;G248</f>
        <v>T_0_140</v>
      </c>
    </row>
    <row r="250" spans="2:11" outlineLevel="1" x14ac:dyDescent="0.25">
      <c r="C250">
        <v>1</v>
      </c>
      <c r="D250">
        <f>[1]!PVT_Muw_cP($C250,D$67,gamma_gas_,gamma_oil_,gamma_water_,Rsb_m3m3_,Rp_m3m3_,Pb_atm_,T_res_C_,Bob_m3m3_,Muo_cP_,PVT_corr_)</f>
        <v>1.2545034377238855</v>
      </c>
      <c r="E250">
        <f>[1]!PVT_Muw_cP($C250,E$67,gamma_gas_,gamma_oil_,gamma_water_,Rsb_m3m3_,Rp_m3m3_,Pb_atm_,T_res_C_,Bob_m3m3_,Muo_cP_,PVT_corr_)</f>
        <v>0.61841367749246168</v>
      </c>
      <c r="F250">
        <f>[1]!PVT_Muw_cP($C250,F$67,gamma_gas_,gamma_oil_,gamma_water_,Rsb_m3m3_,Rp_m3m3_,Pb_atm_,T_res_C_,Bob_m3m3_,Muo_cP_,PVT_corr_)</f>
        <v>0.41234042651378927</v>
      </c>
      <c r="G250">
        <f>[1]!PVT_Muw_cP($C250,G$67,gamma_gas_,gamma_oil_,gamma_water_,Rsb_m3m3_,Rp_m3m3_,Pb_atm_,T_res_C_,Bob_m3m3_,Muo_cP_,PVT_corr_)</f>
        <v>0.30999391934379422</v>
      </c>
      <c r="H250">
        <f>[1]!PVT_Muw_cP($C250,H$67,gamma_gas_,gamma_oil_,gamma_water_,Rsb_m3m3_,Rp_m3m3_,Pb_atm_,T_res_C_,Bob_m3m3_,Muo_cP_,PVT_corr_1_)</f>
        <v>1.2545034377238855</v>
      </c>
      <c r="I250">
        <f>[1]!PVT_Muw_cP($C250,I$67,gamma_gas_,gamma_oil_,gamma_water_,Rsb_m3m3_,Rp_m3m3_,Pb_atm_,T_res_C_,Bob_m3m3_,Muo_cP_,PVT_corr_1_)</f>
        <v>0.61841367749246168</v>
      </c>
      <c r="J250">
        <f>[1]!PVT_Muw_cP($C250,J$67,gamma_gas_,gamma_oil_,gamma_water_,Rsb_m3m3_,Rp_m3m3_,Pb_atm_,T_res_C_,Bob_m3m3_,Muo_cP_,PVT_corr_1_)</f>
        <v>0.41234042651378927</v>
      </c>
      <c r="K250">
        <f>[1]!PVT_Muw_cP($C250,K$67,gamma_gas_,gamma_oil_,gamma_water_,Rsb_m3m3_,Rp_m3m3_,Pb_atm_,T_res_C_,Bob_m3m3_,Muo_cP_,PVT_corr_1_)</f>
        <v>0.30999391934379422</v>
      </c>
    </row>
    <row r="251" spans="2:11" outlineLevel="1" x14ac:dyDescent="0.25">
      <c r="C251">
        <v>5</v>
      </c>
      <c r="D251">
        <f>[1]!PVT_Muw_cP($C251,D$67,gamma_gas_,gamma_oil_,gamma_water_,Rsb_m3m3_,Rp_m3m3_,Pb_atm_,T_res_C_,Bob_m3m3_,Muo_cP_,PVT_corr_)</f>
        <v>1.2574952375980242</v>
      </c>
      <c r="E251">
        <f>[1]!PVT_Muw_cP($C251,E$67,gamma_gas_,gamma_oil_,gamma_water_,Rsb_m3m3_,Rp_m3m3_,Pb_atm_,T_res_C_,Bob_m3m3_,Muo_cP_,PVT_corr_)</f>
        <v>0.61988850004523566</v>
      </c>
      <c r="F251">
        <f>[1]!PVT_Muw_cP($C251,F$67,gamma_gas_,gamma_oil_,gamma_water_,Rsb_m3m3_,Rp_m3m3_,Pb_atm_,T_res_C_,Bob_m3m3_,Muo_cP_,PVT_corr_)</f>
        <v>0.41332379570916156</v>
      </c>
      <c r="G251">
        <f>[1]!PVT_Muw_cP($C251,G$67,gamma_gas_,gamma_oil_,gamma_water_,Rsb_m3m3_,Rp_m3m3_,Pb_atm_,T_res_C_,Bob_m3m3_,Muo_cP_,PVT_corr_)</f>
        <v>0.31073320768768209</v>
      </c>
      <c r="H251">
        <f>[1]!PVT_Muw_cP($C251,H$67,gamma_gas_,gamma_oil_,gamma_water_,Rsb_m3m3_,Rp_m3m3_,Pb_atm_,T_res_C_,Bob_m3m3_,Muo_cP_,PVT_corr_1_)</f>
        <v>1.2574952375980242</v>
      </c>
      <c r="I251">
        <f>[1]!PVT_Muw_cP($C251,I$67,gamma_gas_,gamma_oil_,gamma_water_,Rsb_m3m3_,Rp_m3m3_,Pb_atm_,T_res_C_,Bob_m3m3_,Muo_cP_,PVT_corr_1_)</f>
        <v>0.61988850004523566</v>
      </c>
      <c r="J251">
        <f>[1]!PVT_Muw_cP($C251,J$67,gamma_gas_,gamma_oil_,gamma_water_,Rsb_m3m3_,Rp_m3m3_,Pb_atm_,T_res_C_,Bob_m3m3_,Muo_cP_,PVT_corr_1_)</f>
        <v>0.41332379570916156</v>
      </c>
      <c r="K251">
        <f>[1]!PVT_Muw_cP($C251,K$67,gamma_gas_,gamma_oil_,gamma_water_,Rsb_m3m3_,Rp_m3m3_,Pb_atm_,T_res_C_,Bob_m3m3_,Muo_cP_,PVT_corr_1_)</f>
        <v>0.31073320768768209</v>
      </c>
    </row>
    <row r="252" spans="2:11" outlineLevel="1" x14ac:dyDescent="0.25">
      <c r="C252">
        <v>10</v>
      </c>
      <c r="D252">
        <f>[1]!PVT_Muw_cP($C252,D$67,gamma_gas_,gamma_oil_,gamma_water_,Rsb_m3m3_,Rp_m3m3_,Pb_atm_,T_res_C_,Bob_m3m3_,Muo_cP_,PVT_corr_)</f>
        <v>1.261272860090811</v>
      </c>
      <c r="E252">
        <f>[1]!PVT_Muw_cP($C252,E$67,gamma_gas_,gamma_oil_,gamma_water_,Rsb_m3m3_,Rp_m3m3_,Pb_atm_,T_res_C_,Bob_m3m3_,Muo_cP_,PVT_corr_)</f>
        <v>0.62175069774648795</v>
      </c>
      <c r="F252">
        <f>[1]!PVT_Muw_cP($C252,F$67,gamma_gas_,gamma_oil_,gamma_water_,Rsb_m3m3_,Rp_m3m3_,Pb_atm_,T_res_C_,Bob_m3m3_,Muo_cP_,PVT_corr_)</f>
        <v>0.41456545549505258</v>
      </c>
      <c r="G252">
        <f>[1]!PVT_Muw_cP($C252,G$67,gamma_gas_,gamma_oil_,gamma_water_,Rsb_m3m3_,Rp_m3m3_,Pb_atm_,T_res_C_,Bob_m3m3_,Muo_cP_,PVT_corr_)</f>
        <v>0.31166667663414027</v>
      </c>
      <c r="H252">
        <f>[1]!PVT_Muw_cP($C252,H$67,gamma_gas_,gamma_oil_,gamma_water_,Rsb_m3m3_,Rp_m3m3_,Pb_atm_,T_res_C_,Bob_m3m3_,Muo_cP_,PVT_corr_1_)</f>
        <v>1.261272860090811</v>
      </c>
      <c r="I252">
        <f>[1]!PVT_Muw_cP($C252,I$67,gamma_gas_,gamma_oil_,gamma_water_,Rsb_m3m3_,Rp_m3m3_,Pb_atm_,T_res_C_,Bob_m3m3_,Muo_cP_,PVT_corr_1_)</f>
        <v>0.62175069774648795</v>
      </c>
      <c r="J252">
        <f>[1]!PVT_Muw_cP($C252,J$67,gamma_gas_,gamma_oil_,gamma_water_,Rsb_m3m3_,Rp_m3m3_,Pb_atm_,T_res_C_,Bob_m3m3_,Muo_cP_,PVT_corr_1_)</f>
        <v>0.41456545549505258</v>
      </c>
      <c r="K252">
        <f>[1]!PVT_Muw_cP($C252,K$67,gamma_gas_,gamma_oil_,gamma_water_,Rsb_m3m3_,Rp_m3m3_,Pb_atm_,T_res_C_,Bob_m3m3_,Muo_cP_,PVT_corr_1_)</f>
        <v>0.31166667663414027</v>
      </c>
    </row>
    <row r="253" spans="2:11" outlineLevel="1" x14ac:dyDescent="0.25">
      <c r="C253">
        <v>15</v>
      </c>
      <c r="D253">
        <f>[1]!PVT_Muw_cP($C253,D$67,gamma_gas_,gamma_oil_,gamma_water_,Rsb_m3m3_,Rp_m3m3_,Pb_atm_,T_res_C_,Bob_m3m3_,Muo_cP_,PVT_corr_)</f>
        <v>1.2650925633059462</v>
      </c>
      <c r="E253">
        <f>[1]!PVT_Muw_cP($C253,E$67,gamma_gas_,gamma_oil_,gamma_water_,Rsb_m3m3_,Rp_m3m3_,Pb_atm_,T_res_C_,Bob_m3m3_,Muo_cP_,PVT_corr_)</f>
        <v>0.62363363934805693</v>
      </c>
      <c r="F253">
        <f>[1]!PVT_Muw_cP($C253,F$67,gamma_gas_,gamma_oil_,gamma_water_,Rsb_m3m3_,Rp_m3m3_,Pb_atm_,T_res_C_,Bob_m3m3_,Muo_cP_,PVT_corr_)</f>
        <v>0.4158209467161389</v>
      </c>
      <c r="G253">
        <f>[1]!PVT_Muw_cP($C253,G$67,gamma_gas_,gamma_oil_,gamma_water_,Rsb_m3m3_,Rp_m3m3_,Pb_atm_,T_res_C_,Bob_m3m3_,Muo_cP_,PVT_corr_)</f>
        <v>0.31261054393237436</v>
      </c>
      <c r="H253">
        <f>[1]!PVT_Muw_cP($C253,H$67,gamma_gas_,gamma_oil_,gamma_water_,Rsb_m3m3_,Rp_m3m3_,Pb_atm_,T_res_C_,Bob_m3m3_,Muo_cP_,PVT_corr_1_)</f>
        <v>1.2650925633059462</v>
      </c>
      <c r="I253">
        <f>[1]!PVT_Muw_cP($C253,I$67,gamma_gas_,gamma_oil_,gamma_water_,Rsb_m3m3_,Rp_m3m3_,Pb_atm_,T_res_C_,Bob_m3m3_,Muo_cP_,PVT_corr_1_)</f>
        <v>0.62363363934805693</v>
      </c>
      <c r="J253">
        <f>[1]!PVT_Muw_cP($C253,J$67,gamma_gas_,gamma_oil_,gamma_water_,Rsb_m3m3_,Rp_m3m3_,Pb_atm_,T_res_C_,Bob_m3m3_,Muo_cP_,PVT_corr_1_)</f>
        <v>0.4158209467161389</v>
      </c>
      <c r="K253">
        <f>[1]!PVT_Muw_cP($C253,K$67,gamma_gas_,gamma_oil_,gamma_water_,Rsb_m3m3_,Rp_m3m3_,Pb_atm_,T_res_C_,Bob_m3m3_,Muo_cP_,PVT_corr_1_)</f>
        <v>0.31261054393237436</v>
      </c>
    </row>
    <row r="254" spans="2:11" outlineLevel="1" x14ac:dyDescent="0.25">
      <c r="C254">
        <v>20</v>
      </c>
      <c r="D254">
        <f>[1]!PVT_Muw_cP($C254,D$67,gamma_gas_,gamma_oil_,gamma_water_,Rsb_m3m3_,Rp_m3m3_,Pb_atm_,T_res_C_,Bob_m3m3_,Muo_cP_,PVT_corr_)</f>
        <v>1.2689543472434299</v>
      </c>
      <c r="E254">
        <f>[1]!PVT_Muw_cP($C254,E$67,gamma_gas_,gamma_oil_,gamma_water_,Rsb_m3m3_,Rp_m3m3_,Pb_atm_,T_res_C_,Bob_m3m3_,Muo_cP_,PVT_corr_)</f>
        <v>0.62553732484994251</v>
      </c>
      <c r="F254">
        <f>[1]!PVT_Muw_cP($C254,F$67,gamma_gas_,gamma_oil_,gamma_water_,Rsb_m3m3_,Rp_m3m3_,Pb_atm_,T_res_C_,Bob_m3m3_,Muo_cP_,PVT_corr_)</f>
        <v>0.4170902693724205</v>
      </c>
      <c r="G254">
        <f>[1]!PVT_Muw_cP($C254,G$67,gamma_gas_,gamma_oil_,gamma_water_,Rsb_m3m3_,Rp_m3m3_,Pb_atm_,T_res_C_,Bob_m3m3_,Muo_cP_,PVT_corr_)</f>
        <v>0.31356480958238447</v>
      </c>
      <c r="H254">
        <f>[1]!PVT_Muw_cP($C254,H$67,gamma_gas_,gamma_oil_,gamma_water_,Rsb_m3m3_,Rp_m3m3_,Pb_atm_,T_res_C_,Bob_m3m3_,Muo_cP_,PVT_corr_1_)</f>
        <v>1.2689543472434299</v>
      </c>
      <c r="I254">
        <f>[1]!PVT_Muw_cP($C254,I$67,gamma_gas_,gamma_oil_,gamma_water_,Rsb_m3m3_,Rp_m3m3_,Pb_atm_,T_res_C_,Bob_m3m3_,Muo_cP_,PVT_corr_1_)</f>
        <v>0.62553732484994251</v>
      </c>
      <c r="J254">
        <f>[1]!PVT_Muw_cP($C254,J$67,gamma_gas_,gamma_oil_,gamma_water_,Rsb_m3m3_,Rp_m3m3_,Pb_atm_,T_res_C_,Bob_m3m3_,Muo_cP_,PVT_corr_1_)</f>
        <v>0.4170902693724205</v>
      </c>
      <c r="K254">
        <f>[1]!PVT_Muw_cP($C254,K$67,gamma_gas_,gamma_oil_,gamma_water_,Rsb_m3m3_,Rp_m3m3_,Pb_atm_,T_res_C_,Bob_m3m3_,Muo_cP_,PVT_corr_1_)</f>
        <v>0.31356480958238447</v>
      </c>
    </row>
    <row r="255" spans="2:11" outlineLevel="1" x14ac:dyDescent="0.25">
      <c r="C255">
        <v>25</v>
      </c>
      <c r="D255">
        <f>[1]!PVT_Muw_cP($C255,D$67,gamma_gas_,gamma_oil_,gamma_water_,Rsb_m3m3_,Rp_m3m3_,Pb_atm_,T_res_C_,Bob_m3m3_,Muo_cP_,PVT_corr_)</f>
        <v>1.2728582119032619</v>
      </c>
      <c r="E255">
        <f>[1]!PVT_Muw_cP($C255,E$67,gamma_gas_,gamma_oil_,gamma_water_,Rsb_m3m3_,Rp_m3m3_,Pb_atm_,T_res_C_,Bob_m3m3_,Muo_cP_,PVT_corr_)</f>
        <v>0.62746175425214468</v>
      </c>
      <c r="F255">
        <f>[1]!PVT_Muw_cP($C255,F$67,gamma_gas_,gamma_oil_,gamma_water_,Rsb_m3m3_,Rp_m3m3_,Pb_atm_,T_res_C_,Bob_m3m3_,Muo_cP_,PVT_corr_)</f>
        <v>0.41837342346389739</v>
      </c>
      <c r="G255">
        <f>[1]!PVT_Muw_cP($C255,G$67,gamma_gas_,gamma_oil_,gamma_water_,Rsb_m3m3_,Rp_m3m3_,Pb_atm_,T_res_C_,Bob_m3m3_,Muo_cP_,PVT_corr_)</f>
        <v>0.31452947358417049</v>
      </c>
      <c r="H255">
        <f>[1]!PVT_Muw_cP($C255,H$67,gamma_gas_,gamma_oil_,gamma_water_,Rsb_m3m3_,Rp_m3m3_,Pb_atm_,T_res_C_,Bob_m3m3_,Muo_cP_,PVT_corr_1_)</f>
        <v>1.2728582119032619</v>
      </c>
      <c r="I255">
        <f>[1]!PVT_Muw_cP($C255,I$67,gamma_gas_,gamma_oil_,gamma_water_,Rsb_m3m3_,Rp_m3m3_,Pb_atm_,T_res_C_,Bob_m3m3_,Muo_cP_,PVT_corr_1_)</f>
        <v>0.62746175425214468</v>
      </c>
      <c r="J255">
        <f>[1]!PVT_Muw_cP($C255,J$67,gamma_gas_,gamma_oil_,gamma_water_,Rsb_m3m3_,Rp_m3m3_,Pb_atm_,T_res_C_,Bob_m3m3_,Muo_cP_,PVT_corr_1_)</f>
        <v>0.41837342346389739</v>
      </c>
      <c r="K255">
        <f>[1]!PVT_Muw_cP($C255,K$67,gamma_gas_,gamma_oil_,gamma_water_,Rsb_m3m3_,Rp_m3m3_,Pb_atm_,T_res_C_,Bob_m3m3_,Muo_cP_,PVT_corr_1_)</f>
        <v>0.31452947358417049</v>
      </c>
    </row>
    <row r="256" spans="2:11" outlineLevel="1" x14ac:dyDescent="0.25">
      <c r="C256">
        <v>30</v>
      </c>
      <c r="D256">
        <f>[1]!PVT_Muw_cP($C256,D$67,gamma_gas_,gamma_oil_,gamma_water_,Rsb_m3m3_,Rp_m3m3_,Pb_atm_,T_res_C_,Bob_m3m3_,Muo_cP_,PVT_corr_)</f>
        <v>1.2768041572854421</v>
      </c>
      <c r="E256">
        <f>[1]!PVT_Muw_cP($C256,E$67,gamma_gas_,gamma_oil_,gamma_water_,Rsb_m3m3_,Rp_m3m3_,Pb_atm_,T_res_C_,Bob_m3m3_,Muo_cP_,PVT_corr_)</f>
        <v>0.62940692755466343</v>
      </c>
      <c r="F256">
        <f>[1]!PVT_Muw_cP($C256,F$67,gamma_gas_,gamma_oil_,gamma_water_,Rsb_m3m3_,Rp_m3m3_,Pb_atm_,T_res_C_,Bob_m3m3_,Muo_cP_,PVT_corr_)</f>
        <v>0.41967040899056957</v>
      </c>
      <c r="G256">
        <f>[1]!PVT_Muw_cP($C256,G$67,gamma_gas_,gamma_oil_,gamma_water_,Rsb_m3m3_,Rp_m3m3_,Pb_atm_,T_res_C_,Bob_m3m3_,Muo_cP_,PVT_corr_)</f>
        <v>0.31550453593773242</v>
      </c>
      <c r="H256">
        <f>[1]!PVT_Muw_cP($C256,H$67,gamma_gas_,gamma_oil_,gamma_water_,Rsb_m3m3_,Rp_m3m3_,Pb_atm_,T_res_C_,Bob_m3m3_,Muo_cP_,PVT_corr_1_)</f>
        <v>1.2768041572854421</v>
      </c>
      <c r="I256">
        <f>[1]!PVT_Muw_cP($C256,I$67,gamma_gas_,gamma_oil_,gamma_water_,Rsb_m3m3_,Rp_m3m3_,Pb_atm_,T_res_C_,Bob_m3m3_,Muo_cP_,PVT_corr_1_)</f>
        <v>0.62940692755466343</v>
      </c>
      <c r="J256">
        <f>[1]!PVT_Muw_cP($C256,J$67,gamma_gas_,gamma_oil_,gamma_water_,Rsb_m3m3_,Rp_m3m3_,Pb_atm_,T_res_C_,Bob_m3m3_,Muo_cP_,PVT_corr_1_)</f>
        <v>0.41967040899056957</v>
      </c>
      <c r="K256">
        <f>[1]!PVT_Muw_cP($C256,K$67,gamma_gas_,gamma_oil_,gamma_water_,Rsb_m3m3_,Rp_m3m3_,Pb_atm_,T_res_C_,Bob_m3m3_,Muo_cP_,PVT_corr_1_)</f>
        <v>0.31550453593773242</v>
      </c>
    </row>
    <row r="257" spans="2:11" outlineLevel="1" x14ac:dyDescent="0.25">
      <c r="C257">
        <v>35</v>
      </c>
      <c r="D257">
        <f>[1]!PVT_Muw_cP($C257,D$67,gamma_gas_,gamma_oil_,gamma_water_,Rsb_m3m3_,Rp_m3m3_,Pb_atm_,T_res_C_,Bob_m3m3_,Muo_cP_,PVT_corr_)</f>
        <v>1.2807921833899709</v>
      </c>
      <c r="E257">
        <f>[1]!PVT_Muw_cP($C257,E$67,gamma_gas_,gamma_oil_,gamma_water_,Rsb_m3m3_,Rp_m3m3_,Pb_atm_,T_res_C_,Bob_m3m3_,Muo_cP_,PVT_corr_)</f>
        <v>0.63137284475749877</v>
      </c>
      <c r="F257">
        <f>[1]!PVT_Muw_cP($C257,F$67,gamma_gas_,gamma_oil_,gamma_water_,Rsb_m3m3_,Rp_m3m3_,Pb_atm_,T_res_C_,Bob_m3m3_,Muo_cP_,PVT_corr_)</f>
        <v>0.42098122595243703</v>
      </c>
      <c r="G257">
        <f>[1]!PVT_Muw_cP($C257,G$67,gamma_gas_,gamma_oil_,gamma_water_,Rsb_m3m3_,Rp_m3m3_,Pb_atm_,T_res_C_,Bob_m3m3_,Muo_cP_,PVT_corr_)</f>
        <v>0.31648999664307037</v>
      </c>
      <c r="H257">
        <f>[1]!PVT_Muw_cP($C257,H$67,gamma_gas_,gamma_oil_,gamma_water_,Rsb_m3m3_,Rp_m3m3_,Pb_atm_,T_res_C_,Bob_m3m3_,Muo_cP_,PVT_corr_1_)</f>
        <v>1.2807921833899709</v>
      </c>
      <c r="I257">
        <f>[1]!PVT_Muw_cP($C257,I$67,gamma_gas_,gamma_oil_,gamma_water_,Rsb_m3m3_,Rp_m3m3_,Pb_atm_,T_res_C_,Bob_m3m3_,Muo_cP_,PVT_corr_1_)</f>
        <v>0.63137284475749877</v>
      </c>
      <c r="J257">
        <f>[1]!PVT_Muw_cP($C257,J$67,gamma_gas_,gamma_oil_,gamma_water_,Rsb_m3m3_,Rp_m3m3_,Pb_atm_,T_res_C_,Bob_m3m3_,Muo_cP_,PVT_corr_1_)</f>
        <v>0.42098122595243703</v>
      </c>
      <c r="K257">
        <f>[1]!PVT_Muw_cP($C257,K$67,gamma_gas_,gamma_oil_,gamma_water_,Rsb_m3m3_,Rp_m3m3_,Pb_atm_,T_res_C_,Bob_m3m3_,Muo_cP_,PVT_corr_1_)</f>
        <v>0.31648999664307037</v>
      </c>
    </row>
    <row r="258" spans="2:11" outlineLevel="1" x14ac:dyDescent="0.25">
      <c r="C258">
        <v>40</v>
      </c>
      <c r="D258">
        <f>[1]!PVT_Muw_cP($C258,D$67,gamma_gas_,gamma_oil_,gamma_water_,Rsb_m3m3_,Rp_m3m3_,Pb_atm_,T_res_C_,Bob_m3m3_,Muo_cP_,PVT_corr_)</f>
        <v>1.2848222902168478</v>
      </c>
      <c r="E258">
        <f>[1]!PVT_Muw_cP($C258,E$67,gamma_gas_,gamma_oil_,gamma_water_,Rsb_m3m3_,Rp_m3m3_,Pb_atm_,T_res_C_,Bob_m3m3_,Muo_cP_,PVT_corr_)</f>
        <v>0.63335950586065082</v>
      </c>
      <c r="F258">
        <f>[1]!PVT_Muw_cP($C258,F$67,gamma_gas_,gamma_oil_,gamma_water_,Rsb_m3m3_,Rp_m3m3_,Pb_atm_,T_res_C_,Bob_m3m3_,Muo_cP_,PVT_corr_)</f>
        <v>0.42230587434949973</v>
      </c>
      <c r="G258">
        <f>[1]!PVT_Muw_cP($C258,G$67,gamma_gas_,gamma_oil_,gamma_water_,Rsb_m3m3_,Rp_m3m3_,Pb_atm_,T_res_C_,Bob_m3m3_,Muo_cP_,PVT_corr_)</f>
        <v>0.31748585570018417</v>
      </c>
      <c r="H258">
        <f>[1]!PVT_Muw_cP($C258,H$67,gamma_gas_,gamma_oil_,gamma_water_,Rsb_m3m3_,Rp_m3m3_,Pb_atm_,T_res_C_,Bob_m3m3_,Muo_cP_,PVT_corr_1_)</f>
        <v>1.2848222902168478</v>
      </c>
      <c r="I258">
        <f>[1]!PVT_Muw_cP($C258,I$67,gamma_gas_,gamma_oil_,gamma_water_,Rsb_m3m3_,Rp_m3m3_,Pb_atm_,T_res_C_,Bob_m3m3_,Muo_cP_,PVT_corr_1_)</f>
        <v>0.63335950586065082</v>
      </c>
      <c r="J258">
        <f>[1]!PVT_Muw_cP($C258,J$67,gamma_gas_,gamma_oil_,gamma_water_,Rsb_m3m3_,Rp_m3m3_,Pb_atm_,T_res_C_,Bob_m3m3_,Muo_cP_,PVT_corr_1_)</f>
        <v>0.42230587434949973</v>
      </c>
      <c r="K258">
        <f>[1]!PVT_Muw_cP($C258,K$67,gamma_gas_,gamma_oil_,gamma_water_,Rsb_m3m3_,Rp_m3m3_,Pb_atm_,T_res_C_,Bob_m3m3_,Muo_cP_,PVT_corr_1_)</f>
        <v>0.31748585570018417</v>
      </c>
    </row>
    <row r="259" spans="2:11" outlineLevel="1" x14ac:dyDescent="0.25">
      <c r="C259">
        <v>45</v>
      </c>
      <c r="D259">
        <f>[1]!PVT_Muw_cP($C259,D$67,gamma_gas_,gamma_oil_,gamma_water_,Rsb_m3m3_,Rp_m3m3_,Pb_atm_,T_res_C_,Bob_m3m3_,Muo_cP_,PVT_corr_)</f>
        <v>1.2888944777660734</v>
      </c>
      <c r="E259">
        <f>[1]!PVT_Muw_cP($C259,E$67,gamma_gas_,gamma_oil_,gamma_water_,Rsb_m3m3_,Rp_m3m3_,Pb_atm_,T_res_C_,Bob_m3m3_,Muo_cP_,PVT_corr_)</f>
        <v>0.63536691086411945</v>
      </c>
      <c r="F259">
        <f>[1]!PVT_Muw_cP($C259,F$67,gamma_gas_,gamma_oil_,gamma_water_,Rsb_m3m3_,Rp_m3m3_,Pb_atm_,T_res_C_,Bob_m3m3_,Muo_cP_,PVT_corr_)</f>
        <v>0.42364435418175772</v>
      </c>
      <c r="G259">
        <f>[1]!PVT_Muw_cP($C259,G$67,gamma_gas_,gamma_oil_,gamma_water_,Rsb_m3m3_,Rp_m3m3_,Pb_atm_,T_res_C_,Bob_m3m3_,Muo_cP_,PVT_corr_)</f>
        <v>0.31849211310907399</v>
      </c>
      <c r="H259">
        <f>[1]!PVT_Muw_cP($C259,H$67,gamma_gas_,gamma_oil_,gamma_water_,Rsb_m3m3_,Rp_m3m3_,Pb_atm_,T_res_C_,Bob_m3m3_,Muo_cP_,PVT_corr_1_)</f>
        <v>1.2888944777660734</v>
      </c>
      <c r="I259">
        <f>[1]!PVT_Muw_cP($C259,I$67,gamma_gas_,gamma_oil_,gamma_water_,Rsb_m3m3_,Rp_m3m3_,Pb_atm_,T_res_C_,Bob_m3m3_,Muo_cP_,PVT_corr_1_)</f>
        <v>0.63536691086411945</v>
      </c>
      <c r="J259">
        <f>[1]!PVT_Muw_cP($C259,J$67,gamma_gas_,gamma_oil_,gamma_water_,Rsb_m3m3_,Rp_m3m3_,Pb_atm_,T_res_C_,Bob_m3m3_,Muo_cP_,PVT_corr_1_)</f>
        <v>0.42364435418175772</v>
      </c>
      <c r="K259">
        <f>[1]!PVT_Muw_cP($C259,K$67,gamma_gas_,gamma_oil_,gamma_water_,Rsb_m3m3_,Rp_m3m3_,Pb_atm_,T_res_C_,Bob_m3m3_,Muo_cP_,PVT_corr_1_)</f>
        <v>0.31849211310907399</v>
      </c>
    </row>
    <row r="260" spans="2:11" outlineLevel="1" x14ac:dyDescent="0.25">
      <c r="B260" s="5"/>
      <c r="C260">
        <v>50</v>
      </c>
      <c r="D260">
        <f>[1]!PVT_Muw_cP($C260,D$67,gamma_gas_,gamma_oil_,gamma_water_,Rsb_m3m3_,Rp_m3m3_,Pb_atm_,T_res_C_,Bob_m3m3_,Muo_cP_,PVT_corr_)</f>
        <v>1.2930087460376471</v>
      </c>
      <c r="E260">
        <f>[1]!PVT_Muw_cP($C260,E$67,gamma_gas_,gamma_oil_,gamma_water_,Rsb_m3m3_,Rp_m3m3_,Pb_atm_,T_res_C_,Bob_m3m3_,Muo_cP_,PVT_corr_)</f>
        <v>0.63739505976790467</v>
      </c>
      <c r="F260">
        <f>[1]!PVT_Muw_cP($C260,F$67,gamma_gas_,gamma_oil_,gamma_water_,Rsb_m3m3_,Rp_m3m3_,Pb_atm_,T_res_C_,Bob_m3m3_,Muo_cP_,PVT_corr_)</f>
        <v>0.424996665449211</v>
      </c>
      <c r="G260">
        <f>[1]!PVT_Muw_cP($C260,G$67,gamma_gas_,gamma_oil_,gamma_water_,Rsb_m3m3_,Rp_m3m3_,Pb_atm_,T_res_C_,Bob_m3m3_,Muo_cP_,PVT_corr_)</f>
        <v>0.31950876886973972</v>
      </c>
      <c r="H260">
        <f>[1]!PVT_Muw_cP($C260,H$67,gamma_gas_,gamma_oil_,gamma_water_,Rsb_m3m3_,Rp_m3m3_,Pb_atm_,T_res_C_,Bob_m3m3_,Muo_cP_,PVT_corr_1_)</f>
        <v>1.2930087460376471</v>
      </c>
      <c r="I260">
        <f>[1]!PVT_Muw_cP($C260,I$67,gamma_gas_,gamma_oil_,gamma_water_,Rsb_m3m3_,Rp_m3m3_,Pb_atm_,T_res_C_,Bob_m3m3_,Muo_cP_,PVT_corr_1_)</f>
        <v>0.63739505976790467</v>
      </c>
      <c r="J260">
        <f>[1]!PVT_Muw_cP($C260,J$67,gamma_gas_,gamma_oil_,gamma_water_,Rsb_m3m3_,Rp_m3m3_,Pb_atm_,T_res_C_,Bob_m3m3_,Muo_cP_,PVT_corr_1_)</f>
        <v>0.424996665449211</v>
      </c>
      <c r="K260">
        <f>[1]!PVT_Muw_cP($C260,K$67,gamma_gas_,gamma_oil_,gamma_water_,Rsb_m3m3_,Rp_m3m3_,Pb_atm_,T_res_C_,Bob_m3m3_,Muo_cP_,PVT_corr_1_)</f>
        <v>0.31950876886973972</v>
      </c>
    </row>
    <row r="261" spans="2:11" outlineLevel="1" x14ac:dyDescent="0.25">
      <c r="C261">
        <v>55</v>
      </c>
      <c r="D261">
        <f>[1]!PVT_Muw_cP($C261,D$67,gamma_gas_,gamma_oil_,gamma_water_,Rsb_m3m3_,Rp_m3m3_,Pb_atm_,T_res_C_,Bob_m3m3_,Muo_cP_,PVT_corr_)</f>
        <v>1.2971650950315692</v>
      </c>
      <c r="E261">
        <f>[1]!PVT_Muw_cP($C261,E$67,gamma_gas_,gamma_oil_,gamma_water_,Rsb_m3m3_,Rp_m3m3_,Pb_atm_,T_res_C_,Bob_m3m3_,Muo_cP_,PVT_corr_)</f>
        <v>0.63944395257200648</v>
      </c>
      <c r="F261">
        <f>[1]!PVT_Muw_cP($C261,F$67,gamma_gas_,gamma_oil_,gamma_water_,Rsb_m3m3_,Rp_m3m3_,Pb_atm_,T_res_C_,Bob_m3m3_,Muo_cP_,PVT_corr_)</f>
        <v>0.42636280815185956</v>
      </c>
      <c r="G261">
        <f>[1]!PVT_Muw_cP($C261,G$67,gamma_gas_,gamma_oil_,gamma_water_,Rsb_m3m3_,Rp_m3m3_,Pb_atm_,T_res_C_,Bob_m3m3_,Muo_cP_,PVT_corr_)</f>
        <v>0.32053582298218142</v>
      </c>
      <c r="H261">
        <f>[1]!PVT_Muw_cP($C261,H$67,gamma_gas_,gamma_oil_,gamma_water_,Rsb_m3m3_,Rp_m3m3_,Pb_atm_,T_res_C_,Bob_m3m3_,Muo_cP_,PVT_corr_1_)</f>
        <v>1.2971650950315692</v>
      </c>
      <c r="I261">
        <f>[1]!PVT_Muw_cP($C261,I$67,gamma_gas_,gamma_oil_,gamma_water_,Rsb_m3m3_,Rp_m3m3_,Pb_atm_,T_res_C_,Bob_m3m3_,Muo_cP_,PVT_corr_1_)</f>
        <v>0.63944395257200648</v>
      </c>
      <c r="J261">
        <f>[1]!PVT_Muw_cP($C261,J$67,gamma_gas_,gamma_oil_,gamma_water_,Rsb_m3m3_,Rp_m3m3_,Pb_atm_,T_res_C_,Bob_m3m3_,Muo_cP_,PVT_corr_1_)</f>
        <v>0.42636280815185956</v>
      </c>
      <c r="K261">
        <f>[1]!PVT_Muw_cP($C261,K$67,gamma_gas_,gamma_oil_,gamma_water_,Rsb_m3m3_,Rp_m3m3_,Pb_atm_,T_res_C_,Bob_m3m3_,Muo_cP_,PVT_corr_1_)</f>
        <v>0.32053582298218142</v>
      </c>
    </row>
    <row r="262" spans="2:11" outlineLevel="1" x14ac:dyDescent="0.25">
      <c r="C262">
        <v>60</v>
      </c>
      <c r="D262">
        <f>[1]!PVT_Muw_cP($C262,D$67,gamma_gas_,gamma_oil_,gamma_water_,Rsb_m3m3_,Rp_m3m3_,Pb_atm_,T_res_C_,Bob_m3m3_,Muo_cP_,PVT_corr_)</f>
        <v>1.3013635247478397</v>
      </c>
      <c r="E262">
        <f>[1]!PVT_Muw_cP($C262,E$67,gamma_gas_,gamma_oil_,gamma_water_,Rsb_m3m3_,Rp_m3m3_,Pb_atm_,T_res_C_,Bob_m3m3_,Muo_cP_,PVT_corr_)</f>
        <v>0.64151358927642488</v>
      </c>
      <c r="F262">
        <f>[1]!PVT_Muw_cP($C262,F$67,gamma_gas_,gamma_oil_,gamma_water_,Rsb_m3m3_,Rp_m3m3_,Pb_atm_,T_res_C_,Bob_m3m3_,Muo_cP_,PVT_corr_)</f>
        <v>0.42774278228970336</v>
      </c>
      <c r="G262">
        <f>[1]!PVT_Muw_cP($C262,G$67,gamma_gas_,gamma_oil_,gamma_water_,Rsb_m3m3_,Rp_m3m3_,Pb_atm_,T_res_C_,Bob_m3m3_,Muo_cP_,PVT_corr_)</f>
        <v>0.32157327544639908</v>
      </c>
      <c r="H262">
        <f>[1]!PVT_Muw_cP($C262,H$67,gamma_gas_,gamma_oil_,gamma_water_,Rsb_m3m3_,Rp_m3m3_,Pb_atm_,T_res_C_,Bob_m3m3_,Muo_cP_,PVT_corr_1_)</f>
        <v>1.3013635247478397</v>
      </c>
      <c r="I262">
        <f>[1]!PVT_Muw_cP($C262,I$67,gamma_gas_,gamma_oil_,gamma_water_,Rsb_m3m3_,Rp_m3m3_,Pb_atm_,T_res_C_,Bob_m3m3_,Muo_cP_,PVT_corr_1_)</f>
        <v>0.64151358927642488</v>
      </c>
      <c r="J262">
        <f>[1]!PVT_Muw_cP($C262,J$67,gamma_gas_,gamma_oil_,gamma_water_,Rsb_m3m3_,Rp_m3m3_,Pb_atm_,T_res_C_,Bob_m3m3_,Muo_cP_,PVT_corr_1_)</f>
        <v>0.42774278228970336</v>
      </c>
      <c r="K262">
        <f>[1]!PVT_Muw_cP($C262,K$67,gamma_gas_,gamma_oil_,gamma_water_,Rsb_m3m3_,Rp_m3m3_,Pb_atm_,T_res_C_,Bob_m3m3_,Muo_cP_,PVT_corr_1_)</f>
        <v>0.32157327544639908</v>
      </c>
    </row>
    <row r="263" spans="2:11" outlineLevel="1" x14ac:dyDescent="0.25">
      <c r="C263">
        <v>65</v>
      </c>
      <c r="D263">
        <f>[1]!PVT_Muw_cP($C263,D$67,gamma_gas_,gamma_oil_,gamma_water_,Rsb_m3m3_,Rp_m3m3_,Pb_atm_,T_res_C_,Bob_m3m3_,Muo_cP_,PVT_corr_)</f>
        <v>1.3056040351864584</v>
      </c>
      <c r="E263">
        <f>[1]!PVT_Muw_cP($C263,E$67,gamma_gas_,gamma_oil_,gamma_water_,Rsb_m3m3_,Rp_m3m3_,Pb_atm_,T_res_C_,Bob_m3m3_,Muo_cP_,PVT_corr_)</f>
        <v>0.64360396988115998</v>
      </c>
      <c r="F263">
        <f>[1]!PVT_Muw_cP($C263,F$67,gamma_gas_,gamma_oil_,gamma_water_,Rsb_m3m3_,Rp_m3m3_,Pb_atm_,T_res_C_,Bob_m3m3_,Muo_cP_,PVT_corr_)</f>
        <v>0.42913658786274245</v>
      </c>
      <c r="G263">
        <f>[1]!PVT_Muw_cP($C263,G$67,gamma_gas_,gamma_oil_,gamma_water_,Rsb_m3m3_,Rp_m3m3_,Pb_atm_,T_res_C_,Bob_m3m3_,Muo_cP_,PVT_corr_)</f>
        <v>0.32262112626239264</v>
      </c>
      <c r="H263">
        <f>[1]!PVT_Muw_cP($C263,H$67,gamma_gas_,gamma_oil_,gamma_water_,Rsb_m3m3_,Rp_m3m3_,Pb_atm_,T_res_C_,Bob_m3m3_,Muo_cP_,PVT_corr_1_)</f>
        <v>1.3056040351864584</v>
      </c>
      <c r="I263">
        <f>[1]!PVT_Muw_cP($C263,I$67,gamma_gas_,gamma_oil_,gamma_water_,Rsb_m3m3_,Rp_m3m3_,Pb_atm_,T_res_C_,Bob_m3m3_,Muo_cP_,PVT_corr_1_)</f>
        <v>0.64360396988115998</v>
      </c>
      <c r="J263">
        <f>[1]!PVT_Muw_cP($C263,J$67,gamma_gas_,gamma_oil_,gamma_water_,Rsb_m3m3_,Rp_m3m3_,Pb_atm_,T_res_C_,Bob_m3m3_,Muo_cP_,PVT_corr_1_)</f>
        <v>0.42913658786274245</v>
      </c>
      <c r="K263">
        <f>[1]!PVT_Muw_cP($C263,K$67,gamma_gas_,gamma_oil_,gamma_water_,Rsb_m3m3_,Rp_m3m3_,Pb_atm_,T_res_C_,Bob_m3m3_,Muo_cP_,PVT_corr_1_)</f>
        <v>0.32262112626239264</v>
      </c>
    </row>
    <row r="264" spans="2:11" outlineLevel="1" x14ac:dyDescent="0.25">
      <c r="B264" s="5"/>
      <c r="C264">
        <v>70</v>
      </c>
      <c r="D264">
        <f>[1]!PVT_Muw_cP($C264,D$67,gamma_gas_,gamma_oil_,gamma_water_,Rsb_m3m3_,Rp_m3m3_,Pb_atm_,T_res_C_,Bob_m3m3_,Muo_cP_,PVT_corr_)</f>
        <v>1.3098866263474256</v>
      </c>
      <c r="E264">
        <f>[1]!PVT_Muw_cP($C264,E$67,gamma_gas_,gamma_oil_,gamma_water_,Rsb_m3m3_,Rp_m3m3_,Pb_atm_,T_res_C_,Bob_m3m3_,Muo_cP_,PVT_corr_)</f>
        <v>0.64571509438621155</v>
      </c>
      <c r="F264">
        <f>[1]!PVT_Muw_cP($C264,F$67,gamma_gas_,gamma_oil_,gamma_water_,Rsb_m3m3_,Rp_m3m3_,Pb_atm_,T_res_C_,Bob_m3m3_,Muo_cP_,PVT_corr_)</f>
        <v>0.43054422487097682</v>
      </c>
      <c r="G264">
        <f>[1]!PVT_Muw_cP($C264,G$67,gamma_gas_,gamma_oil_,gamma_water_,Rsb_m3m3_,Rp_m3m3_,Pb_atm_,T_res_C_,Bob_m3m3_,Muo_cP_,PVT_corr_)</f>
        <v>0.32367937543016218</v>
      </c>
      <c r="H264">
        <f>[1]!PVT_Muw_cP($C264,H$67,gamma_gas_,gamma_oil_,gamma_water_,Rsb_m3m3_,Rp_m3m3_,Pb_atm_,T_res_C_,Bob_m3m3_,Muo_cP_,PVT_corr_1_)</f>
        <v>1.3098866263474256</v>
      </c>
      <c r="I264">
        <f>[1]!PVT_Muw_cP($C264,I$67,gamma_gas_,gamma_oil_,gamma_water_,Rsb_m3m3_,Rp_m3m3_,Pb_atm_,T_res_C_,Bob_m3m3_,Muo_cP_,PVT_corr_1_)</f>
        <v>0.64571509438621155</v>
      </c>
      <c r="J264">
        <f>[1]!PVT_Muw_cP($C264,J$67,gamma_gas_,gamma_oil_,gamma_water_,Rsb_m3m3_,Rp_m3m3_,Pb_atm_,T_res_C_,Bob_m3m3_,Muo_cP_,PVT_corr_1_)</f>
        <v>0.43054422487097682</v>
      </c>
      <c r="K264">
        <f>[1]!PVT_Muw_cP($C264,K$67,gamma_gas_,gamma_oil_,gamma_water_,Rsb_m3m3_,Rp_m3m3_,Pb_atm_,T_res_C_,Bob_m3m3_,Muo_cP_,PVT_corr_1_)</f>
        <v>0.32367937543016218</v>
      </c>
    </row>
    <row r="265" spans="2:11" outlineLevel="1" x14ac:dyDescent="0.25">
      <c r="C265">
        <v>75</v>
      </c>
      <c r="D265">
        <f>[1]!PVT_Muw_cP($C265,D$67,gamma_gas_,gamma_oil_,gamma_water_,Rsb_m3m3_,Rp_m3m3_,Pb_atm_,T_res_C_,Bob_m3m3_,Muo_cP_,PVT_corr_)</f>
        <v>1.3142112982307412</v>
      </c>
      <c r="E265">
        <f>[1]!PVT_Muw_cP($C265,E$67,gamma_gas_,gamma_oil_,gamma_water_,Rsb_m3m3_,Rp_m3m3_,Pb_atm_,T_res_C_,Bob_m3m3_,Muo_cP_,PVT_corr_)</f>
        <v>0.64784696279157983</v>
      </c>
      <c r="F265">
        <f>[1]!PVT_Muw_cP($C265,F$67,gamma_gas_,gamma_oil_,gamma_water_,Rsb_m3m3_,Rp_m3m3_,Pb_atm_,T_res_C_,Bob_m3m3_,Muo_cP_,PVT_corr_)</f>
        <v>0.43196569331440648</v>
      </c>
      <c r="G265">
        <f>[1]!PVT_Muw_cP($C265,G$67,gamma_gas_,gamma_oil_,gamma_water_,Rsb_m3m3_,Rp_m3m3_,Pb_atm_,T_res_C_,Bob_m3m3_,Muo_cP_,PVT_corr_)</f>
        <v>0.32474802294970762</v>
      </c>
      <c r="H265">
        <f>[1]!PVT_Muw_cP($C265,H$67,gamma_gas_,gamma_oil_,gamma_water_,Rsb_m3m3_,Rp_m3m3_,Pb_atm_,T_res_C_,Bob_m3m3_,Muo_cP_,PVT_corr_1_)</f>
        <v>1.3142112982307412</v>
      </c>
      <c r="I265">
        <f>[1]!PVT_Muw_cP($C265,I$67,gamma_gas_,gamma_oil_,gamma_water_,Rsb_m3m3_,Rp_m3m3_,Pb_atm_,T_res_C_,Bob_m3m3_,Muo_cP_,PVT_corr_1_)</f>
        <v>0.64784696279157983</v>
      </c>
      <c r="J265">
        <f>[1]!PVT_Muw_cP($C265,J$67,gamma_gas_,gamma_oil_,gamma_water_,Rsb_m3m3_,Rp_m3m3_,Pb_atm_,T_res_C_,Bob_m3m3_,Muo_cP_,PVT_corr_1_)</f>
        <v>0.43196569331440648</v>
      </c>
      <c r="K265">
        <f>[1]!PVT_Muw_cP($C265,K$67,gamma_gas_,gamma_oil_,gamma_water_,Rsb_m3m3_,Rp_m3m3_,Pb_atm_,T_res_C_,Bob_m3m3_,Muo_cP_,PVT_corr_1_)</f>
        <v>0.32474802294970762</v>
      </c>
    </row>
    <row r="266" spans="2:11" outlineLevel="1" x14ac:dyDescent="0.25">
      <c r="C266">
        <v>80</v>
      </c>
      <c r="D266">
        <f>[1]!PVT_Muw_cP($C266,D$67,gamma_gas_,gamma_oil_,gamma_water_,Rsb_m3m3_,Rp_m3m3_,Pb_atm_,T_res_C_,Bob_m3m3_,Muo_cP_,PVT_corr_)</f>
        <v>1.3185780508364051</v>
      </c>
      <c r="E266">
        <f>[1]!PVT_Muw_cP($C266,E$67,gamma_gas_,gamma_oil_,gamma_water_,Rsb_m3m3_,Rp_m3m3_,Pb_atm_,T_res_C_,Bob_m3m3_,Muo_cP_,PVT_corr_)</f>
        <v>0.64999957509726469</v>
      </c>
      <c r="F266">
        <f>[1]!PVT_Muw_cP($C266,F$67,gamma_gas_,gamma_oil_,gamma_water_,Rsb_m3m3_,Rp_m3m3_,Pb_atm_,T_res_C_,Bob_m3m3_,Muo_cP_,PVT_corr_)</f>
        <v>0.43340099319303144</v>
      </c>
      <c r="G266">
        <f>[1]!PVT_Muw_cP($C266,G$67,gamma_gas_,gamma_oil_,gamma_water_,Rsb_m3m3_,Rp_m3m3_,Pb_atm_,T_res_C_,Bob_m3m3_,Muo_cP_,PVT_corr_)</f>
        <v>0.32582706882102902</v>
      </c>
      <c r="H266">
        <f>[1]!PVT_Muw_cP($C266,H$67,gamma_gas_,gamma_oil_,gamma_water_,Rsb_m3m3_,Rp_m3m3_,Pb_atm_,T_res_C_,Bob_m3m3_,Muo_cP_,PVT_corr_1_)</f>
        <v>1.3185780508364051</v>
      </c>
      <c r="I266">
        <f>[1]!PVT_Muw_cP($C266,I$67,gamma_gas_,gamma_oil_,gamma_water_,Rsb_m3m3_,Rp_m3m3_,Pb_atm_,T_res_C_,Bob_m3m3_,Muo_cP_,PVT_corr_1_)</f>
        <v>0.64999957509726469</v>
      </c>
      <c r="J266">
        <f>[1]!PVT_Muw_cP($C266,J$67,gamma_gas_,gamma_oil_,gamma_water_,Rsb_m3m3_,Rp_m3m3_,Pb_atm_,T_res_C_,Bob_m3m3_,Muo_cP_,PVT_corr_1_)</f>
        <v>0.43340099319303144</v>
      </c>
      <c r="K266">
        <f>[1]!PVT_Muw_cP($C266,K$67,gamma_gas_,gamma_oil_,gamma_water_,Rsb_m3m3_,Rp_m3m3_,Pb_atm_,T_res_C_,Bob_m3m3_,Muo_cP_,PVT_corr_1_)</f>
        <v>0.32582706882102902</v>
      </c>
    </row>
    <row r="267" spans="2:11" outlineLevel="1" x14ac:dyDescent="0.25">
      <c r="C267">
        <v>85</v>
      </c>
      <c r="D267">
        <f>[1]!PVT_Muw_cP($C267,D$67,gamma_gas_,gamma_oil_,gamma_water_,Rsb_m3m3_,Rp_m3m3_,Pb_atm_,T_res_C_,Bob_m3m3_,Muo_cP_,PVT_corr_)</f>
        <v>1.3229868841644172</v>
      </c>
      <c r="E267">
        <f>[1]!PVT_Muw_cP($C267,E$67,gamma_gas_,gamma_oil_,gamma_water_,Rsb_m3m3_,Rp_m3m3_,Pb_atm_,T_res_C_,Bob_m3m3_,Muo_cP_,PVT_corr_)</f>
        <v>0.65217293130326615</v>
      </c>
      <c r="F267">
        <f>[1]!PVT_Muw_cP($C267,F$67,gamma_gas_,gamma_oil_,gamma_water_,Rsb_m3m3_,Rp_m3m3_,Pb_atm_,T_res_C_,Bob_m3m3_,Muo_cP_,PVT_corr_)</f>
        <v>0.43485012450685162</v>
      </c>
      <c r="G267">
        <f>[1]!PVT_Muw_cP($C267,G$67,gamma_gas_,gamma_oil_,gamma_water_,Rsb_m3m3_,Rp_m3m3_,Pb_atm_,T_res_C_,Bob_m3m3_,Muo_cP_,PVT_corr_)</f>
        <v>0.32691651304412639</v>
      </c>
      <c r="H267">
        <f>[1]!PVT_Muw_cP($C267,H$67,gamma_gas_,gamma_oil_,gamma_water_,Rsb_m3m3_,Rp_m3m3_,Pb_atm_,T_res_C_,Bob_m3m3_,Muo_cP_,PVT_corr_1_)</f>
        <v>1.3229868841644172</v>
      </c>
      <c r="I267">
        <f>[1]!PVT_Muw_cP($C267,I$67,gamma_gas_,gamma_oil_,gamma_water_,Rsb_m3m3_,Rp_m3m3_,Pb_atm_,T_res_C_,Bob_m3m3_,Muo_cP_,PVT_corr_1_)</f>
        <v>0.65217293130326615</v>
      </c>
      <c r="J267">
        <f>[1]!PVT_Muw_cP($C267,J$67,gamma_gas_,gamma_oil_,gamma_water_,Rsb_m3m3_,Rp_m3m3_,Pb_atm_,T_res_C_,Bob_m3m3_,Muo_cP_,PVT_corr_1_)</f>
        <v>0.43485012450685162</v>
      </c>
      <c r="K267">
        <f>[1]!PVT_Muw_cP($C267,K$67,gamma_gas_,gamma_oil_,gamma_water_,Rsb_m3m3_,Rp_m3m3_,Pb_atm_,T_res_C_,Bob_m3m3_,Muo_cP_,PVT_corr_1_)</f>
        <v>0.32691651304412639</v>
      </c>
    </row>
    <row r="268" spans="2:11" outlineLevel="1" x14ac:dyDescent="0.25">
      <c r="B268" s="5"/>
      <c r="C268">
        <v>90</v>
      </c>
      <c r="D268">
        <f>[1]!PVT_Muw_cP($C268,D$67,gamma_gas_,gamma_oil_,gamma_water_,Rsb_m3m3_,Rp_m3m3_,Pb_atm_,T_res_C_,Bob_m3m3_,Muo_cP_,PVT_corr_)</f>
        <v>1.327437798214778</v>
      </c>
      <c r="E268">
        <f>[1]!PVT_Muw_cP($C268,E$67,gamma_gas_,gamma_oil_,gamma_water_,Rsb_m3m3_,Rp_m3m3_,Pb_atm_,T_res_C_,Bob_m3m3_,Muo_cP_,PVT_corr_)</f>
        <v>0.6543670314095843</v>
      </c>
      <c r="F268">
        <f>[1]!PVT_Muw_cP($C268,F$67,gamma_gas_,gamma_oil_,gamma_water_,Rsb_m3m3_,Rp_m3m3_,Pb_atm_,T_res_C_,Bob_m3m3_,Muo_cP_,PVT_corr_)</f>
        <v>0.43631308725586715</v>
      </c>
      <c r="G268">
        <f>[1]!PVT_Muw_cP($C268,G$67,gamma_gas_,gamma_oil_,gamma_water_,Rsb_m3m3_,Rp_m3m3_,Pb_atm_,T_res_C_,Bob_m3m3_,Muo_cP_,PVT_corr_)</f>
        <v>0.32801635561899972</v>
      </c>
      <c r="H268">
        <f>[1]!PVT_Muw_cP($C268,H$67,gamma_gas_,gamma_oil_,gamma_water_,Rsb_m3m3_,Rp_m3m3_,Pb_atm_,T_res_C_,Bob_m3m3_,Muo_cP_,PVT_corr_1_)</f>
        <v>1.327437798214778</v>
      </c>
      <c r="I268">
        <f>[1]!PVT_Muw_cP($C268,I$67,gamma_gas_,gamma_oil_,gamma_water_,Rsb_m3m3_,Rp_m3m3_,Pb_atm_,T_res_C_,Bob_m3m3_,Muo_cP_,PVT_corr_1_)</f>
        <v>0.6543670314095843</v>
      </c>
      <c r="J268">
        <f>[1]!PVT_Muw_cP($C268,J$67,gamma_gas_,gamma_oil_,gamma_water_,Rsb_m3m3_,Rp_m3m3_,Pb_atm_,T_res_C_,Bob_m3m3_,Muo_cP_,PVT_corr_1_)</f>
        <v>0.43631308725586715</v>
      </c>
      <c r="K268">
        <f>[1]!PVT_Muw_cP($C268,K$67,gamma_gas_,gamma_oil_,gamma_water_,Rsb_m3m3_,Rp_m3m3_,Pb_atm_,T_res_C_,Bob_m3m3_,Muo_cP_,PVT_corr_1_)</f>
        <v>0.32801635561899972</v>
      </c>
    </row>
    <row r="269" spans="2:11" outlineLevel="1" x14ac:dyDescent="0.25">
      <c r="C269">
        <v>95</v>
      </c>
      <c r="D269">
        <f>[1]!PVT_Muw_cP($C269,D$67,gamma_gas_,gamma_oil_,gamma_water_,Rsb_m3m3_,Rp_m3m3_,Pb_atm_,T_res_C_,Bob_m3m3_,Muo_cP_,PVT_corr_)</f>
        <v>1.3319307929874868</v>
      </c>
      <c r="E269">
        <f>[1]!PVT_Muw_cP($C269,E$67,gamma_gas_,gamma_oil_,gamma_water_,Rsb_m3m3_,Rp_m3m3_,Pb_atm_,T_res_C_,Bob_m3m3_,Muo_cP_,PVT_corr_)</f>
        <v>0.65658187541621893</v>
      </c>
      <c r="F269">
        <f>[1]!PVT_Muw_cP($C269,F$67,gamma_gas_,gamma_oil_,gamma_water_,Rsb_m3m3_,Rp_m3m3_,Pb_atm_,T_res_C_,Bob_m3m3_,Muo_cP_,PVT_corr_)</f>
        <v>0.43778988144007791</v>
      </c>
      <c r="G269">
        <f>[1]!PVT_Muw_cP($C269,G$67,gamma_gas_,gamma_oil_,gamma_water_,Rsb_m3m3_,Rp_m3m3_,Pb_atm_,T_res_C_,Bob_m3m3_,Muo_cP_,PVT_corr_)</f>
        <v>0.32912659654564896</v>
      </c>
      <c r="H269">
        <f>[1]!PVT_Muw_cP($C269,H$67,gamma_gas_,gamma_oil_,gamma_water_,Rsb_m3m3_,Rp_m3m3_,Pb_atm_,T_res_C_,Bob_m3m3_,Muo_cP_,PVT_corr_1_)</f>
        <v>1.3319307929874868</v>
      </c>
      <c r="I269">
        <f>[1]!PVT_Muw_cP($C269,I$67,gamma_gas_,gamma_oil_,gamma_water_,Rsb_m3m3_,Rp_m3m3_,Pb_atm_,T_res_C_,Bob_m3m3_,Muo_cP_,PVT_corr_1_)</f>
        <v>0.65658187541621893</v>
      </c>
      <c r="J269">
        <f>[1]!PVT_Muw_cP($C269,J$67,gamma_gas_,gamma_oil_,gamma_water_,Rsb_m3m3_,Rp_m3m3_,Pb_atm_,T_res_C_,Bob_m3m3_,Muo_cP_,PVT_corr_1_)</f>
        <v>0.43778988144007791</v>
      </c>
      <c r="K269">
        <f>[1]!PVT_Muw_cP($C269,K$67,gamma_gas_,gamma_oil_,gamma_water_,Rsb_m3m3_,Rp_m3m3_,Pb_atm_,T_res_C_,Bob_m3m3_,Muo_cP_,PVT_corr_1_)</f>
        <v>0.32912659654564896</v>
      </c>
    </row>
    <row r="270" spans="2:11" outlineLevel="1" x14ac:dyDescent="0.25">
      <c r="C270">
        <v>100</v>
      </c>
      <c r="D270">
        <f>[1]!PVT_Muw_cP($C270,D$67,gamma_gas_,gamma_oil_,gamma_water_,Rsb_m3m3_,Rp_m3m3_,Pb_atm_,T_res_C_,Bob_m3m3_,Muo_cP_,PVT_corr_)</f>
        <v>1.3364658684825443</v>
      </c>
      <c r="E270">
        <f>[1]!PVT_Muw_cP($C270,E$67,gamma_gas_,gamma_oil_,gamma_water_,Rsb_m3m3_,Rp_m3m3_,Pb_atm_,T_res_C_,Bob_m3m3_,Muo_cP_,PVT_corr_)</f>
        <v>0.65881746332317026</v>
      </c>
      <c r="F270">
        <f>[1]!PVT_Muw_cP($C270,F$67,gamma_gas_,gamma_oil_,gamma_water_,Rsb_m3m3_,Rp_m3m3_,Pb_atm_,T_res_C_,Bob_m3m3_,Muo_cP_,PVT_corr_)</f>
        <v>0.43928050705948396</v>
      </c>
      <c r="G270">
        <f>[1]!PVT_Muw_cP($C270,G$67,gamma_gas_,gamma_oil_,gamma_water_,Rsb_m3m3_,Rp_m3m3_,Pb_atm_,T_res_C_,Bob_m3m3_,Muo_cP_,PVT_corr_)</f>
        <v>0.33024723582407417</v>
      </c>
      <c r="H270">
        <f>[1]!PVT_Muw_cP($C270,H$67,gamma_gas_,gamma_oil_,gamma_water_,Rsb_m3m3_,Rp_m3m3_,Pb_atm_,T_res_C_,Bob_m3m3_,Muo_cP_,PVT_corr_1_)</f>
        <v>1.3364658684825443</v>
      </c>
      <c r="I270">
        <f>[1]!PVT_Muw_cP($C270,I$67,gamma_gas_,gamma_oil_,gamma_water_,Rsb_m3m3_,Rp_m3m3_,Pb_atm_,T_res_C_,Bob_m3m3_,Muo_cP_,PVT_corr_1_)</f>
        <v>0.65881746332317026</v>
      </c>
      <c r="J270">
        <f>[1]!PVT_Muw_cP($C270,J$67,gamma_gas_,gamma_oil_,gamma_water_,Rsb_m3m3_,Rp_m3m3_,Pb_atm_,T_res_C_,Bob_m3m3_,Muo_cP_,PVT_corr_1_)</f>
        <v>0.43928050705948396</v>
      </c>
      <c r="K270">
        <f>[1]!PVT_Muw_cP($C270,K$67,gamma_gas_,gamma_oil_,gamma_water_,Rsb_m3m3_,Rp_m3m3_,Pb_atm_,T_res_C_,Bob_m3m3_,Muo_cP_,PVT_corr_1_)</f>
        <v>0.33024723582407417</v>
      </c>
    </row>
    <row r="271" spans="2:11" outlineLevel="1" x14ac:dyDescent="0.25">
      <c r="C271">
        <v>105</v>
      </c>
      <c r="D271">
        <f>[1]!PVT_Muw_cP($C271,D$67,gamma_gas_,gamma_oil_,gamma_water_,Rsb_m3m3_,Rp_m3m3_,Pb_atm_,T_res_C_,Bob_m3m3_,Muo_cP_,PVT_corr_)</f>
        <v>1.3410430246999501</v>
      </c>
      <c r="E271">
        <f>[1]!PVT_Muw_cP($C271,E$67,gamma_gas_,gamma_oil_,gamma_water_,Rsb_m3m3_,Rp_m3m3_,Pb_atm_,T_res_C_,Bob_m3m3_,Muo_cP_,PVT_corr_)</f>
        <v>0.66107379513043818</v>
      </c>
      <c r="F271">
        <f>[1]!PVT_Muw_cP($C271,F$67,gamma_gas_,gamma_oil_,gamma_water_,Rsb_m3m3_,Rp_m3m3_,Pb_atm_,T_res_C_,Bob_m3m3_,Muo_cP_,PVT_corr_)</f>
        <v>0.44078496411408524</v>
      </c>
      <c r="G271">
        <f>[1]!PVT_Muw_cP($C271,G$67,gamma_gas_,gamma_oil_,gamma_water_,Rsb_m3m3_,Rp_m3m3_,Pb_atm_,T_res_C_,Bob_m3m3_,Muo_cP_,PVT_corr_)</f>
        <v>0.33137827345427529</v>
      </c>
      <c r="H271">
        <f>[1]!PVT_Muw_cP($C271,H$67,gamma_gas_,gamma_oil_,gamma_water_,Rsb_m3m3_,Rp_m3m3_,Pb_atm_,T_res_C_,Bob_m3m3_,Muo_cP_,PVT_corr_1_)</f>
        <v>1.3410430246999501</v>
      </c>
      <c r="I271">
        <f>[1]!PVT_Muw_cP($C271,I$67,gamma_gas_,gamma_oil_,gamma_water_,Rsb_m3m3_,Rp_m3m3_,Pb_atm_,T_res_C_,Bob_m3m3_,Muo_cP_,PVT_corr_1_)</f>
        <v>0.66107379513043818</v>
      </c>
      <c r="J271">
        <f>[1]!PVT_Muw_cP($C271,J$67,gamma_gas_,gamma_oil_,gamma_water_,Rsb_m3m3_,Rp_m3m3_,Pb_atm_,T_res_C_,Bob_m3m3_,Muo_cP_,PVT_corr_1_)</f>
        <v>0.44078496411408524</v>
      </c>
      <c r="K271">
        <f>[1]!PVT_Muw_cP($C271,K$67,gamma_gas_,gamma_oil_,gamma_water_,Rsb_m3m3_,Rp_m3m3_,Pb_atm_,T_res_C_,Bob_m3m3_,Muo_cP_,PVT_corr_1_)</f>
        <v>0.33137827345427529</v>
      </c>
    </row>
    <row r="272" spans="2:11" outlineLevel="1" x14ac:dyDescent="0.25">
      <c r="B272" s="5"/>
      <c r="C272">
        <v>110</v>
      </c>
      <c r="D272">
        <f>[1]!PVT_Muw_cP($C272,D$67,gamma_gas_,gamma_oil_,gamma_water_,Rsb_m3m3_,Rp_m3m3_,Pb_atm_,T_res_C_,Bob_m3m3_,Muo_cP_,PVT_corr_)</f>
        <v>1.345662261639704</v>
      </c>
      <c r="E272">
        <f>[1]!PVT_Muw_cP($C272,E$67,gamma_gas_,gamma_oil_,gamma_water_,Rsb_m3m3_,Rp_m3m3_,Pb_atm_,T_res_C_,Bob_m3m3_,Muo_cP_,PVT_corr_)</f>
        <v>0.66335087083802269</v>
      </c>
      <c r="F272">
        <f>[1]!PVT_Muw_cP($C272,F$67,gamma_gas_,gamma_oil_,gamma_water_,Rsb_m3m3_,Rp_m3m3_,Pb_atm_,T_res_C_,Bob_m3m3_,Muo_cP_,PVT_corr_)</f>
        <v>0.44230325260388187</v>
      </c>
      <c r="G272">
        <f>[1]!PVT_Muw_cP($C272,G$67,gamma_gas_,gamma_oil_,gamma_water_,Rsb_m3m3_,Rp_m3m3_,Pb_atm_,T_res_C_,Bob_m3m3_,Muo_cP_,PVT_corr_)</f>
        <v>0.33251970943625236</v>
      </c>
      <c r="H272">
        <f>[1]!PVT_Muw_cP($C272,H$67,gamma_gas_,gamma_oil_,gamma_water_,Rsb_m3m3_,Rp_m3m3_,Pb_atm_,T_res_C_,Bob_m3m3_,Muo_cP_,PVT_corr_1_)</f>
        <v>1.345662261639704</v>
      </c>
      <c r="I272">
        <f>[1]!PVT_Muw_cP($C272,I$67,gamma_gas_,gamma_oil_,gamma_water_,Rsb_m3m3_,Rp_m3m3_,Pb_atm_,T_res_C_,Bob_m3m3_,Muo_cP_,PVT_corr_1_)</f>
        <v>0.66335087083802269</v>
      </c>
      <c r="J272">
        <f>[1]!PVT_Muw_cP($C272,J$67,gamma_gas_,gamma_oil_,gamma_water_,Rsb_m3m3_,Rp_m3m3_,Pb_atm_,T_res_C_,Bob_m3m3_,Muo_cP_,PVT_corr_1_)</f>
        <v>0.44230325260388187</v>
      </c>
      <c r="K272">
        <f>[1]!PVT_Muw_cP($C272,K$67,gamma_gas_,gamma_oil_,gamma_water_,Rsb_m3m3_,Rp_m3m3_,Pb_atm_,T_res_C_,Bob_m3m3_,Muo_cP_,PVT_corr_1_)</f>
        <v>0.33251970943625236</v>
      </c>
    </row>
    <row r="273" spans="2:11" outlineLevel="1" x14ac:dyDescent="0.25">
      <c r="C273">
        <v>115</v>
      </c>
      <c r="D273">
        <f>[1]!PVT_Muw_cP($C273,D$67,gamma_gas_,gamma_oil_,gamma_water_,Rsb_m3m3_,Rp_m3m3_,Pb_atm_,T_res_C_,Bob_m3m3_,Muo_cP_,PVT_corr_)</f>
        <v>1.3503235793018065</v>
      </c>
      <c r="E273">
        <f>[1]!PVT_Muw_cP($C273,E$67,gamma_gas_,gamma_oil_,gamma_water_,Rsb_m3m3_,Rp_m3m3_,Pb_atm_,T_res_C_,Bob_m3m3_,Muo_cP_,PVT_corr_)</f>
        <v>0.66564869044592379</v>
      </c>
      <c r="F273">
        <f>[1]!PVT_Muw_cP($C273,F$67,gamma_gas_,gamma_oil_,gamma_water_,Rsb_m3m3_,Rp_m3m3_,Pb_atm_,T_res_C_,Bob_m3m3_,Muo_cP_,PVT_corr_)</f>
        <v>0.44383537252887373</v>
      </c>
      <c r="G273">
        <f>[1]!PVT_Muw_cP($C273,G$67,gamma_gas_,gamma_oil_,gamma_water_,Rsb_m3m3_,Rp_m3m3_,Pb_atm_,T_res_C_,Bob_m3m3_,Muo_cP_,PVT_corr_)</f>
        <v>0.33367154377000541</v>
      </c>
      <c r="H273">
        <f>[1]!PVT_Muw_cP($C273,H$67,gamma_gas_,gamma_oil_,gamma_water_,Rsb_m3m3_,Rp_m3m3_,Pb_atm_,T_res_C_,Bob_m3m3_,Muo_cP_,PVT_corr_1_)</f>
        <v>1.3503235793018065</v>
      </c>
      <c r="I273">
        <f>[1]!PVT_Muw_cP($C273,I$67,gamma_gas_,gamma_oil_,gamma_water_,Rsb_m3m3_,Rp_m3m3_,Pb_atm_,T_res_C_,Bob_m3m3_,Muo_cP_,PVT_corr_1_)</f>
        <v>0.66564869044592379</v>
      </c>
      <c r="J273">
        <f>[1]!PVT_Muw_cP($C273,J$67,gamma_gas_,gamma_oil_,gamma_water_,Rsb_m3m3_,Rp_m3m3_,Pb_atm_,T_res_C_,Bob_m3m3_,Muo_cP_,PVT_corr_1_)</f>
        <v>0.44383537252887373</v>
      </c>
      <c r="K273">
        <f>[1]!PVT_Muw_cP($C273,K$67,gamma_gas_,gamma_oil_,gamma_water_,Rsb_m3m3_,Rp_m3m3_,Pb_atm_,T_res_C_,Bob_m3m3_,Muo_cP_,PVT_corr_1_)</f>
        <v>0.33367154377000541</v>
      </c>
    </row>
    <row r="274" spans="2:11" outlineLevel="1" x14ac:dyDescent="0.25">
      <c r="C274">
        <v>120</v>
      </c>
      <c r="D274">
        <f>[1]!PVT_Muw_cP($C274,D$67,gamma_gas_,gamma_oil_,gamma_water_,Rsb_m3m3_,Rp_m3m3_,Pb_atm_,T_res_C_,Bob_m3m3_,Muo_cP_,PVT_corr_)</f>
        <v>1.3550269776862571</v>
      </c>
      <c r="E274">
        <f>[1]!PVT_Muw_cP($C274,E$67,gamma_gas_,gamma_oil_,gamma_water_,Rsb_m3m3_,Rp_m3m3_,Pb_atm_,T_res_C_,Bob_m3m3_,Muo_cP_,PVT_corr_)</f>
        <v>0.66796725395414158</v>
      </c>
      <c r="F274">
        <f>[1]!PVT_Muw_cP($C274,F$67,gamma_gas_,gamma_oil_,gamma_water_,Rsb_m3m3_,Rp_m3m3_,Pb_atm_,T_res_C_,Bob_m3m3_,Muo_cP_,PVT_corr_)</f>
        <v>0.44538132388906088</v>
      </c>
      <c r="G274">
        <f>[1]!PVT_Muw_cP($C274,G$67,gamma_gas_,gamma_oil_,gamma_water_,Rsb_m3m3_,Rp_m3m3_,Pb_atm_,T_res_C_,Bob_m3m3_,Muo_cP_,PVT_corr_)</f>
        <v>0.33483377645553436</v>
      </c>
      <c r="H274">
        <f>[1]!PVT_Muw_cP($C274,H$67,gamma_gas_,gamma_oil_,gamma_water_,Rsb_m3m3_,Rp_m3m3_,Pb_atm_,T_res_C_,Bob_m3m3_,Muo_cP_,PVT_corr_1_)</f>
        <v>1.3550269776862571</v>
      </c>
      <c r="I274">
        <f>[1]!PVT_Muw_cP($C274,I$67,gamma_gas_,gamma_oil_,gamma_water_,Rsb_m3m3_,Rp_m3m3_,Pb_atm_,T_res_C_,Bob_m3m3_,Muo_cP_,PVT_corr_1_)</f>
        <v>0.66796725395414158</v>
      </c>
      <c r="J274">
        <f>[1]!PVT_Muw_cP($C274,J$67,gamma_gas_,gamma_oil_,gamma_water_,Rsb_m3m3_,Rp_m3m3_,Pb_atm_,T_res_C_,Bob_m3m3_,Muo_cP_,PVT_corr_1_)</f>
        <v>0.44538132388906088</v>
      </c>
      <c r="K274">
        <f>[1]!PVT_Muw_cP($C274,K$67,gamma_gas_,gamma_oil_,gamma_water_,Rsb_m3m3_,Rp_m3m3_,Pb_atm_,T_res_C_,Bob_m3m3_,Muo_cP_,PVT_corr_1_)</f>
        <v>0.33483377645553436</v>
      </c>
    </row>
    <row r="275" spans="2:11" outlineLevel="1" x14ac:dyDescent="0.25">
      <c r="C275">
        <v>125</v>
      </c>
      <c r="D275">
        <f>[1]!PVT_Muw_cP($C275,D$67,gamma_gas_,gamma_oil_,gamma_water_,Rsb_m3m3_,Rp_m3m3_,Pb_atm_,T_res_C_,Bob_m3m3_,Muo_cP_,PVT_corr_)</f>
        <v>1.3597724567930563</v>
      </c>
      <c r="E275">
        <f>[1]!PVT_Muw_cP($C275,E$67,gamma_gas_,gamma_oil_,gamma_water_,Rsb_m3m3_,Rp_m3m3_,Pb_atm_,T_res_C_,Bob_m3m3_,Muo_cP_,PVT_corr_)</f>
        <v>0.67030656136267586</v>
      </c>
      <c r="F275">
        <f>[1]!PVT_Muw_cP($C275,F$67,gamma_gas_,gamma_oil_,gamma_water_,Rsb_m3m3_,Rp_m3m3_,Pb_atm_,T_res_C_,Bob_m3m3_,Muo_cP_,PVT_corr_)</f>
        <v>0.44694110668444331</v>
      </c>
      <c r="G275">
        <f>[1]!PVT_Muw_cP($C275,G$67,gamma_gas_,gamma_oil_,gamma_water_,Rsb_m3m3_,Rp_m3m3_,Pb_atm_,T_res_C_,Bob_m3m3_,Muo_cP_,PVT_corr_)</f>
        <v>0.33600640749283928</v>
      </c>
      <c r="H275">
        <f>[1]!PVT_Muw_cP($C275,H$67,gamma_gas_,gamma_oil_,gamma_water_,Rsb_m3m3_,Rp_m3m3_,Pb_atm_,T_res_C_,Bob_m3m3_,Muo_cP_,PVT_corr_1_)</f>
        <v>1.3597724567930563</v>
      </c>
      <c r="I275">
        <f>[1]!PVT_Muw_cP($C275,I$67,gamma_gas_,gamma_oil_,gamma_water_,Rsb_m3m3_,Rp_m3m3_,Pb_atm_,T_res_C_,Bob_m3m3_,Muo_cP_,PVT_corr_1_)</f>
        <v>0.67030656136267586</v>
      </c>
      <c r="J275">
        <f>[1]!PVT_Muw_cP($C275,J$67,gamma_gas_,gamma_oil_,gamma_water_,Rsb_m3m3_,Rp_m3m3_,Pb_atm_,T_res_C_,Bob_m3m3_,Muo_cP_,PVT_corr_1_)</f>
        <v>0.44694110668444331</v>
      </c>
      <c r="K275">
        <f>[1]!PVT_Muw_cP($C275,K$67,gamma_gas_,gamma_oil_,gamma_water_,Rsb_m3m3_,Rp_m3m3_,Pb_atm_,T_res_C_,Bob_m3m3_,Muo_cP_,PVT_corr_1_)</f>
        <v>0.33600640749283928</v>
      </c>
    </row>
    <row r="276" spans="2:11" outlineLevel="1" x14ac:dyDescent="0.25">
      <c r="B276" s="5"/>
      <c r="C276">
        <v>130</v>
      </c>
      <c r="D276">
        <f>[1]!PVT_Muw_cP($C276,D$67,gamma_gas_,gamma_oil_,gamma_water_,Rsb_m3m3_,Rp_m3m3_,Pb_atm_,T_res_C_,Bob_m3m3_,Muo_cP_,PVT_corr_)</f>
        <v>1.3645600166222038</v>
      </c>
      <c r="E276">
        <f>[1]!PVT_Muw_cP($C276,E$67,gamma_gas_,gamma_oil_,gamma_water_,Rsb_m3m3_,Rp_m3m3_,Pb_atm_,T_res_C_,Bob_m3m3_,Muo_cP_,PVT_corr_)</f>
        <v>0.67266661267152683</v>
      </c>
      <c r="F276">
        <f>[1]!PVT_Muw_cP($C276,F$67,gamma_gas_,gamma_oil_,gamma_water_,Rsb_m3m3_,Rp_m3m3_,Pb_atm_,T_res_C_,Bob_m3m3_,Muo_cP_,PVT_corr_)</f>
        <v>0.44851472091502098</v>
      </c>
      <c r="G276">
        <f>[1]!PVT_Muw_cP($C276,G$67,gamma_gas_,gamma_oil_,gamma_water_,Rsb_m3m3_,Rp_m3m3_,Pb_atm_,T_res_C_,Bob_m3m3_,Muo_cP_,PVT_corr_)</f>
        <v>0.33718943688192016</v>
      </c>
      <c r="H276">
        <f>[1]!PVT_Muw_cP($C276,H$67,gamma_gas_,gamma_oil_,gamma_water_,Rsb_m3m3_,Rp_m3m3_,Pb_atm_,T_res_C_,Bob_m3m3_,Muo_cP_,PVT_corr_1_)</f>
        <v>1.3645600166222038</v>
      </c>
      <c r="I276">
        <f>[1]!PVT_Muw_cP($C276,I$67,gamma_gas_,gamma_oil_,gamma_water_,Rsb_m3m3_,Rp_m3m3_,Pb_atm_,T_res_C_,Bob_m3m3_,Muo_cP_,PVT_corr_1_)</f>
        <v>0.67266661267152683</v>
      </c>
      <c r="J276">
        <f>[1]!PVT_Muw_cP($C276,J$67,gamma_gas_,gamma_oil_,gamma_water_,Rsb_m3m3_,Rp_m3m3_,Pb_atm_,T_res_C_,Bob_m3m3_,Muo_cP_,PVT_corr_1_)</f>
        <v>0.44851472091502098</v>
      </c>
      <c r="K276">
        <f>[1]!PVT_Muw_cP($C276,K$67,gamma_gas_,gamma_oil_,gamma_water_,Rsb_m3m3_,Rp_m3m3_,Pb_atm_,T_res_C_,Bob_m3m3_,Muo_cP_,PVT_corr_1_)</f>
        <v>0.33718943688192016</v>
      </c>
    </row>
    <row r="277" spans="2:11" outlineLevel="1" x14ac:dyDescent="0.25">
      <c r="C277">
        <v>135</v>
      </c>
      <c r="D277">
        <f>[1]!PVT_Muw_cP($C277,D$67,gamma_gas_,gamma_oil_,gamma_water_,Rsb_m3m3_,Rp_m3m3_,Pb_atm_,T_res_C_,Bob_m3m3_,Muo_cP_,PVT_corr_)</f>
        <v>1.3693896571736996</v>
      </c>
      <c r="E277">
        <f>[1]!PVT_Muw_cP($C277,E$67,gamma_gas_,gamma_oil_,gamma_water_,Rsb_m3m3_,Rp_m3m3_,Pb_atm_,T_res_C_,Bob_m3m3_,Muo_cP_,PVT_corr_)</f>
        <v>0.67504740788069439</v>
      </c>
      <c r="F277">
        <f>[1]!PVT_Muw_cP($C277,F$67,gamma_gas_,gamma_oil_,gamma_water_,Rsb_m3m3_,Rp_m3m3_,Pb_atm_,T_res_C_,Bob_m3m3_,Muo_cP_,PVT_corr_)</f>
        <v>0.45010216658079399</v>
      </c>
      <c r="G277">
        <f>[1]!PVT_Muw_cP($C277,G$67,gamma_gas_,gamma_oil_,gamma_water_,Rsb_m3m3_,Rp_m3m3_,Pb_atm_,T_res_C_,Bob_m3m3_,Muo_cP_,PVT_corr_)</f>
        <v>0.338382864622777</v>
      </c>
      <c r="H277">
        <f>[1]!PVT_Muw_cP($C277,H$67,gamma_gas_,gamma_oil_,gamma_water_,Rsb_m3m3_,Rp_m3m3_,Pb_atm_,T_res_C_,Bob_m3m3_,Muo_cP_,PVT_corr_1_)</f>
        <v>1.3693896571736996</v>
      </c>
      <c r="I277">
        <f>[1]!PVT_Muw_cP($C277,I$67,gamma_gas_,gamma_oil_,gamma_water_,Rsb_m3m3_,Rp_m3m3_,Pb_atm_,T_res_C_,Bob_m3m3_,Muo_cP_,PVT_corr_1_)</f>
        <v>0.67504740788069439</v>
      </c>
      <c r="J277">
        <f>[1]!PVT_Muw_cP($C277,J$67,gamma_gas_,gamma_oil_,gamma_water_,Rsb_m3m3_,Rp_m3m3_,Pb_atm_,T_res_C_,Bob_m3m3_,Muo_cP_,PVT_corr_1_)</f>
        <v>0.45010216658079399</v>
      </c>
      <c r="K277">
        <f>[1]!PVT_Muw_cP($C277,K$67,gamma_gas_,gamma_oil_,gamma_water_,Rsb_m3m3_,Rp_m3m3_,Pb_atm_,T_res_C_,Bob_m3m3_,Muo_cP_,PVT_corr_1_)</f>
        <v>0.338382864622777</v>
      </c>
    </row>
    <row r="278" spans="2:11" outlineLevel="1" x14ac:dyDescent="0.25">
      <c r="C278">
        <v>140</v>
      </c>
      <c r="D278">
        <f>[1]!PVT_Muw_cP($C278,D$67,gamma_gas_,gamma_oil_,gamma_water_,Rsb_m3m3_,Rp_m3m3_,Pb_atm_,T_res_C_,Bob_m3m3_,Muo_cP_,PVT_corr_)</f>
        <v>1.3742613784475439</v>
      </c>
      <c r="E278">
        <f>[1]!PVT_Muw_cP($C278,E$67,gamma_gas_,gamma_oil_,gamma_water_,Rsb_m3m3_,Rp_m3m3_,Pb_atm_,T_res_C_,Bob_m3m3_,Muo_cP_,PVT_corr_)</f>
        <v>0.67744894699017855</v>
      </c>
      <c r="F278">
        <f>[1]!PVT_Muw_cP($C278,F$67,gamma_gas_,gamma_oil_,gamma_water_,Rsb_m3m3_,Rp_m3m3_,Pb_atm_,T_res_C_,Bob_m3m3_,Muo_cP_,PVT_corr_)</f>
        <v>0.45170344368176224</v>
      </c>
      <c r="G278">
        <f>[1]!PVT_Muw_cP($C278,G$67,gamma_gas_,gamma_oil_,gamma_water_,Rsb_m3m3_,Rp_m3m3_,Pb_atm_,T_res_C_,Bob_m3m3_,Muo_cP_,PVT_corr_)</f>
        <v>0.33958669071540976</v>
      </c>
      <c r="H278">
        <f>[1]!PVT_Muw_cP($C278,H$67,gamma_gas_,gamma_oil_,gamma_water_,Rsb_m3m3_,Rp_m3m3_,Pb_atm_,T_res_C_,Bob_m3m3_,Muo_cP_,PVT_corr_1_)</f>
        <v>1.3742613784475439</v>
      </c>
      <c r="I278">
        <f>[1]!PVT_Muw_cP($C278,I$67,gamma_gas_,gamma_oil_,gamma_water_,Rsb_m3m3_,Rp_m3m3_,Pb_atm_,T_res_C_,Bob_m3m3_,Muo_cP_,PVT_corr_1_)</f>
        <v>0.67744894699017855</v>
      </c>
      <c r="J278">
        <f>[1]!PVT_Muw_cP($C278,J$67,gamma_gas_,gamma_oil_,gamma_water_,Rsb_m3m3_,Rp_m3m3_,Pb_atm_,T_res_C_,Bob_m3m3_,Muo_cP_,PVT_corr_1_)</f>
        <v>0.45170344368176224</v>
      </c>
      <c r="K278">
        <f>[1]!PVT_Muw_cP($C278,K$67,gamma_gas_,gamma_oil_,gamma_water_,Rsb_m3m3_,Rp_m3m3_,Pb_atm_,T_res_C_,Bob_m3m3_,Muo_cP_,PVT_corr_1_)</f>
        <v>0.33958669071540976</v>
      </c>
    </row>
    <row r="279" spans="2:11" outlineLevel="1" x14ac:dyDescent="0.25">
      <c r="C279">
        <v>145</v>
      </c>
      <c r="D279">
        <f>[1]!PVT_Muw_cP($C279,D$67,gamma_gas_,gamma_oil_,gamma_water_,Rsb_m3m3_,Rp_m3m3_,Pb_atm_,T_res_C_,Bob_m3m3_,Muo_cP_,PVT_corr_)</f>
        <v>1.3791751804437364</v>
      </c>
      <c r="E279">
        <f>[1]!PVT_Muw_cP($C279,E$67,gamma_gas_,gamma_oil_,gamma_water_,Rsb_m3m3_,Rp_m3m3_,Pb_atm_,T_res_C_,Bob_m3m3_,Muo_cP_,PVT_corr_)</f>
        <v>0.6798712299999794</v>
      </c>
      <c r="F279">
        <f>[1]!PVT_Muw_cP($C279,F$67,gamma_gas_,gamma_oil_,gamma_water_,Rsb_m3m3_,Rp_m3m3_,Pb_atm_,T_res_C_,Bob_m3m3_,Muo_cP_,PVT_corr_)</f>
        <v>0.45331855221792577</v>
      </c>
      <c r="G279">
        <f>[1]!PVT_Muw_cP($C279,G$67,gamma_gas_,gamma_oil_,gamma_water_,Rsb_m3m3_,Rp_m3m3_,Pb_atm_,T_res_C_,Bob_m3m3_,Muo_cP_,PVT_corr_)</f>
        <v>0.34080091515981842</v>
      </c>
      <c r="H279">
        <f>[1]!PVT_Muw_cP($C279,H$67,gamma_gas_,gamma_oil_,gamma_water_,Rsb_m3m3_,Rp_m3m3_,Pb_atm_,T_res_C_,Bob_m3m3_,Muo_cP_,PVT_corr_1_)</f>
        <v>1.3791751804437364</v>
      </c>
      <c r="I279">
        <f>[1]!PVT_Muw_cP($C279,I$67,gamma_gas_,gamma_oil_,gamma_water_,Rsb_m3m3_,Rp_m3m3_,Pb_atm_,T_res_C_,Bob_m3m3_,Muo_cP_,PVT_corr_1_)</f>
        <v>0.6798712299999794</v>
      </c>
      <c r="J279">
        <f>[1]!PVT_Muw_cP($C279,J$67,gamma_gas_,gamma_oil_,gamma_water_,Rsb_m3m3_,Rp_m3m3_,Pb_atm_,T_res_C_,Bob_m3m3_,Muo_cP_,PVT_corr_1_)</f>
        <v>0.45331855221792577</v>
      </c>
      <c r="K279">
        <f>[1]!PVT_Muw_cP($C279,K$67,gamma_gas_,gamma_oil_,gamma_water_,Rsb_m3m3_,Rp_m3m3_,Pb_atm_,T_res_C_,Bob_m3m3_,Muo_cP_,PVT_corr_1_)</f>
        <v>0.34080091515981842</v>
      </c>
    </row>
    <row r="280" spans="2:11" outlineLevel="1" x14ac:dyDescent="0.25">
      <c r="C280">
        <v>150</v>
      </c>
      <c r="D280">
        <f>[1]!PVT_Muw_cP($C280,D$67,gamma_gas_,gamma_oil_,gamma_water_,Rsb_m3m3_,Rp_m3m3_,Pb_atm_,T_res_C_,Bob_m3m3_,Muo_cP_,PVT_corr_)</f>
        <v>1.3841310631622774</v>
      </c>
      <c r="E280">
        <f>[1]!PVT_Muw_cP($C280,E$67,gamma_gas_,gamma_oil_,gamma_water_,Rsb_m3m3_,Rp_m3m3_,Pb_atm_,T_res_C_,Bob_m3m3_,Muo_cP_,PVT_corr_)</f>
        <v>0.68231425691009673</v>
      </c>
      <c r="F280">
        <f>[1]!PVT_Muw_cP($C280,F$67,gamma_gas_,gamma_oil_,gamma_water_,Rsb_m3m3_,Rp_m3m3_,Pb_atm_,T_res_C_,Bob_m3m3_,Muo_cP_,PVT_corr_)</f>
        <v>0.4549474921892846</v>
      </c>
      <c r="G280">
        <f>[1]!PVT_Muw_cP($C280,G$67,gamma_gas_,gamma_oil_,gamma_water_,Rsb_m3m3_,Rp_m3m3_,Pb_atm_,T_res_C_,Bob_m3m3_,Muo_cP_,PVT_corr_)</f>
        <v>0.3420255379560031</v>
      </c>
      <c r="H280">
        <f>[1]!PVT_Muw_cP($C280,H$67,gamma_gas_,gamma_oil_,gamma_water_,Rsb_m3m3_,Rp_m3m3_,Pb_atm_,T_res_C_,Bob_m3m3_,Muo_cP_,PVT_corr_1_)</f>
        <v>1.3841310631622774</v>
      </c>
      <c r="I280">
        <f>[1]!PVT_Muw_cP($C280,I$67,gamma_gas_,gamma_oil_,gamma_water_,Rsb_m3m3_,Rp_m3m3_,Pb_atm_,T_res_C_,Bob_m3m3_,Muo_cP_,PVT_corr_1_)</f>
        <v>0.68231425691009673</v>
      </c>
      <c r="J280">
        <f>[1]!PVT_Muw_cP($C280,J$67,gamma_gas_,gamma_oil_,gamma_water_,Rsb_m3m3_,Rp_m3m3_,Pb_atm_,T_res_C_,Bob_m3m3_,Muo_cP_,PVT_corr_1_)</f>
        <v>0.4549474921892846</v>
      </c>
      <c r="K280">
        <f>[1]!PVT_Muw_cP($C280,K$67,gamma_gas_,gamma_oil_,gamma_water_,Rsb_m3m3_,Rp_m3m3_,Pb_atm_,T_res_C_,Bob_m3m3_,Muo_cP_,PVT_corr_1_)</f>
        <v>0.3420255379560031</v>
      </c>
    </row>
    <row r="282" spans="2:11" x14ac:dyDescent="0.25">
      <c r="B282" s="5" t="s">
        <v>59</v>
      </c>
    </row>
    <row r="283" spans="2:11" outlineLevel="1" x14ac:dyDescent="0.25">
      <c r="D283" t="str">
        <f>"T = "&amp;D284&amp; " C"</f>
        <v>T = 20 C</v>
      </c>
      <c r="E283" t="str">
        <f t="shared" ref="E283:G283" si="51">"T = "&amp;E284&amp; " C"</f>
        <v>T = 60 C</v>
      </c>
      <c r="F283" t="str">
        <f t="shared" si="51"/>
        <v>T = 100 C</v>
      </c>
      <c r="G283" t="str">
        <f t="shared" si="51"/>
        <v>T = 140 C</v>
      </c>
      <c r="H283" t="str">
        <f>D283</f>
        <v>T = 20 C</v>
      </c>
      <c r="I283" t="str">
        <f t="shared" ref="I283" si="52">E283</f>
        <v>T = 60 C</v>
      </c>
      <c r="J283" t="str">
        <f t="shared" ref="J283" si="53">F283</f>
        <v>T = 100 C</v>
      </c>
      <c r="K283" t="str">
        <f t="shared" ref="K283" si="54">G283</f>
        <v>T = 140 C</v>
      </c>
    </row>
    <row r="284" spans="2:11" outlineLevel="1" x14ac:dyDescent="0.25">
      <c r="D284">
        <v>20</v>
      </c>
      <c r="E284">
        <v>60</v>
      </c>
      <c r="F284">
        <v>100</v>
      </c>
      <c r="G284">
        <v>140</v>
      </c>
    </row>
    <row r="285" spans="2:11" outlineLevel="1" x14ac:dyDescent="0.25">
      <c r="C285" t="s">
        <v>53</v>
      </c>
      <c r="D285" t="str">
        <f>"T_1_"&amp;D284</f>
        <v>T_1_20</v>
      </c>
      <c r="E285" t="str">
        <f t="shared" ref="E285:G285" si="55">"T_1_"&amp;E284</f>
        <v>T_1_60</v>
      </c>
      <c r="F285" t="str">
        <f t="shared" si="55"/>
        <v>T_1_100</v>
      </c>
      <c r="G285" t="str">
        <f t="shared" si="55"/>
        <v>T_1_140</v>
      </c>
      <c r="H285" t="str">
        <f>"T_0_"&amp;D284</f>
        <v>T_0_20</v>
      </c>
      <c r="I285" t="str">
        <f t="shared" ref="I285" si="56">"T_0_"&amp;E284</f>
        <v>T_0_60</v>
      </c>
      <c r="J285" t="str">
        <f t="shared" ref="J285" si="57">"T_0_"&amp;F284</f>
        <v>T_0_100</v>
      </c>
      <c r="K285" t="str">
        <f t="shared" ref="K285" si="58">"T_0_"&amp;G284</f>
        <v>T_0_140</v>
      </c>
    </row>
    <row r="286" spans="2:11" outlineLevel="1" x14ac:dyDescent="0.25">
      <c r="C286">
        <v>1</v>
      </c>
      <c r="D286">
        <f>[1]!PVT_Rhoo_kgm3($C286,D$67,gamma_gas_,gamma_oil_,gamma_water_,Rsb_m3m3_,Rp_m3m3_,Pb_atm_,T_res_C_,Bob_m3m3_,Muo_cP_,PVT_corr_)</f>
        <v>856.6930351028609</v>
      </c>
      <c r="E286">
        <f>[1]!PVT_Rhoo_kgm3($C286,E$67,gamma_gas_,gamma_oil_,gamma_water_,Rsb_m3m3_,Rp_m3m3_,Pb_atm_,T_res_C_,Bob_m3m3_,Muo_cP_,PVT_corr_)</f>
        <v>836.30728293820096</v>
      </c>
      <c r="F286">
        <f>[1]!PVT_Rhoo_kgm3($C286,F$67,gamma_gas_,gamma_oil_,gamma_water_,Rsb_m3m3_,Rp_m3m3_,Pb_atm_,T_res_C_,Bob_m3m3_,Muo_cP_,PVT_corr_)</f>
        <v>816.46447629634542</v>
      </c>
      <c r="G286">
        <f>[1]!PVT_Rhoo_kgm3($C286,G$67,gamma_gas_,gamma_oil_,gamma_water_,Rsb_m3m3_,Rp_m3m3_,Pb_atm_,T_res_C_,Bob_m3m3_,Muo_cP_,PVT_corr_)</f>
        <v>796.66248918831809</v>
      </c>
      <c r="H286">
        <f>[1]!PVT_Rhoo_kgm3($C286,H$67,gamma_gas_,gamma_oil_,gamma_water_,Rsb_m3m3_,Rp_m3m3_,Pb_atm_,T_res_C_,Bob_m3m3_,Muo_cP_,PVT_corr_1_)</f>
        <v>860.52649593595117</v>
      </c>
      <c r="I286">
        <f>[1]!PVT_Rhoo_kgm3($C286,I$67,gamma_gas_,gamma_oil_,gamma_water_,Rsb_m3m3_,Rp_m3m3_,Pb_atm_,T_res_C_,Bob_m3m3_,Muo_cP_,PVT_corr_1_)</f>
        <v>841.90586877326075</v>
      </c>
      <c r="J286">
        <f>[1]!PVT_Rhoo_kgm3($C286,J$67,gamma_gas_,gamma_oil_,gamma_water_,Rsb_m3m3_,Rp_m3m3_,Pb_atm_,T_res_C_,Bob_m3m3_,Muo_cP_,PVT_corr_1_)</f>
        <v>822.38429103294902</v>
      </c>
      <c r="K286">
        <f>[1]!PVT_Rhoo_kgm3($C286,K$67,gamma_gas_,gamma_oil_,gamma_water_,Rsb_m3m3_,Rp_m3m3_,Pb_atm_,T_res_C_,Bob_m3m3_,Muo_cP_,PVT_corr_1_)</f>
        <v>802.62063656360863</v>
      </c>
    </row>
    <row r="287" spans="2:11" outlineLevel="1" x14ac:dyDescent="0.25">
      <c r="C287">
        <v>5</v>
      </c>
      <c r="D287">
        <f>[1]!PVT_Rhoo_kgm3($C287,D$67,gamma_gas_,gamma_oil_,gamma_water_,Rsb_m3m3_,Rp_m3m3_,Pb_atm_,T_res_C_,Bob_m3m3_,Muo_cP_,PVT_corr_)</f>
        <v>853.03269940400321</v>
      </c>
      <c r="E287">
        <f>[1]!PVT_Rhoo_kgm3($C287,E$67,gamma_gas_,gamma_oil_,gamma_water_,Rsb_m3m3_,Rp_m3m3_,Pb_atm_,T_res_C_,Bob_m3m3_,Muo_cP_,PVT_corr_)</f>
        <v>832.52918049662946</v>
      </c>
      <c r="F287">
        <f>[1]!PVT_Rhoo_kgm3($C287,F$67,gamma_gas_,gamma_oil_,gamma_water_,Rsb_m3m3_,Rp_m3m3_,Pb_atm_,T_res_C_,Bob_m3m3_,Muo_cP_,PVT_corr_)</f>
        <v>812.63402996430648</v>
      </c>
      <c r="G287">
        <f>[1]!PVT_Rhoo_kgm3($C287,G$67,gamma_gas_,gamma_oil_,gamma_water_,Rsb_m3m3_,Rp_m3m3_,Pb_atm_,T_res_C_,Bob_m3m3_,Muo_cP_,PVT_corr_)</f>
        <v>792.77667329333303</v>
      </c>
      <c r="H287">
        <f>[1]!PVT_Rhoo_kgm3($C287,H$67,gamma_gas_,gamma_oil_,gamma_water_,Rsb_m3m3_,Rp_m3m3_,Pb_atm_,T_res_C_,Bob_m3m3_,Muo_cP_,PVT_corr_1_)</f>
        <v>860.19907294733707</v>
      </c>
      <c r="I287">
        <f>[1]!PVT_Rhoo_kgm3($C287,I$67,gamma_gas_,gamma_oil_,gamma_water_,Rsb_m3m3_,Rp_m3m3_,Pb_atm_,T_res_C_,Bob_m3m3_,Muo_cP_,PVT_corr_1_)</f>
        <v>841.37807172257465</v>
      </c>
      <c r="J287">
        <f>[1]!PVT_Rhoo_kgm3($C287,J$67,gamma_gas_,gamma_oil_,gamma_water_,Rsb_m3m3_,Rp_m3m3_,Pb_atm_,T_res_C_,Bob_m3m3_,Muo_cP_,PVT_corr_1_)</f>
        <v>821.84336216229383</v>
      </c>
      <c r="K287">
        <f>[1]!PVT_Rhoo_kgm3($C287,K$67,gamma_gas_,gamma_oil_,gamma_water_,Rsb_m3m3_,Rp_m3m3_,Pb_atm_,T_res_C_,Bob_m3m3_,Muo_cP_,PVT_corr_1_)</f>
        <v>802.12888286376733</v>
      </c>
    </row>
    <row r="288" spans="2:11" outlineLevel="1" x14ac:dyDescent="0.25">
      <c r="C288">
        <v>10</v>
      </c>
      <c r="D288">
        <f>[1]!PVT_Rhoo_kgm3($C288,D$67,gamma_gas_,gamma_oil_,gamma_water_,Rsb_m3m3_,Rp_m3m3_,Pb_atm_,T_res_C_,Bob_m3m3_,Muo_cP_,PVT_corr_)</f>
        <v>850.45913817947701</v>
      </c>
      <c r="E288">
        <f>[1]!PVT_Rhoo_kgm3($C288,E$67,gamma_gas_,gamma_oil_,gamma_water_,Rsb_m3m3_,Rp_m3m3_,Pb_atm_,T_res_C_,Bob_m3m3_,Muo_cP_,PVT_corr_)</f>
        <v>830.02545506060483</v>
      </c>
      <c r="F288">
        <f>[1]!PVT_Rhoo_kgm3($C288,F$67,gamma_gas_,gamma_oil_,gamma_water_,Rsb_m3m3_,Rp_m3m3_,Pb_atm_,T_res_C_,Bob_m3m3_,Muo_cP_,PVT_corr_)</f>
        <v>810.18815194120248</v>
      </c>
      <c r="G288">
        <f>[1]!PVT_Rhoo_kgm3($C288,G$67,gamma_gas_,gamma_oil_,gamma_water_,Rsb_m3m3_,Rp_m3m3_,Pb_atm_,T_res_C_,Bob_m3m3_,Muo_cP_,PVT_corr_)</f>
        <v>790.36158637331914</v>
      </c>
      <c r="H288">
        <f>[1]!PVT_Rhoo_kgm3($C288,H$67,gamma_gas_,gamma_oil_,gamma_water_,Rsb_m3m3_,Rp_m3m3_,Pb_atm_,T_res_C_,Bob_m3m3_,Muo_cP_,PVT_corr_1_)</f>
        <v>859.53127066010813</v>
      </c>
      <c r="I288">
        <f>[1]!PVT_Rhoo_kgm3($C288,I$67,gamma_gas_,gamma_oil_,gamma_water_,Rsb_m3m3_,Rp_m3m3_,Pb_atm_,T_res_C_,Bob_m3m3_,Muo_cP_,PVT_corr_1_)</f>
        <v>840.51071951604456</v>
      </c>
      <c r="J288">
        <f>[1]!PVT_Rhoo_kgm3($C288,J$67,gamma_gas_,gamma_oil_,gamma_water_,Rsb_m3m3_,Rp_m3m3_,Pb_atm_,T_res_C_,Bob_m3m3_,Muo_cP_,PVT_corr_1_)</f>
        <v>820.99141176207922</v>
      </c>
      <c r="K288">
        <f>[1]!PVT_Rhoo_kgm3($C288,K$67,gamma_gas_,gamma_oil_,gamma_water_,Rsb_m3m3_,Rp_m3m3_,Pb_atm_,T_res_C_,Bob_m3m3_,Muo_cP_,PVT_corr_1_)</f>
        <v>801.36661768970237</v>
      </c>
    </row>
    <row r="289" spans="2:11" outlineLevel="1" x14ac:dyDescent="0.25">
      <c r="C289">
        <v>20</v>
      </c>
      <c r="D289">
        <f>[1]!PVT_Rhoo_kgm3($C289,D$67,gamma_gas_,gamma_oil_,gamma_water_,Rsb_m3m3_,Rp_m3m3_,Pb_atm_,T_res_C_,Bob_m3m3_,Muo_cP_,PVT_corr_)</f>
        <v>846.72452562772241</v>
      </c>
      <c r="E289">
        <f>[1]!PVT_Rhoo_kgm3($C289,E$67,gamma_gas_,gamma_oil_,gamma_water_,Rsb_m3m3_,Rp_m3m3_,Pb_atm_,T_res_C_,Bob_m3m3_,Muo_cP_,PVT_corr_)</f>
        <v>826.49903806378632</v>
      </c>
      <c r="F289">
        <f>[1]!PVT_Rhoo_kgm3($C289,F$67,gamma_gas_,gamma_oil_,gamma_water_,Rsb_m3m3_,Rp_m3m3_,Pb_atm_,T_res_C_,Bob_m3m3_,Muo_cP_,PVT_corr_)</f>
        <v>806.82409311859533</v>
      </c>
      <c r="G289">
        <f>[1]!PVT_Rhoo_kgm3($C289,G$67,gamma_gas_,gamma_oil_,gamma_water_,Rsb_m3m3_,Rp_m3m3_,Pb_atm_,T_res_C_,Bob_m3m3_,Muo_cP_,PVT_corr_)</f>
        <v>787.1058972434987</v>
      </c>
      <c r="H289">
        <f>[1]!PVT_Rhoo_kgm3($C289,H$67,gamma_gas_,gamma_oil_,gamma_water_,Rsb_m3m3_,Rp_m3m3_,Pb_atm_,T_res_C_,Bob_m3m3_,Muo_cP_,PVT_corr_1_)</f>
        <v>857.39010919208863</v>
      </c>
      <c r="I289">
        <f>[1]!PVT_Rhoo_kgm3($C289,I$67,gamma_gas_,gamma_oil_,gamma_water_,Rsb_m3m3_,Rp_m3m3_,Pb_atm_,T_res_C_,Bob_m3m3_,Muo_cP_,PVT_corr_1_)</f>
        <v>838.26125525385578</v>
      </c>
      <c r="J289">
        <f>[1]!PVT_Rhoo_kgm3($C289,J$67,gamma_gas_,gamma_oil_,gamma_water_,Rsb_m3m3_,Rp_m3m3_,Pb_atm_,T_res_C_,Bob_m3m3_,Muo_cP_,PVT_corr_1_)</f>
        <v>818.91259374238848</v>
      </c>
      <c r="K289">
        <f>[1]!PVT_Rhoo_kgm3($C289,K$67,gamma_gas_,gamma_oil_,gamma_water_,Rsb_m3m3_,Rp_m3m3_,Pb_atm_,T_res_C_,Bob_m3m3_,Muo_cP_,PVT_corr_1_)</f>
        <v>799.55426176726269</v>
      </c>
    </row>
    <row r="290" spans="2:11" outlineLevel="1" x14ac:dyDescent="0.25">
      <c r="C290">
        <v>30</v>
      </c>
      <c r="D290">
        <f>[1]!PVT_Rhoo_kgm3($C290,D$67,gamma_gas_,gamma_oil_,gamma_water_,Rsb_m3m3_,Rp_m3m3_,Pb_atm_,T_res_C_,Bob_m3m3_,Muo_cP_,PVT_corr_)</f>
        <v>843.74292475600316</v>
      </c>
      <c r="E290">
        <f>[1]!PVT_Rhoo_kgm3($C290,E$67,gamma_gas_,gamma_oil_,gamma_water_,Rsb_m3m3_,Rp_m3m3_,Pb_atm_,T_res_C_,Bob_m3m3_,Muo_cP_,PVT_corr_)</f>
        <v>823.70562357516212</v>
      </c>
      <c r="F290">
        <f>[1]!PVT_Rhoo_kgm3($C290,F$67,gamma_gas_,gamma_oil_,gamma_water_,Rsb_m3m3_,Rp_m3m3_,Pb_atm_,T_res_C_,Bob_m3m3_,Muo_cP_,PVT_corr_)</f>
        <v>804.18796636120032</v>
      </c>
      <c r="G290">
        <f>[1]!PVT_Rhoo_kgm3($C290,G$67,gamma_gas_,gamma_oil_,gamma_water_,Rsb_m3m3_,Rp_m3m3_,Pb_atm_,T_res_C_,Bob_m3m3_,Muo_cP_,PVT_corr_)</f>
        <v>784.58612589865902</v>
      </c>
      <c r="H290">
        <f>[1]!PVT_Rhoo_kgm3($C290,H$67,gamma_gas_,gamma_oil_,gamma_water_,Rsb_m3m3_,Rp_m3m3_,Pb_atm_,T_res_C_,Bob_m3m3_,Muo_cP_,PVT_corr_1_)</f>
        <v>854.28615241282409</v>
      </c>
      <c r="I290">
        <f>[1]!PVT_Rhoo_kgm3($C290,I$67,gamma_gas_,gamma_oil_,gamma_water_,Rsb_m3m3_,Rp_m3m3_,Pb_atm_,T_res_C_,Bob_m3m3_,Muo_cP_,PVT_corr_1_)</f>
        <v>835.42408729225258</v>
      </c>
      <c r="J290">
        <f>[1]!PVT_Rhoo_kgm3($C290,J$67,gamma_gas_,gamma_oil_,gamma_water_,Rsb_m3m3_,Rp_m3m3_,Pb_atm_,T_res_C_,Bob_m3m3_,Muo_cP_,PVT_corr_1_)</f>
        <v>816.43700289940432</v>
      </c>
      <c r="K290">
        <f>[1]!PVT_Rhoo_kgm3($C290,K$67,gamma_gas_,gamma_oil_,gamma_water_,Rsb_m3m3_,Rp_m3m3_,Pb_atm_,T_res_C_,Bob_m3m3_,Muo_cP_,PVT_corr_1_)</f>
        <v>797.45673624519452</v>
      </c>
    </row>
    <row r="291" spans="2:11" outlineLevel="1" x14ac:dyDescent="0.25">
      <c r="C291">
        <v>40</v>
      </c>
      <c r="D291">
        <f>[1]!PVT_Rhoo_kgm3($C291,D$67,gamma_gas_,gamma_oil_,gamma_water_,Rsb_m3m3_,Rp_m3m3_,Pb_atm_,T_res_C_,Bob_m3m3_,Muo_cP_,PVT_corr_)</f>
        <v>841.1372081116325</v>
      </c>
      <c r="E291">
        <f>[1]!PVT_Rhoo_kgm3($C291,E$67,gamma_gas_,gamma_oil_,gamma_water_,Rsb_m3m3_,Rp_m3m3_,Pb_atm_,T_res_C_,Bob_m3m3_,Muo_cP_,PVT_corr_)</f>
        <v>821.23416668753225</v>
      </c>
      <c r="F291">
        <f>[1]!PVT_Rhoo_kgm3($C291,F$67,gamma_gas_,gamma_oil_,gamma_water_,Rsb_m3m3_,Rp_m3m3_,Pb_atm_,T_res_C_,Bob_m3m3_,Muo_cP_,PVT_corr_)</f>
        <v>801.84341551080161</v>
      </c>
      <c r="G291">
        <f>[1]!PVT_Rhoo_kgm3($C291,G$67,gamma_gas_,gamma_oil_,gamma_water_,Rsb_m3m3_,Rp_m3m3_,Pb_atm_,T_res_C_,Bob_m3m3_,Muo_cP_,PVT_corr_)</f>
        <v>782.34362705631884</v>
      </c>
      <c r="H291">
        <f>[1]!PVT_Rhoo_kgm3($C291,H$67,gamma_gas_,gamma_oil_,gamma_water_,Rsb_m3m3_,Rp_m3m3_,Pb_atm_,T_res_C_,Bob_m3m3_,Muo_cP_,PVT_corr_1_)</f>
        <v>850.36220432719892</v>
      </c>
      <c r="I291">
        <f>[1]!PVT_Rhoo_kgm3($C291,I$67,gamma_gas_,gamma_oil_,gamma_water_,Rsb_m3m3_,Rp_m3m3_,Pb_atm_,T_res_C_,Bob_m3m3_,Muo_cP_,PVT_corr_1_)</f>
        <v>832.07771374894833</v>
      </c>
      <c r="J291">
        <f>[1]!PVT_Rhoo_kgm3($C291,J$67,gamma_gas_,gamma_oil_,gamma_water_,Rsb_m3m3_,Rp_m3m3_,Pb_atm_,T_res_C_,Bob_m3m3_,Muo_cP_,PVT_corr_1_)</f>
        <v>813.62566479373652</v>
      </c>
      <c r="K291">
        <f>[1]!PVT_Rhoo_kgm3($C291,K$67,gamma_gas_,gamma_oil_,gamma_water_,Rsb_m3m3_,Rp_m3m3_,Pb_atm_,T_res_C_,Bob_m3m3_,Muo_cP_,PVT_corr_1_)</f>
        <v>795.12641921903639</v>
      </c>
    </row>
    <row r="292" spans="2:11" outlineLevel="1" x14ac:dyDescent="0.25">
      <c r="C292">
        <v>50</v>
      </c>
      <c r="D292">
        <f>[1]!PVT_Rhoo_kgm3($C292,D$67,gamma_gas_,gamma_oil_,gamma_water_,Rsb_m3m3_,Rp_m3m3_,Pb_atm_,T_res_C_,Bob_m3m3_,Muo_cP_,PVT_corr_)</f>
        <v>838.76647524251302</v>
      </c>
      <c r="E292">
        <f>[1]!PVT_Rhoo_kgm3($C292,E$67,gamma_gas_,gamma_oil_,gamma_water_,Rsb_m3m3_,Rp_m3m3_,Pb_atm_,T_res_C_,Bob_m3m3_,Muo_cP_,PVT_corr_)</f>
        <v>818.93197820895682</v>
      </c>
      <c r="F292">
        <f>[1]!PVT_Rhoo_kgm3($C292,F$67,gamma_gas_,gamma_oil_,gamma_water_,Rsb_m3m3_,Rp_m3m3_,Pb_atm_,T_res_C_,Bob_m3m3_,Muo_cP_,PVT_corr_)</f>
        <v>799.62571896775978</v>
      </c>
      <c r="G292">
        <f>[1]!PVT_Rhoo_kgm3($C292,G$67,gamma_gas_,gamma_oil_,gamma_water_,Rsb_m3m3_,Rp_m3m3_,Pb_atm_,T_res_C_,Bob_m3m3_,Muo_cP_,PVT_corr_)</f>
        <v>780.2017642833049</v>
      </c>
      <c r="H292">
        <f>[1]!PVT_Rhoo_kgm3($C292,H$67,gamma_gas_,gamma_oil_,gamma_water_,Rsb_m3m3_,Rp_m3m3_,Pb_atm_,T_res_C_,Bob_m3m3_,Muo_cP_,PVT_corr_1_)</f>
        <v>845.75012345215566</v>
      </c>
      <c r="I292">
        <f>[1]!PVT_Rhoo_kgm3($C292,I$67,gamma_gas_,gamma_oil_,gamma_water_,Rsb_m3m3_,Rp_m3m3_,Pb_atm_,T_res_C_,Bob_m3m3_,Muo_cP_,PVT_corr_1_)</f>
        <v>828.28903702294895</v>
      </c>
      <c r="J292">
        <f>[1]!PVT_Rhoo_kgm3($C292,J$67,gamma_gas_,gamma_oil_,gamma_water_,Rsb_m3m3_,Rp_m3m3_,Pb_atm_,T_res_C_,Bob_m3m3_,Muo_cP_,PVT_corr_1_)</f>
        <v>810.52085735097887</v>
      </c>
      <c r="K292">
        <f>[1]!PVT_Rhoo_kgm3($C292,K$67,gamma_gas_,gamma_oil_,gamma_water_,Rsb_m3m3_,Rp_m3m3_,Pb_atm_,T_res_C_,Bob_m3m3_,Muo_cP_,PVT_corr_1_)</f>
        <v>792.59451587530577</v>
      </c>
    </row>
    <row r="293" spans="2:11" outlineLevel="1" x14ac:dyDescent="0.25">
      <c r="C293">
        <v>60</v>
      </c>
      <c r="D293">
        <f>[1]!PVT_Rhoo_kgm3($C293,D$67,gamma_gas_,gamma_oil_,gamma_water_,Rsb_m3m3_,Rp_m3m3_,Pb_atm_,T_res_C_,Bob_m3m3_,Muo_cP_,PVT_corr_)</f>
        <v>836.56093055883832</v>
      </c>
      <c r="E293">
        <f>[1]!PVT_Rhoo_kgm3($C293,E$67,gamma_gas_,gamma_oil_,gamma_water_,Rsb_m3m3_,Rp_m3m3_,Pb_atm_,T_res_C_,Bob_m3m3_,Muo_cP_,PVT_corr_)</f>
        <v>816.72400700189371</v>
      </c>
      <c r="F293">
        <f>[1]!PVT_Rhoo_kgm3($C293,F$67,gamma_gas_,gamma_oil_,gamma_water_,Rsb_m3m3_,Rp_m3m3_,Pb_atm_,T_res_C_,Bob_m3m3_,Muo_cP_,PVT_corr_)</f>
        <v>797.45220385393816</v>
      </c>
      <c r="G293">
        <f>[1]!PVT_Rhoo_kgm3($C293,G$67,gamma_gas_,gamma_oil_,gamma_water_,Rsb_m3m3_,Rp_m3m3_,Pb_atm_,T_res_C_,Bob_m3m3_,Muo_cP_,PVT_corr_)</f>
        <v>778.06947232033588</v>
      </c>
      <c r="H293">
        <f>[1]!PVT_Rhoo_kgm3($C293,H$67,gamma_gas_,gamma_oil_,gamma_water_,Rsb_m3m3_,Rp_m3m3_,Pb_atm_,T_res_C_,Bob_m3m3_,Muo_cP_,PVT_corr_1_)</f>
        <v>840.56604967574822</v>
      </c>
      <c r="I293">
        <f>[1]!PVT_Rhoo_kgm3($C293,I$67,gamma_gas_,gamma_oil_,gamma_water_,Rsb_m3m3_,Rp_m3m3_,Pb_atm_,T_res_C_,Bob_m3m3_,Muo_cP_,PVT_corr_1_)</f>
        <v>824.11846080884129</v>
      </c>
      <c r="J293">
        <f>[1]!PVT_Rhoo_kgm3($C293,J$67,gamma_gas_,gamma_oil_,gamma_water_,Rsb_m3m3_,Rp_m3m3_,Pb_atm_,T_res_C_,Bob_m3m3_,Muo_cP_,PVT_corr_1_)</f>
        <v>807.1579613841642</v>
      </c>
      <c r="K293">
        <f>[1]!PVT_Rhoo_kgm3($C293,K$67,gamma_gas_,gamma_oil_,gamma_water_,Rsb_m3m3_,Rp_m3m3_,Pb_atm_,T_res_C_,Bob_m3m3_,Muo_cP_,PVT_corr_1_)</f>
        <v>789.8845587156452</v>
      </c>
    </row>
    <row r="294" spans="2:11" outlineLevel="1" x14ac:dyDescent="0.25">
      <c r="C294">
        <v>70</v>
      </c>
      <c r="D294">
        <f>[1]!PVT_Rhoo_kgm3($C294,D$67,gamma_gas_,gamma_oil_,gamma_water_,Rsb_m3m3_,Rp_m3m3_,Pb_atm_,T_res_C_,Bob_m3m3_,Muo_cP_,PVT_corr_)</f>
        <v>834.48077776947389</v>
      </c>
      <c r="E294">
        <f>[1]!PVT_Rhoo_kgm3($C294,E$67,gamma_gas_,gamma_oil_,gamma_water_,Rsb_m3m3_,Rp_m3m3_,Pb_atm_,T_res_C_,Bob_m3m3_,Muo_cP_,PVT_corr_)</f>
        <v>814.56808702866476</v>
      </c>
      <c r="F294">
        <f>[1]!PVT_Rhoo_kgm3($C294,F$67,gamma_gas_,gamma_oil_,gamma_water_,Rsb_m3m3_,Rp_m3m3_,Pb_atm_,T_res_C_,Bob_m3m3_,Muo_cP_,PVT_corr_)</f>
        <v>795.27526403763898</v>
      </c>
      <c r="G294">
        <f>[1]!PVT_Rhoo_kgm3($C294,G$67,gamma_gas_,gamma_oil_,gamma_water_,Rsb_m3m3_,Rp_m3m3_,Pb_atm_,T_res_C_,Bob_m3m3_,Muo_cP_,PVT_corr_)</f>
        <v>775.89252259919374</v>
      </c>
      <c r="H294">
        <f>[1]!PVT_Rhoo_kgm3($C294,H$67,gamma_gas_,gamma_oil_,gamma_water_,Rsb_m3m3_,Rp_m3m3_,Pb_atm_,T_res_C_,Bob_m3m3_,Muo_cP_,PVT_corr_1_)</f>
        <v>834.9110932446489</v>
      </c>
      <c r="I294">
        <f>[1]!PVT_Rhoo_kgm3($C294,I$67,gamma_gas_,gamma_oil_,gamma_water_,Rsb_m3m3_,Rp_m3m3_,Pb_atm_,T_res_C_,Bob_m3m3_,Muo_cP_,PVT_corr_1_)</f>
        <v>819.62070453413082</v>
      </c>
      <c r="J294">
        <f>[1]!PVT_Rhoo_kgm3($C294,J$67,gamma_gas_,gamma_oil_,gamma_water_,Rsb_m3m3_,Rp_m3m3_,Pb_atm_,T_res_C_,Bob_m3m3_,Muo_cP_,PVT_corr_1_)</f>
        <v>803.56842377890086</v>
      </c>
      <c r="K294">
        <f>[1]!PVT_Rhoo_kgm3($C294,K$67,gamma_gas_,gamma_oil_,gamma_water_,Rsb_m3m3_,Rp_m3m3_,Pb_atm_,T_res_C_,Bob_m3m3_,Muo_cP_,PVT_corr_1_)</f>
        <v>787.01628906227722</v>
      </c>
    </row>
    <row r="295" spans="2:11" outlineLevel="1" x14ac:dyDescent="0.25">
      <c r="C295">
        <v>80</v>
      </c>
      <c r="D295">
        <f>[1]!PVT_Rhoo_kgm3($C295,D$67,gamma_gas_,gamma_oil_,gamma_water_,Rsb_m3m3_,Rp_m3m3_,Pb_atm_,T_res_C_,Bob_m3m3_,Muo_cP_,PVT_corr_)</f>
        <v>834.41232515808804</v>
      </c>
      <c r="E295">
        <f>[1]!PVT_Rhoo_kgm3($C295,E$67,gamma_gas_,gamma_oil_,gamma_water_,Rsb_m3m3_,Rp_m3m3_,Pb_atm_,T_res_C_,Bob_m3m3_,Muo_cP_,PVT_corr_)</f>
        <v>812.43879031099652</v>
      </c>
      <c r="F295">
        <f>[1]!PVT_Rhoo_kgm3($C295,F$67,gamma_gas_,gamma_oil_,gamma_water_,Rsb_m3m3_,Rp_m3m3_,Pb_atm_,T_res_C_,Bob_m3m3_,Muo_cP_,PVT_corr_)</f>
        <v>793.06538402630872</v>
      </c>
      <c r="G295">
        <f>[1]!PVT_Rhoo_kgm3($C295,G$67,gamma_gas_,gamma_oil_,gamma_water_,Rsb_m3m3_,Rp_m3m3_,Pb_atm_,T_res_C_,Bob_m3m3_,Muo_cP_,PVT_corr_)</f>
        <v>773.63587851006628</v>
      </c>
      <c r="H295">
        <f>[1]!PVT_Rhoo_kgm3($C295,H$67,gamma_gas_,gamma_oil_,gamma_water_,Rsb_m3m3_,Rp_m3m3_,Pb_atm_,T_res_C_,Bob_m3m3_,Muo_cP_,PVT_corr_1_)</f>
        <v>828.92955239471303</v>
      </c>
      <c r="I295">
        <f>[1]!PVT_Rhoo_kgm3($C295,I$67,gamma_gas_,gamma_oil_,gamma_water_,Rsb_m3m3_,Rp_m3m3_,Pb_atm_,T_res_C_,Bob_m3m3_,Muo_cP_,PVT_corr_1_)</f>
        <v>814.84516203733142</v>
      </c>
      <c r="J295">
        <f>[1]!PVT_Rhoo_kgm3($C295,J$67,gamma_gas_,gamma_oil_,gamma_water_,Rsb_m3m3_,Rp_m3m3_,Pb_atm_,T_res_C_,Bob_m3m3_,Muo_cP_,PVT_corr_1_)</f>
        <v>799.78076173395198</v>
      </c>
      <c r="K295">
        <f>[1]!PVT_Rhoo_kgm3($C295,K$67,gamma_gas_,gamma_oil_,gamma_water_,Rsb_m3m3_,Rp_m3m3_,Pb_atm_,T_res_C_,Bob_m3m3_,Muo_cP_,PVT_corr_1_)</f>
        <v>784.00712477775232</v>
      </c>
    </row>
    <row r="296" spans="2:11" outlineLevel="1" x14ac:dyDescent="0.25">
      <c r="B296" s="5"/>
      <c r="C296">
        <v>90</v>
      </c>
      <c r="D296">
        <f>[1]!PVT_Rhoo_kgm3($C296,D$67,gamma_gas_,gamma_oil_,gamma_water_,Rsb_m3m3_,Rp_m3m3_,Pb_atm_,T_res_C_,Bob_m3m3_,Muo_cP_,PVT_corr_)</f>
        <v>836.14544934768401</v>
      </c>
      <c r="E296">
        <f>[1]!PVT_Rhoo_kgm3($C296,E$67,gamma_gas_,gamma_oil_,gamma_water_,Rsb_m3m3_,Rp_m3m3_,Pb_atm_,T_res_C_,Bob_m3m3_,Muo_cP_,PVT_corr_)</f>
        <v>810.32028240967475</v>
      </c>
      <c r="F296">
        <f>[1]!PVT_Rhoo_kgm3($C296,F$67,gamma_gas_,gamma_oil_,gamma_water_,Rsb_m3m3_,Rp_m3m3_,Pb_atm_,T_res_C_,Bob_m3m3_,Muo_cP_,PVT_corr_)</f>
        <v>790.80362486961326</v>
      </c>
      <c r="G296">
        <f>[1]!PVT_Rhoo_kgm3($C296,G$67,gamma_gas_,gamma_oil_,gamma_water_,Rsb_m3m3_,Rp_m3m3_,Pb_atm_,T_res_C_,Bob_m3m3_,Muo_cP_,PVT_corr_)</f>
        <v>771.27587737726128</v>
      </c>
      <c r="H296">
        <f>[1]!PVT_Rhoo_kgm3($C296,H$67,gamma_gas_,gamma_oil_,gamma_water_,Rsb_m3m3_,Rp_m3m3_,Pb_atm_,T_res_C_,Bob_m3m3_,Muo_cP_,PVT_corr_1_)</f>
        <v>830.76183631777815</v>
      </c>
      <c r="I296">
        <f>[1]!PVT_Rhoo_kgm3($C296,I$67,gamma_gas_,gamma_oil_,gamma_water_,Rsb_m3m3_,Rp_m3m3_,Pb_atm_,T_res_C_,Bob_m3m3_,Muo_cP_,PVT_corr_1_)</f>
        <v>809.83624549310446</v>
      </c>
      <c r="J296">
        <f>[1]!PVT_Rhoo_kgm3($C296,J$67,gamma_gas_,gamma_oil_,gamma_water_,Rsb_m3m3_,Rp_m3m3_,Pb_atm_,T_res_C_,Bob_m3m3_,Muo_cP_,PVT_corr_1_)</f>
        <v>795.82099968295609</v>
      </c>
      <c r="K296">
        <f>[1]!PVT_Rhoo_kgm3($C296,K$67,gamma_gas_,gamma_oil_,gamma_water_,Rsb_m3m3_,Rp_m3m3_,Pb_atm_,T_res_C_,Bob_m3m3_,Muo_cP_,PVT_corr_1_)</f>
        <v>780.87281433005978</v>
      </c>
    </row>
    <row r="297" spans="2:11" outlineLevel="1" x14ac:dyDescent="0.25">
      <c r="C297">
        <v>100</v>
      </c>
      <c r="D297">
        <f>[1]!PVT_Rhoo_kgm3($C297,D$67,gamma_gas_,gamma_oil_,gamma_water_,Rsb_m3m3_,Rp_m3m3_,Pb_atm_,T_res_C_,Bob_m3m3_,Muo_cP_,PVT_corr_)</f>
        <v>837.53454019838682</v>
      </c>
      <c r="E297">
        <f>[1]!PVT_Rhoo_kgm3($C297,E$67,gamma_gas_,gamma_oil_,gamma_water_,Rsb_m3m3_,Rp_m3m3_,Pb_atm_,T_res_C_,Bob_m3m3_,Muo_cP_,PVT_corr_)</f>
        <v>811.72100883854284</v>
      </c>
      <c r="F297">
        <f>[1]!PVT_Rhoo_kgm3($C297,F$67,gamma_gas_,gamma_oil_,gamma_water_,Rsb_m3m3_,Rp_m3m3_,Pb_atm_,T_res_C_,Bob_m3m3_,Muo_cP_,PVT_corr_)</f>
        <v>788.47783436096188</v>
      </c>
      <c r="G297">
        <f>[1]!PVT_Rhoo_kgm3($C297,G$67,gamma_gas_,gamma_oil_,gamma_water_,Rsb_m3m3_,Rp_m3m3_,Pb_atm_,T_res_C_,Bob_m3m3_,Muo_cP_,PVT_corr_)</f>
        <v>768.79629649223466</v>
      </c>
      <c r="H297">
        <f>[1]!PVT_Rhoo_kgm3($C297,H$67,gamma_gas_,gamma_oil_,gamma_water_,Rsb_m3m3_,Rp_m3m3_,Pb_atm_,T_res_C_,Bob_m3m3_,Muo_cP_,PVT_corr_1_)</f>
        <v>832.23057911338367</v>
      </c>
      <c r="I297">
        <f>[1]!PVT_Rhoo_kgm3($C297,I$67,gamma_gas_,gamma_oil_,gamma_water_,Rsb_m3m3_,Rp_m3m3_,Pb_atm_,T_res_C_,Bob_m3m3_,Muo_cP_,PVT_corr_1_)</f>
        <v>810.1223420904771</v>
      </c>
      <c r="J297">
        <f>[1]!PVT_Rhoo_kgm3($C297,J$67,gamma_gas_,gamma_oil_,gamma_water_,Rsb_m3m3_,Rp_m3m3_,Pb_atm_,T_res_C_,Bob_m3m3_,Muo_cP_,PVT_corr_1_)</f>
        <v>791.71291650932551</v>
      </c>
      <c r="K297">
        <f>[1]!PVT_Rhoo_kgm3($C297,K$67,gamma_gas_,gamma_oil_,gamma_water_,Rsb_m3m3_,Rp_m3m3_,Pb_atm_,T_res_C_,Bob_m3m3_,Muo_cP_,PVT_corr_1_)</f>
        <v>777.62776826092261</v>
      </c>
    </row>
    <row r="298" spans="2:11" outlineLevel="1" x14ac:dyDescent="0.25">
      <c r="C298">
        <v>110</v>
      </c>
      <c r="D298">
        <f>[1]!PVT_Rhoo_kgm3($C298,D$67,gamma_gas_,gamma_oil_,gamma_water_,Rsb_m3m3_,Rp_m3m3_,Pb_atm_,T_res_C_,Bob_m3m3_,Muo_cP_,PVT_corr_)</f>
        <v>838.67278537504922</v>
      </c>
      <c r="E298">
        <f>[1]!PVT_Rhoo_kgm3($C298,E$67,gamma_gas_,gamma_oil_,gamma_water_,Rsb_m3m3_,Rp_m3m3_,Pb_atm_,T_res_C_,Bob_m3m3_,Muo_cP_,PVT_corr_)</f>
        <v>813.91417417307775</v>
      </c>
      <c r="F298">
        <f>[1]!PVT_Rhoo_kgm3($C298,F$67,gamma_gas_,gamma_oil_,gamma_water_,Rsb_m3m3_,Rp_m3m3_,Pb_atm_,T_res_C_,Bob_m3m3_,Muo_cP_,PVT_corr_)</f>
        <v>787.47042013074179</v>
      </c>
      <c r="G298">
        <f>[1]!PVT_Rhoo_kgm3($C298,G$67,gamma_gas_,gamma_oil_,gamma_water_,Rsb_m3m3_,Rp_m3m3_,Pb_atm_,T_res_C_,Bob_m3m3_,Muo_cP_,PVT_corr_)</f>
        <v>766.18619473746969</v>
      </c>
      <c r="H298">
        <f>[1]!PVT_Rhoo_kgm3($C298,H$67,gamma_gas_,gamma_oil_,gamma_water_,Rsb_m3m3_,Rp_m3m3_,Pb_atm_,T_res_C_,Bob_m3m3_,Muo_cP_,PVT_corr_1_)</f>
        <v>833.43420895693123</v>
      </c>
      <c r="I298">
        <f>[1]!PVT_Rhoo_kgm3($C298,I$67,gamma_gas_,gamma_oil_,gamma_water_,Rsb_m3m3_,Rp_m3m3_,Pb_atm_,T_res_C_,Bob_m3m3_,Muo_cP_,PVT_corr_1_)</f>
        <v>812.32360869716013</v>
      </c>
      <c r="J298">
        <f>[1]!PVT_Rhoo_kgm3($C298,J$67,gamma_gas_,gamma_oil_,gamma_water_,Rsb_m3m3_,Rp_m3m3_,Pb_atm_,T_res_C_,Bob_m3m3_,Muo_cP_,PVT_corr_1_)</f>
        <v>788.83078254602003</v>
      </c>
      <c r="K298">
        <f>[1]!PVT_Rhoo_kgm3($C298,K$67,gamma_gas_,gamma_oil_,gamma_water_,Rsb_m3m3_,Rp_m3m3_,Pb_atm_,T_res_C_,Bob_m3m3_,Muo_cP_,PVT_corr_1_)</f>
        <v>774.28524863990162</v>
      </c>
    </row>
    <row r="299" spans="2:11" outlineLevel="1" x14ac:dyDescent="0.25">
      <c r="C299">
        <v>120</v>
      </c>
      <c r="D299">
        <f>[1]!PVT_Rhoo_kgm3($C299,D$67,gamma_gas_,gamma_oil_,gamma_water_,Rsb_m3m3_,Rp_m3m3_,Pb_atm_,T_res_C_,Bob_m3m3_,Muo_cP_,PVT_corr_)</f>
        <v>839.622504610958</v>
      </c>
      <c r="E299">
        <f>[1]!PVT_Rhoo_kgm3($C299,E$67,gamma_gas_,gamma_oil_,gamma_water_,Rsb_m3m3_,Rp_m3m3_,Pb_atm_,T_res_C_,Bob_m3m3_,Muo_cP_,PVT_corr_)</f>
        <v>815.74633781074783</v>
      </c>
      <c r="F299">
        <f>[1]!PVT_Rhoo_kgm3($C299,F$67,gamma_gas_,gamma_oil_,gamma_water_,Rsb_m3m3_,Rp_m3m3_,Pb_atm_,T_res_C_,Bob_m3m3_,Muo_cP_,PVT_corr_)</f>
        <v>790.31648814623554</v>
      </c>
      <c r="G299">
        <f>[1]!PVT_Rhoo_kgm3($C299,G$67,gamma_gas_,gamma_oil_,gamma_water_,Rsb_m3m3_,Rp_m3m3_,Pb_atm_,T_res_C_,Bob_m3m3_,Muo_cP_,PVT_corr_)</f>
        <v>763.47768700886127</v>
      </c>
      <c r="H299">
        <f>[1]!PVT_Rhoo_kgm3($C299,H$67,gamma_gas_,gamma_oil_,gamma_water_,Rsb_m3m3_,Rp_m3m3_,Pb_atm_,T_res_C_,Bob_m3m3_,Muo_cP_,PVT_corr_1_)</f>
        <v>834.43856347716383</v>
      </c>
      <c r="I299">
        <f>[1]!PVT_Rhoo_kgm3($C299,I$67,gamma_gas_,gamma_oil_,gamma_water_,Rsb_m3m3_,Rp_m3m3_,Pb_atm_,T_res_C_,Bob_m3m3_,Muo_cP_,PVT_corr_1_)</f>
        <v>814.16256588598196</v>
      </c>
      <c r="J299">
        <f>[1]!PVT_Rhoo_kgm3($C299,J$67,gamma_gas_,gamma_oil_,gamma_water_,Rsb_m3m3_,Rp_m3m3_,Pb_atm_,T_res_C_,Bob_m3m3_,Muo_cP_,PVT_corr_1_)</f>
        <v>791.70126114887933</v>
      </c>
      <c r="K299">
        <f>[1]!PVT_Rhoo_kgm3($C299,K$67,gamma_gas_,gamma_oil_,gamma_water_,Rsb_m3m3_,Rp_m3m3_,Pb_atm_,T_res_C_,Bob_m3m3_,Muo_cP_,PVT_corr_1_)</f>
        <v>770.8574911290732</v>
      </c>
    </row>
    <row r="300" spans="2:11" outlineLevel="1" x14ac:dyDescent="0.25">
      <c r="B300" s="5"/>
      <c r="C300">
        <v>130</v>
      </c>
      <c r="D300">
        <f>[1]!PVT_Rhoo_kgm3($C300,D$67,gamma_gas_,gamma_oil_,gamma_water_,Rsb_m3m3_,Rp_m3m3_,Pb_atm_,T_res_C_,Bob_m3m3_,Muo_cP_,PVT_corr_)</f>
        <v>840.42695315775507</v>
      </c>
      <c r="E300">
        <f>[1]!PVT_Rhoo_kgm3($C300,E$67,gamma_gas_,gamma_oil_,gamma_water_,Rsb_m3m3_,Rp_m3m3_,Pb_atm_,T_res_C_,Bob_m3m3_,Muo_cP_,PVT_corr_)</f>
        <v>817.29985109213771</v>
      </c>
      <c r="F300">
        <f>[1]!PVT_Rhoo_kgm3($C300,F$67,gamma_gas_,gamma_oil_,gamma_water_,Rsb_m3m3_,Rp_m3m3_,Pb_atm_,T_res_C_,Bob_m3m3_,Muo_cP_,PVT_corr_)</f>
        <v>792.73273227285108</v>
      </c>
      <c r="G300">
        <f>[1]!PVT_Rhoo_kgm3($C300,G$67,gamma_gas_,gamma_oil_,gamma_water_,Rsb_m3m3_,Rp_m3m3_,Pb_atm_,T_res_C_,Bob_m3m3_,Muo_cP_,PVT_corr_)</f>
        <v>766.86333598547981</v>
      </c>
      <c r="H300">
        <f>[1]!PVT_Rhoo_kgm3($C300,H$67,gamma_gas_,gamma_oil_,gamma_water_,Rsb_m3m3_,Rp_m3m3_,Pb_atm_,T_res_C_,Bob_m3m3_,Muo_cP_,PVT_corr_1_)</f>
        <v>835.28934720319705</v>
      </c>
      <c r="I300">
        <f>[1]!PVT_Rhoo_kgm3($C300,I$67,gamma_gas_,gamma_oil_,gamma_water_,Rsb_m3m3_,Rp_m3m3_,Pb_atm_,T_res_C_,Bob_m3m3_,Muo_cP_,PVT_corr_1_)</f>
        <v>815.72185783896998</v>
      </c>
      <c r="J300">
        <f>[1]!PVT_Rhoo_kgm3($C300,J$67,gamma_gas_,gamma_oil_,gamma_water_,Rsb_m3m3_,Rp_m3m3_,Pb_atm_,T_res_C_,Bob_m3m3_,Muo_cP_,PVT_corr_1_)</f>
        <v>794.13828466980692</v>
      </c>
      <c r="K300">
        <f>[1]!PVT_Rhoo_kgm3($C300,K$67,gamma_gas_,gamma_oil_,gamma_water_,Rsb_m3m3_,Rp_m3m3_,Pb_atm_,T_res_C_,Bob_m3m3_,Muo_cP_,PVT_corr_1_)</f>
        <v>770.18625664651051</v>
      </c>
    </row>
    <row r="301" spans="2:11" outlineLevel="1" x14ac:dyDescent="0.25">
      <c r="C301">
        <v>140</v>
      </c>
      <c r="D301">
        <f>[1]!PVT_Rhoo_kgm3($C301,D$67,gamma_gas_,gamma_oil_,gamma_water_,Rsb_m3m3_,Rp_m3m3_,Pb_atm_,T_res_C_,Bob_m3m3_,Muo_cP_,PVT_corr_)</f>
        <v>841.11709390818362</v>
      </c>
      <c r="E301">
        <f>[1]!PVT_Rhoo_kgm3($C301,E$67,gamma_gas_,gamma_oil_,gamma_water_,Rsb_m3m3_,Rp_m3m3_,Pb_atm_,T_res_C_,Bob_m3m3_,Muo_cP_,PVT_corr_)</f>
        <v>818.63378843335954</v>
      </c>
      <c r="F301">
        <f>[1]!PVT_Rhoo_kgm3($C301,F$67,gamma_gas_,gamma_oil_,gamma_water_,Rsb_m3m3_,Rp_m3m3_,Pb_atm_,T_res_C_,Bob_m3m3_,Muo_cP_,PVT_corr_)</f>
        <v>794.80967742979851</v>
      </c>
      <c r="G301">
        <f>[1]!PVT_Rhoo_kgm3($C301,G$67,gamma_gas_,gamma_oil_,gamma_water_,Rsb_m3m3_,Rp_m3m3_,Pb_atm_,T_res_C_,Bob_m3m3_,Muo_cP_,PVT_corr_)</f>
        <v>769.72217008722237</v>
      </c>
      <c r="H301">
        <f>[1]!PVT_Rhoo_kgm3($C301,H$67,gamma_gas_,gamma_oil_,gamma_water_,Rsb_m3m3_,Rp_m3m3_,Pb_atm_,T_res_C_,Bob_m3m3_,Muo_cP_,PVT_corr_1_)</f>
        <v>836.0192807820689</v>
      </c>
      <c r="I301">
        <f>[1]!PVT_Rhoo_kgm3($C301,I$67,gamma_gas_,gamma_oil_,gamma_water_,Rsb_m3m3_,Rp_m3m3_,Pb_atm_,T_res_C_,Bob_m3m3_,Muo_cP_,PVT_corr_1_)</f>
        <v>817.06077048946838</v>
      </c>
      <c r="J301">
        <f>[1]!PVT_Rhoo_kgm3($C301,J$67,gamma_gas_,gamma_oil_,gamma_water_,Rsb_m3m3_,Rp_m3m3_,Pb_atm_,T_res_C_,Bob_m3m3_,Muo_cP_,PVT_corr_1_)</f>
        <v>796.23313181802257</v>
      </c>
      <c r="K301">
        <f>[1]!PVT_Rhoo_kgm3($C301,K$67,gamma_gas_,gamma_oil_,gamma_water_,Rsb_m3m3_,Rp_m3m3_,Pb_atm_,T_res_C_,Bob_m3m3_,Muo_cP_,PVT_corr_1_)</f>
        <v>773.20412606234561</v>
      </c>
    </row>
    <row r="302" spans="2:11" outlineLevel="1" x14ac:dyDescent="0.25">
      <c r="C302">
        <v>150</v>
      </c>
      <c r="D302">
        <f>[1]!PVT_Rhoo_kgm3($C302,D$67,gamma_gas_,gamma_oil_,gamma_water_,Rsb_m3m3_,Rp_m3m3_,Pb_atm_,T_res_C_,Bob_m3m3_,Muo_cP_,PVT_corr_)</f>
        <v>841.71567429588379</v>
      </c>
      <c r="E302">
        <f>[1]!PVT_Rhoo_kgm3($C302,E$67,gamma_gas_,gamma_oil_,gamma_water_,Rsb_m3m3_,Rp_m3m3_,Pb_atm_,T_res_C_,Bob_m3m3_,Muo_cP_,PVT_corr_)</f>
        <v>819.79162841158882</v>
      </c>
      <c r="F302">
        <f>[1]!PVT_Rhoo_kgm3($C302,F$67,gamma_gas_,gamma_oil_,gamma_water_,Rsb_m3m3_,Rp_m3m3_,Pb_atm_,T_res_C_,Bob_m3m3_,Muo_cP_,PVT_corr_)</f>
        <v>796.61409766950851</v>
      </c>
      <c r="G302">
        <f>[1]!PVT_Rhoo_kgm3($C302,G$67,gamma_gas_,gamma_oil_,gamma_water_,Rsb_m3m3_,Rp_m3m3_,Pb_atm_,T_res_C_,Bob_m3m3_,Muo_cP_,PVT_corr_)</f>
        <v>772.20844570636768</v>
      </c>
      <c r="H302">
        <f>[1]!PVT_Rhoo_kgm3($C302,H$67,gamma_gas_,gamma_oil_,gamma_water_,Rsb_m3m3_,Rp_m3m3_,Pb_atm_,T_res_C_,Bob_m3m3_,Muo_cP_,PVT_corr_1_)</f>
        <v>836.65240582678712</v>
      </c>
      <c r="I302">
        <f>[1]!PVT_Rhoo_kgm3($C302,I$67,gamma_gas_,gamma_oil_,gamma_water_,Rsb_m3m3_,Rp_m3m3_,Pb_atm_,T_res_C_,Bob_m3m3_,Muo_cP_,PVT_corr_1_)</f>
        <v>818.22293899409021</v>
      </c>
      <c r="J302">
        <f>[1]!PVT_Rhoo_kgm3($C302,J$67,gamma_gas_,gamma_oil_,gamma_water_,Rsb_m3m3_,Rp_m3m3_,Pb_atm_,T_res_C_,Bob_m3m3_,Muo_cP_,PVT_corr_1_)</f>
        <v>798.05313538546113</v>
      </c>
      <c r="K302">
        <f>[1]!PVT_Rhoo_kgm3($C302,K$67,gamma_gas_,gamma_oil_,gamma_water_,Rsb_m3m3_,Rp_m3m3_,Pb_atm_,T_res_C_,Bob_m3m3_,Muo_cP_,PVT_corr_1_)</f>
        <v>775.82917642409927</v>
      </c>
    </row>
    <row r="303" spans="2:11" outlineLevel="1" x14ac:dyDescent="0.25">
      <c r="C303">
        <v>160</v>
      </c>
      <c r="D303">
        <f>[1]!PVT_Rhoo_kgm3($C303,D$67,gamma_gas_,gamma_oil_,gamma_water_,Rsb_m3m3_,Rp_m3m3_,Pb_atm_,T_res_C_,Bob_m3m3_,Muo_cP_,PVT_corr_)</f>
        <v>842.23978156091596</v>
      </c>
      <c r="E303">
        <f>[1]!PVT_Rhoo_kgm3($C303,E$67,gamma_gas_,gamma_oil_,gamma_water_,Rsb_m3m3_,Rp_m3m3_,Pb_atm_,T_res_C_,Bob_m3m3_,Muo_cP_,PVT_corr_)</f>
        <v>820.80608165587626</v>
      </c>
      <c r="F303">
        <f>[1]!PVT_Rhoo_kgm3($C303,F$67,gamma_gas_,gamma_oil_,gamma_water_,Rsb_m3m3_,Rp_m3m3_,Pb_atm_,T_res_C_,Bob_m3m3_,Muo_cP_,PVT_corr_)</f>
        <v>798.1963254661232</v>
      </c>
      <c r="G303">
        <f>[1]!PVT_Rhoo_kgm3($C303,G$67,gamma_gas_,gamma_oil_,gamma_water_,Rsb_m3m3_,Rp_m3m3_,Pb_atm_,T_res_C_,Bob_m3m3_,Muo_cP_,PVT_corr_)</f>
        <v>774.39052383992521</v>
      </c>
      <c r="H303">
        <f>[1]!PVT_Rhoo_kgm3($C303,H$67,gamma_gas_,gamma_oil_,gamma_water_,Rsb_m3m3_,Rp_m3m3_,Pb_atm_,T_res_C_,Bob_m3m3_,Muo_cP_,PVT_corr_1_)</f>
        <v>837.20678354487768</v>
      </c>
      <c r="I303">
        <f>[1]!PVT_Rhoo_kgm3($C303,I$67,gamma_gas_,gamma_oil_,gamma_water_,Rsb_m3m3_,Rp_m3m3_,Pb_atm_,T_res_C_,Bob_m3m3_,Muo_cP_,PVT_corr_1_)</f>
        <v>819.24119236617946</v>
      </c>
      <c r="J303">
        <f>[1]!PVT_Rhoo_kgm3($C303,J$67,gamma_gas_,gamma_oil_,gamma_water_,Rsb_m3m3_,Rp_m3m3_,Pb_atm_,T_res_C_,Bob_m3m3_,Muo_cP_,PVT_corr_1_)</f>
        <v>799.64905076783498</v>
      </c>
      <c r="K303">
        <f>[1]!PVT_Rhoo_kgm3($C303,K$67,gamma_gas_,gamma_oil_,gamma_water_,Rsb_m3m3_,Rp_m3m3_,Pb_atm_,T_res_C_,Bob_m3m3_,Muo_cP_,PVT_corr_1_)</f>
        <v>778.13340518241932</v>
      </c>
    </row>
    <row r="304" spans="2:11" outlineLevel="1" x14ac:dyDescent="0.25">
      <c r="B304" s="5"/>
      <c r="C304">
        <v>170</v>
      </c>
      <c r="D304">
        <f>[1]!PVT_Rhoo_kgm3($C304,D$67,gamma_gas_,gamma_oil_,gamma_water_,Rsb_m3m3_,Rp_m3m3_,Pb_atm_,T_res_C_,Bob_m3m3_,Muo_cP_,PVT_corr_)</f>
        <v>842.70250015298188</v>
      </c>
      <c r="E304">
        <f>[1]!PVT_Rhoo_kgm3($C304,E$67,gamma_gas_,gamma_oil_,gamma_water_,Rsb_m3m3_,Rp_m3m3_,Pb_atm_,T_res_C_,Bob_m3m3_,Muo_cP_,PVT_corr_)</f>
        <v>821.70222990411094</v>
      </c>
      <c r="F304">
        <f>[1]!PVT_Rhoo_kgm3($C304,F$67,gamma_gas_,gamma_oil_,gamma_water_,Rsb_m3m3_,Rp_m3m3_,Pb_atm_,T_res_C_,Bob_m3m3_,Muo_cP_,PVT_corr_)</f>
        <v>799.59501839010488</v>
      </c>
      <c r="G304">
        <f>[1]!PVT_Rhoo_kgm3($C304,G$67,gamma_gas_,gamma_oil_,gamma_water_,Rsb_m3m3_,Rp_m3m3_,Pb_atm_,T_res_C_,Bob_m3m3_,Muo_cP_,PVT_corr_)</f>
        <v>776.32100691538801</v>
      </c>
      <c r="H304">
        <f>[1]!PVT_Rhoo_kgm3($C304,H$67,gamma_gas_,gamma_oil_,gamma_water_,Rsb_m3m3_,Rp_m3m3_,Pb_atm_,T_res_C_,Bob_m3m3_,Muo_cP_,PVT_corr_1_)</f>
        <v>837.69624540324037</v>
      </c>
      <c r="I304">
        <f>[1]!PVT_Rhoo_kgm3($C304,I$67,gamma_gas_,gamma_oil_,gamma_water_,Rsb_m3m3_,Rp_m3m3_,Pb_atm_,T_res_C_,Bob_m3m3_,Muo_cP_,PVT_corr_1_)</f>
        <v>820.14070350622671</v>
      </c>
      <c r="J304">
        <f>[1]!PVT_Rhoo_kgm3($C304,J$67,gamma_gas_,gamma_oil_,gamma_water_,Rsb_m3m3_,Rp_m3m3_,Pb_atm_,T_res_C_,Bob_m3m3_,Muo_cP_,PVT_corr_1_)</f>
        <v>801.05986152991034</v>
      </c>
      <c r="K304">
        <f>[1]!PVT_Rhoo_kgm3($C304,K$67,gamma_gas_,gamma_oil_,gamma_water_,Rsb_m3m3_,Rp_m3m3_,Pb_atm_,T_res_C_,Bob_m3m3_,Muo_cP_,PVT_corr_1_)</f>
        <v>780.17223081552686</v>
      </c>
    </row>
    <row r="305" spans="2:11" outlineLevel="1" x14ac:dyDescent="0.25">
      <c r="C305">
        <v>180</v>
      </c>
      <c r="D305">
        <f>[1]!PVT_Rhoo_kgm3($C305,D$67,gamma_gas_,gamma_oil_,gamma_water_,Rsb_m3m3_,Rp_m3m3_,Pb_atm_,T_res_C_,Bob_m3m3_,Muo_cP_,PVT_corr_)</f>
        <v>843.11401897738563</v>
      </c>
      <c r="E305">
        <f>[1]!PVT_Rhoo_kgm3($C305,E$67,gamma_gas_,gamma_oil_,gamma_water_,Rsb_m3m3_,Rp_m3m3_,Pb_atm_,T_res_C_,Bob_m3m3_,Muo_cP_,PVT_corr_)</f>
        <v>822.49962746952644</v>
      </c>
      <c r="F305">
        <f>[1]!PVT_Rhoo_kgm3($C305,F$67,gamma_gas_,gamma_oil_,gamma_water_,Rsb_m3m3_,Rp_m3m3_,Pb_atm_,T_res_C_,Bob_m3m3_,Muo_cP_,PVT_corr_)</f>
        <v>800.8403584461272</v>
      </c>
      <c r="G305">
        <f>[1]!PVT_Rhoo_kgm3($C305,G$67,gamma_gas_,gamma_oil_,gamma_water_,Rsb_m3m3_,Rp_m3m3_,Pb_atm_,T_res_C_,Bob_m3m3_,Muo_cP_,PVT_corr_)</f>
        <v>778.041031633437</v>
      </c>
      <c r="H305">
        <f>[1]!PVT_Rhoo_kgm3($C305,H$67,gamma_gas_,gamma_oil_,gamma_water_,Rsb_m3m3_,Rp_m3m3_,Pb_atm_,T_res_C_,Bob_m3m3_,Muo_cP_,PVT_corr_1_)</f>
        <v>838.13156283637102</v>
      </c>
      <c r="I305">
        <f>[1]!PVT_Rhoo_kgm3($C305,I$67,gamma_gas_,gamma_oil_,gamma_water_,Rsb_m3m3_,Rp_m3m3_,Pb_atm_,T_res_C_,Bob_m3m3_,Muo_cP_,PVT_corr_1_)</f>
        <v>820.94109806525717</v>
      </c>
      <c r="J305">
        <f>[1]!PVT_Rhoo_kgm3($C305,J$67,gamma_gas_,gamma_oil_,gamma_water_,Rsb_m3m3_,Rp_m3m3_,Pb_atm_,T_res_C_,Bob_m3m3_,Muo_cP_,PVT_corr_1_)</f>
        <v>802.31600499856802</v>
      </c>
      <c r="K305">
        <f>[1]!PVT_Rhoo_kgm3($C305,K$67,gamma_gas_,gamma_oil_,gamma_water_,Rsb_m3m3_,Rp_m3m3_,Pb_atm_,T_res_C_,Bob_m3m3_,Muo_cP_,PVT_corr_1_)</f>
        <v>781.98900449725886</v>
      </c>
    </row>
    <row r="306" spans="2:11" outlineLevel="1" x14ac:dyDescent="0.25">
      <c r="C306">
        <v>190</v>
      </c>
      <c r="D306">
        <f>[1]!PVT_Rhoo_kgm3($C306,D$67,gamma_gas_,gamma_oil_,gamma_water_,Rsb_m3m3_,Rp_m3m3_,Pb_atm_,T_res_C_,Bob_m3m3_,Muo_cP_,PVT_corr_)</f>
        <v>843.48239036894495</v>
      </c>
      <c r="E306">
        <f>[1]!PVT_Rhoo_kgm3($C306,E$67,gamma_gas_,gamma_oil_,gamma_water_,Rsb_m3m3_,Rp_m3m3_,Pb_atm_,T_res_C_,Bob_m3m3_,Muo_cP_,PVT_corr_)</f>
        <v>823.21374434481197</v>
      </c>
      <c r="F306">
        <f>[1]!PVT_Rhoo_kgm3($C306,F$67,gamma_gas_,gamma_oil_,gamma_water_,Rsb_m3m3_,Rp_m3m3_,Pb_atm_,T_res_C_,Bob_m3m3_,Muo_cP_,PVT_corr_)</f>
        <v>801.95625405446481</v>
      </c>
      <c r="G306">
        <f>[1]!PVT_Rhoo_kgm3($C306,G$67,gamma_gas_,gamma_oil_,gamma_water_,Rsb_m3m3_,Rp_m3m3_,Pb_atm_,T_res_C_,Bob_m3m3_,Muo_cP_,PVT_corr_)</f>
        <v>779.58323116261113</v>
      </c>
      <c r="H306">
        <f>[1]!PVT_Rhoo_kgm3($C306,H$67,gamma_gas_,gamma_oil_,gamma_water_,Rsb_m3m3_,Rp_m3m3_,Pb_atm_,T_res_C_,Bob_m3m3_,Muo_cP_,PVT_corr_1_)</f>
        <v>838.52124913025148</v>
      </c>
      <c r="I306">
        <f>[1]!PVT_Rhoo_kgm3($C306,I$67,gamma_gas_,gamma_oil_,gamma_water_,Rsb_m3m3_,Rp_m3m3_,Pb_atm_,T_res_C_,Bob_m3m3_,Muo_cP_,PVT_corr_1_)</f>
        <v>821.65790265882276</v>
      </c>
      <c r="J306">
        <f>[1]!PVT_Rhoo_kgm3($C306,J$67,gamma_gas_,gamma_oil_,gamma_water_,Rsb_m3m3_,Rp_m3m3_,Pb_atm_,T_res_C_,Bob_m3m3_,Muo_cP_,PVT_corr_1_)</f>
        <v>803.44159240596434</v>
      </c>
      <c r="K306">
        <f>[1]!PVT_Rhoo_kgm3($C306,K$67,gamma_gas_,gamma_oil_,gamma_water_,Rsb_m3m3_,Rp_m3m3_,Pb_atm_,T_res_C_,Bob_m3m3_,Muo_cP_,PVT_corr_1_)</f>
        <v>783.61812467602022</v>
      </c>
    </row>
    <row r="307" spans="2:11" outlineLevel="1" x14ac:dyDescent="0.25">
      <c r="C307">
        <v>200</v>
      </c>
      <c r="D307">
        <f>[1]!PVT_Rhoo_kgm3($C307,D$67,gamma_gas_,gamma_oil_,gamma_water_,Rsb_m3m3_,Rp_m3m3_,Pb_atm_,T_res_C_,Bob_m3m3_,Muo_cP_,PVT_corr_)</f>
        <v>843.81406222985095</v>
      </c>
      <c r="E307">
        <f>[1]!PVT_Rhoo_kgm3($C307,E$67,gamma_gas_,gamma_oil_,gamma_water_,Rsb_m3m3_,Rp_m3m3_,Pb_atm_,T_res_C_,Bob_m3m3_,Muo_cP_,PVT_corr_)</f>
        <v>823.85697963089251</v>
      </c>
      <c r="F307">
        <f>[1]!PVT_Rhoo_kgm3($C307,F$67,gamma_gas_,gamma_oil_,gamma_water_,Rsb_m3m3_,Rp_m3m3_,Pb_atm_,T_res_C_,Bob_m3m3_,Muo_cP_,PVT_corr_)</f>
        <v>802.96188947583198</v>
      </c>
      <c r="G307">
        <f>[1]!PVT_Rhoo_kgm3($C307,G$67,gamma_gas_,gamma_oil_,gamma_water_,Rsb_m3m3_,Rp_m3m3_,Pb_atm_,T_res_C_,Bob_m3m3_,Muo_cP_,PVT_corr_)</f>
        <v>780.97382420012366</v>
      </c>
      <c r="H307">
        <f>[1]!PVT_Rhoo_kgm3($C307,H$67,gamma_gas_,gamma_oil_,gamma_water_,Rsb_m3m3_,Rp_m3m3_,Pb_atm_,T_res_C_,Bob_m3m3_,Muo_cP_,PVT_corr_1_)</f>
        <v>838.8721217040295</v>
      </c>
      <c r="I307">
        <f>[1]!PVT_Rhoo_kgm3($C307,I$67,gamma_gas_,gamma_oil_,gamma_water_,Rsb_m3m3_,Rp_m3m3_,Pb_atm_,T_res_C_,Bob_m3m3_,Muo_cP_,PVT_corr_1_)</f>
        <v>822.30356190299733</v>
      </c>
      <c r="J307">
        <f>[1]!PVT_Rhoo_kgm3($C307,J$67,gamma_gas_,gamma_oil_,gamma_water_,Rsb_m3m3_,Rp_m3m3_,Pb_atm_,T_res_C_,Bob_m3m3_,Muo_cP_,PVT_corr_1_)</f>
        <v>804.4559711504595</v>
      </c>
      <c r="K307">
        <f>[1]!PVT_Rhoo_kgm3($C307,K$67,gamma_gas_,gamma_oil_,gamma_water_,Rsb_m3m3_,Rp_m3m3_,Pb_atm_,T_res_C_,Bob_m3m3_,Muo_cP_,PVT_corr_1_)</f>
        <v>785.08723446382396</v>
      </c>
    </row>
    <row r="308" spans="2:11" outlineLevel="1" x14ac:dyDescent="0.25">
      <c r="B308" s="5"/>
      <c r="C308">
        <v>210</v>
      </c>
      <c r="D308">
        <f>[1]!PVT_Rhoo_kgm3($C308,D$67,gamma_gas_,gamma_oil_,gamma_water_,Rsb_m3m3_,Rp_m3m3_,Pb_atm_,T_res_C_,Bob_m3m3_,Muo_cP_,PVT_corr_)</f>
        <v>844.11425867235664</v>
      </c>
      <c r="E308">
        <f>[1]!PVT_Rhoo_kgm3($C308,E$67,gamma_gas_,gamma_oil_,gamma_water_,Rsb_m3m3_,Rp_m3m3_,Pb_atm_,T_res_C_,Bob_m3m3_,Muo_cP_,PVT_corr_)</f>
        <v>824.43938748677249</v>
      </c>
      <c r="F308">
        <f>[1]!PVT_Rhoo_kgm3($C308,F$67,gamma_gas_,gamma_oil_,gamma_water_,Rsb_m3m3_,Rp_m3m3_,Pb_atm_,T_res_C_,Bob_m3m3_,Muo_cP_,PVT_corr_)</f>
        <v>803.87283666631356</v>
      </c>
      <c r="G308">
        <f>[1]!PVT_Rhoo_kgm3($C308,G$67,gamma_gas_,gamma_oil_,gamma_water_,Rsb_m3m3_,Rp_m3m3_,Pb_atm_,T_res_C_,Bob_m3m3_,Muo_cP_,PVT_corr_)</f>
        <v>782.23411706883871</v>
      </c>
      <c r="H308">
        <f>[1]!PVT_Rhoo_kgm3($C308,H$67,gamma_gas_,gamma_oil_,gamma_water_,Rsb_m3m3_,Rp_m3m3_,Pb_atm_,T_res_C_,Bob_m3m3_,Muo_cP_,PVT_corr_1_)</f>
        <v>839.18970435196354</v>
      </c>
      <c r="I308">
        <f>[1]!PVT_Rhoo_kgm3($C308,I$67,gamma_gas_,gamma_oil_,gamma_water_,Rsb_m3m3_,Rp_m3m3_,Pb_atm_,T_res_C_,Bob_m3m3_,Muo_cP_,PVT_corr_1_)</f>
        <v>822.88816696011463</v>
      </c>
      <c r="J308">
        <f>[1]!PVT_Rhoo_kgm3($C308,J$67,gamma_gas_,gamma_oil_,gamma_water_,Rsb_m3m3_,Rp_m3m3_,Pb_atm_,T_res_C_,Bob_m3m3_,Muo_cP_,PVT_corr_1_)</f>
        <v>805.37484589862629</v>
      </c>
      <c r="K308">
        <f>[1]!PVT_Rhoo_kgm3($C308,K$67,gamma_gas_,gamma_oil_,gamma_water_,Rsb_m3m3_,Rp_m3m3_,Pb_atm_,T_res_C_,Bob_m3m3_,Muo_cP_,PVT_corr_1_)</f>
        <v>786.41880217289054</v>
      </c>
    </row>
    <row r="309" spans="2:11" outlineLevel="1" x14ac:dyDescent="0.25">
      <c r="C309">
        <v>220</v>
      </c>
      <c r="D309">
        <f>[1]!PVT_Rhoo_kgm3($C309,D$67,gamma_gas_,gamma_oil_,gamma_water_,Rsb_m3m3_,Rp_m3m3_,Pb_atm_,T_res_C_,Bob_m3m3_,Muo_cP_,PVT_corr_)</f>
        <v>844.38725720438833</v>
      </c>
      <c r="E309">
        <f>[1]!PVT_Rhoo_kgm3($C309,E$67,gamma_gas_,gamma_oil_,gamma_water_,Rsb_m3m3_,Rp_m3m3_,Pb_atm_,T_res_C_,Bob_m3m3_,Muo_cP_,PVT_corr_)</f>
        <v>824.96920644451222</v>
      </c>
      <c r="F309">
        <f>[1]!PVT_Rhoo_kgm3($C309,F$67,gamma_gas_,gamma_oil_,gamma_water_,Rsb_m3m3_,Rp_m3m3_,Pb_atm_,T_res_C_,Bob_m3m3_,Muo_cP_,PVT_corr_)</f>
        <v>804.70186724460336</v>
      </c>
      <c r="G309">
        <f>[1]!PVT_Rhoo_kgm3($C309,G$67,gamma_gas_,gamma_oil_,gamma_water_,Rsb_m3m3_,Rp_m3m3_,Pb_atm_,T_res_C_,Bob_m3m3_,Muo_cP_,PVT_corr_)</f>
        <v>783.38160263291672</v>
      </c>
      <c r="H309">
        <f>[1]!PVT_Rhoo_kgm3($C309,H$67,gamma_gas_,gamma_oil_,gamma_water_,Rsb_m3m3_,Rp_m3m3_,Pb_atm_,T_res_C_,Bob_m3m3_,Muo_cP_,PVT_corr_1_)</f>
        <v>839.47852018188939</v>
      </c>
      <c r="I309">
        <f>[1]!PVT_Rhoo_kgm3($C309,I$67,gamma_gas_,gamma_oil_,gamma_water_,Rsb_m3m3_,Rp_m3m3_,Pb_atm_,T_res_C_,Bob_m3m3_,Muo_cP_,PVT_corr_1_)</f>
        <v>823.41998675427897</v>
      </c>
      <c r="J309">
        <f>[1]!PVT_Rhoo_kgm3($C309,J$67,gamma_gas_,gamma_oil_,gamma_water_,Rsb_m3m3_,Rp_m3m3_,Pb_atm_,T_res_C_,Bob_m3m3_,Muo_cP_,PVT_corr_1_)</f>
        <v>806.2110973289349</v>
      </c>
      <c r="K309">
        <f>[1]!PVT_Rhoo_kgm3($C309,K$67,gamma_gas_,gamma_oil_,gamma_water_,Rsb_m3m3_,Rp_m3m3_,Pb_atm_,T_res_C_,Bob_m3m3_,Muo_cP_,PVT_corr_1_)</f>
        <v>787.63127797483344</v>
      </c>
    </row>
    <row r="310" spans="2:11" outlineLevel="1" x14ac:dyDescent="0.25">
      <c r="C310">
        <v>230</v>
      </c>
      <c r="D310">
        <f>[1]!PVT_Rhoo_kgm3($C310,D$67,gamma_gas_,gamma_oil_,gamma_water_,Rsb_m3m3_,Rp_m3m3_,Pb_atm_,T_res_C_,Bob_m3m3_,Muo_cP_,PVT_corr_)</f>
        <v>844.63659384202197</v>
      </c>
      <c r="E310">
        <f>[1]!PVT_Rhoo_kgm3($C310,E$67,gamma_gas_,gamma_oil_,gamma_water_,Rsb_m3m3_,Rp_m3m3_,Pb_atm_,T_res_C_,Bob_m3m3_,Muo_cP_,PVT_corr_)</f>
        <v>825.45325154300542</v>
      </c>
      <c r="F310">
        <f>[1]!PVT_Rhoo_kgm3($C310,F$67,gamma_gas_,gamma_oil_,gamma_water_,Rsb_m3m3_,Rp_m3m3_,Pb_atm_,T_res_C_,Bob_m3m3_,Muo_cP_,PVT_corr_)</f>
        <v>805.45955487458298</v>
      </c>
      <c r="G310">
        <f>[1]!PVT_Rhoo_kgm3($C310,G$67,gamma_gas_,gamma_oil_,gamma_water_,Rsb_m3m3_,Rp_m3m3_,Pb_atm_,T_res_C_,Bob_m3m3_,Muo_cP_,PVT_corr_)</f>
        <v>784.4307768714101</v>
      </c>
      <c r="H310">
        <f>[1]!PVT_Rhoo_kgm3($C310,H$67,gamma_gas_,gamma_oil_,gamma_water_,Rsb_m3m3_,Rp_m3m3_,Pb_atm_,T_res_C_,Bob_m3m3_,Muo_cP_,PVT_corr_1_)</f>
        <v>839.74230840063319</v>
      </c>
      <c r="I310">
        <f>[1]!PVT_Rhoo_kgm3($C310,I$67,gamma_gas_,gamma_oil_,gamma_water_,Rsb_m3m3_,Rp_m3m3_,Pb_atm_,T_res_C_,Bob_m3m3_,Muo_cP_,PVT_corr_1_)</f>
        <v>823.90586151830246</v>
      </c>
      <c r="J310">
        <f>[1]!PVT_Rhoo_kgm3($C310,J$67,gamma_gas_,gamma_oil_,gamma_water_,Rsb_m3m3_,Rp_m3m3_,Pb_atm_,T_res_C_,Bob_m3m3_,Muo_cP_,PVT_corr_1_)</f>
        <v>806.97538955729931</v>
      </c>
      <c r="K310">
        <f>[1]!PVT_Rhoo_kgm3($C310,K$67,gamma_gas_,gamma_oil_,gamma_water_,Rsb_m3m3_,Rp_m3m3_,Pb_atm_,T_res_C_,Bob_m3m3_,Muo_cP_,PVT_corr_1_)</f>
        <v>788.7399536208427</v>
      </c>
    </row>
    <row r="311" spans="2:11" outlineLevel="1" x14ac:dyDescent="0.25">
      <c r="C311">
        <v>240</v>
      </c>
      <c r="D311">
        <f>[1]!PVT_Rhoo_kgm3($C311,D$67,gamma_gas_,gamma_oil_,gamma_water_,Rsb_m3m3_,Rp_m3m3_,Pb_atm_,T_res_C_,Bob_m3m3_,Muo_cP_,PVT_corr_)</f>
        <v>844.86521710428349</v>
      </c>
      <c r="E311">
        <f>[1]!PVT_Rhoo_kgm3($C311,E$67,gamma_gas_,gamma_oil_,gamma_water_,Rsb_m3m3_,Rp_m3m3_,Pb_atm_,T_res_C_,Bob_m3m3_,Muo_cP_,PVT_corr_)</f>
        <v>825.89720904095032</v>
      </c>
      <c r="F311">
        <f>[1]!PVT_Rhoo_kgm3($C311,F$67,gamma_gas_,gamma_oil_,gamma_water_,Rsb_m3m3_,Rp_m3m3_,Pb_atm_,T_res_C_,Bob_m3m3_,Muo_cP_,PVT_corr_)</f>
        <v>806.15472857214741</v>
      </c>
      <c r="G311">
        <f>[1]!PVT_Rhoo_kgm3($C311,G$67,gamma_gas_,gamma_oil_,gamma_water_,Rsb_m3m3_,Rp_m3m3_,Pb_atm_,T_res_C_,Bob_m3m3_,Muo_cP_,PVT_corr_)</f>
        <v>785.39375426037179</v>
      </c>
      <c r="H311">
        <f>[1]!PVT_Rhoo_kgm3($C311,H$67,gamma_gas_,gamma_oil_,gamma_water_,Rsb_m3m3_,Rp_m3m3_,Pb_atm_,T_res_C_,Bob_m3m3_,Muo_cP_,PVT_corr_1_)</f>
        <v>839.98418708358474</v>
      </c>
      <c r="I311">
        <f>[1]!PVT_Rhoo_kgm3($C311,I$67,gamma_gas_,gamma_oil_,gamma_water_,Rsb_m3m3_,Rp_m3m3_,Pb_atm_,T_res_C_,Bob_m3m3_,Muo_cP_,PVT_corr_1_)</f>
        <v>824.35149857227702</v>
      </c>
      <c r="J311">
        <f>[1]!PVT_Rhoo_kgm3($C311,J$67,gamma_gas_,gamma_oil_,gamma_water_,Rsb_m3m3_,Rp_m3m3_,Pb_atm_,T_res_C_,Bob_m3m3_,Muo_cP_,PVT_corr_1_)</f>
        <v>807.67662724949628</v>
      </c>
      <c r="K311">
        <f>[1]!PVT_Rhoo_kgm3($C311,K$67,gamma_gas_,gamma_oil_,gamma_water_,Rsb_m3m3_,Rp_m3m3_,Pb_atm_,T_res_C_,Bob_m3m3_,Muo_cP_,PVT_corr_1_)</f>
        <v>789.75761050235815</v>
      </c>
    </row>
    <row r="312" spans="2:11" outlineLevel="1" x14ac:dyDescent="0.25">
      <c r="B312" s="5"/>
      <c r="C312">
        <v>250</v>
      </c>
      <c r="D312">
        <f>[1]!PVT_Rhoo_kgm3($C312,D$67,gamma_gas_,gamma_oil_,gamma_water_,Rsb_m3m3_,Rp_m3m3_,Pb_atm_,T_res_C_,Bob_m3m3_,Muo_cP_,PVT_corr_)</f>
        <v>845.07560516018282</v>
      </c>
      <c r="E312">
        <f>[1]!PVT_Rhoo_kgm3($C312,E$67,gamma_gas_,gamma_oil_,gamma_water_,Rsb_m3m3_,Rp_m3m3_,Pb_atm_,T_res_C_,Bob_m3m3_,Muo_cP_,PVT_corr_)</f>
        <v>826.30586082282173</v>
      </c>
      <c r="F312">
        <f>[1]!PVT_Rhoo_kgm3($C312,F$67,gamma_gas_,gamma_oil_,gamma_water_,Rsb_m3m3_,Rp_m3m3_,Pb_atm_,T_res_C_,Bob_m3m3_,Muo_cP_,PVT_corr_)</f>
        <v>806.79481827155621</v>
      </c>
      <c r="G312">
        <f>[1]!PVT_Rhoo_kgm3($C312,G$67,gamma_gas_,gamma_oil_,gamma_water_,Rsb_m3m3_,Rp_m3m3_,Pb_atm_,T_res_C_,Bob_m3m3_,Muo_cP_,PVT_corr_)</f>
        <v>786.28073751087265</v>
      </c>
      <c r="H312">
        <f>[1]!PVT_Rhoo_kgm3($C312,H$67,gamma_gas_,gamma_oil_,gamma_water_,Rsb_m3m3_,Rp_m3m3_,Pb_atm_,T_res_C_,Bob_m3m3_,Muo_cP_,PVT_corr_1_)</f>
        <v>840.2067770044456</v>
      </c>
      <c r="I312">
        <f>[1]!PVT_Rhoo_kgm3($C312,I$67,gamma_gas_,gamma_oil_,gamma_water_,Rsb_m3m3_,Rp_m3m3_,Pb_atm_,T_res_C_,Bob_m3m3_,Muo_cP_,PVT_corr_1_)</f>
        <v>824.76169754337093</v>
      </c>
      <c r="J312">
        <f>[1]!PVT_Rhoo_kgm3($C312,J$67,gamma_gas_,gamma_oil_,gamma_water_,Rsb_m3m3_,Rp_m3m3_,Pb_atm_,T_res_C_,Bob_m3m3_,Muo_cP_,PVT_corr_1_)</f>
        <v>808.32230409598003</v>
      </c>
      <c r="K312">
        <f>[1]!PVT_Rhoo_kgm3($C312,K$67,gamma_gas_,gamma_oil_,gamma_water_,Rsb_m3m3_,Rp_m3m3_,Pb_atm_,T_res_C_,Bob_m3m3_,Muo_cP_,PVT_corr_1_)</f>
        <v>790.69501444623029</v>
      </c>
    </row>
    <row r="313" spans="2:11" outlineLevel="1" x14ac:dyDescent="0.25">
      <c r="C313">
        <v>260</v>
      </c>
      <c r="D313">
        <f>[1]!PVT_Rhoo_kgm3($C313,D$67,gamma_gas_,gamma_oil_,gamma_water_,Rsb_m3m3_,Rp_m3m3_,Pb_atm_,T_res_C_,Bob_m3m3_,Muo_cP_,PVT_corr_)</f>
        <v>845.2698560198553</v>
      </c>
      <c r="E313">
        <f>[1]!PVT_Rhoo_kgm3($C313,E$67,gamma_gas_,gamma_oil_,gamma_water_,Rsb_m3m3_,Rp_m3m3_,Pb_atm_,T_res_C_,Bob_m3m3_,Muo_cP_,PVT_corr_)</f>
        <v>826.68325731727327</v>
      </c>
      <c r="F313">
        <f>[1]!PVT_Rhoo_kgm3($C313,F$67,gamma_gas_,gamma_oil_,gamma_water_,Rsb_m3m3_,Rp_m3m3_,Pb_atm_,T_res_C_,Bob_m3m3_,Muo_cP_,PVT_corr_)</f>
        <v>807.38612138740291</v>
      </c>
      <c r="G313">
        <f>[1]!PVT_Rhoo_kgm3($C313,G$67,gamma_gas_,gamma_oil_,gamma_water_,Rsb_m3m3_,Rp_m3m3_,Pb_atm_,T_res_C_,Bob_m3m3_,Muo_cP_,PVT_corr_)</f>
        <v>787.10038034937918</v>
      </c>
      <c r="H313">
        <f>[1]!PVT_Rhoo_kgm3($C313,H$67,gamma_gas_,gamma_oil_,gamma_water_,Rsb_m3m3_,Rp_m3m3_,Pb_atm_,T_res_C_,Bob_m3m3_,Muo_cP_,PVT_corr_1_)</f>
        <v>840.41229697669087</v>
      </c>
      <c r="I313">
        <f>[1]!PVT_Rhoo_kgm3($C313,I$67,gamma_gas_,gamma_oil_,gamma_water_,Rsb_m3m3_,Rp_m3m3_,Pb_atm_,T_res_C_,Bob_m3m3_,Muo_cP_,PVT_corr_1_)</f>
        <v>825.14052391304881</v>
      </c>
      <c r="J313">
        <f>[1]!PVT_Rhoo_kgm3($C313,J$67,gamma_gas_,gamma_oil_,gamma_water_,Rsb_m3m3_,Rp_m3m3_,Pb_atm_,T_res_C_,Bob_m3m3_,Muo_cP_,PVT_corr_1_)</f>
        <v>808.91877162255844</v>
      </c>
      <c r="K313">
        <f>[1]!PVT_Rhoo_kgm3($C313,K$67,gamma_gas_,gamma_oil_,gamma_water_,Rsb_m3m3_,Rp_m3m3_,Pb_atm_,T_res_C_,Bob_m3m3_,Muo_cP_,PVT_corr_1_)</f>
        <v>791.56129792618458</v>
      </c>
    </row>
    <row r="314" spans="2:11" outlineLevel="1" x14ac:dyDescent="0.25">
      <c r="C314">
        <v>270</v>
      </c>
      <c r="D314">
        <f>[1]!PVT_Rhoo_kgm3($C314,D$67,gamma_gas_,gamma_oil_,gamma_water_,Rsb_m3m3_,Rp_m3m3_,Pb_atm_,T_res_C_,Bob_m3m3_,Muo_cP_,PVT_corr_)</f>
        <v>845.44975773893225</v>
      </c>
      <c r="E314">
        <f>[1]!PVT_Rhoo_kgm3($C314,E$67,gamma_gas_,gamma_oil_,gamma_water_,Rsb_m3m3_,Rp_m3m3_,Pb_atm_,T_res_C_,Bob_m3m3_,Muo_cP_,PVT_corr_)</f>
        <v>827.03285220237547</v>
      </c>
      <c r="F314">
        <f>[1]!PVT_Rhoo_kgm3($C314,F$67,gamma_gas_,gamma_oil_,gamma_water_,Rsb_m3m3_,Rp_m3m3_,Pb_atm_,T_res_C_,Bob_m3m3_,Muo_cP_,PVT_corr_)</f>
        <v>807.93401067074456</v>
      </c>
      <c r="G314">
        <f>[1]!PVT_Rhoo_kgm3($C314,G$67,gamma_gas_,gamma_oil_,gamma_water_,Rsb_m3m3_,Rp_m3m3_,Pb_atm_,T_res_C_,Bob_m3m3_,Muo_cP_,PVT_corr_)</f>
        <v>787.86007071292875</v>
      </c>
      <c r="H314">
        <f>[1]!PVT_Rhoo_kgm3($C314,H$67,gamma_gas_,gamma_oil_,gamma_water_,Rsb_m3m3_,Rp_m3m3_,Pb_atm_,T_res_C_,Bob_m3m3_,Muo_cP_,PVT_corr_1_)</f>
        <v>840.60263807071885</v>
      </c>
      <c r="I314">
        <f>[1]!PVT_Rhoo_kgm3($C314,I$67,gamma_gas_,gamma_oil_,gamma_water_,Rsb_m3m3_,Rp_m3m3_,Pb_atm_,T_res_C_,Bob_m3m3_,Muo_cP_,PVT_corr_1_)</f>
        <v>825.4914442133861</v>
      </c>
      <c r="J314">
        <f>[1]!PVT_Rhoo_kgm3($C314,J$67,gamma_gas_,gamma_oil_,gamma_water_,Rsb_m3m3_,Rp_m3m3_,Pb_atm_,T_res_C_,Bob_m3m3_,Muo_cP_,PVT_corr_1_)</f>
        <v>809.47144880369399</v>
      </c>
      <c r="K314">
        <f>[1]!PVT_Rhoo_kgm3($C314,K$67,gamma_gas_,gamma_oil_,gamma_water_,Rsb_m3m3_,Rp_m3m3_,Pb_atm_,T_res_C_,Bob_m3m3_,Muo_cP_,PVT_corr_1_)</f>
        <v>792.36425848310421</v>
      </c>
    </row>
    <row r="315" spans="2:11" outlineLevel="1" x14ac:dyDescent="0.25">
      <c r="C315">
        <v>280</v>
      </c>
      <c r="D315">
        <f>[1]!PVT_Rhoo_kgm3($C315,D$67,gamma_gas_,gamma_oil_,gamma_water_,Rsb_m3m3_,Rp_m3m3_,Pb_atm_,T_res_C_,Bob_m3m3_,Muo_cP_,PVT_corr_)</f>
        <v>845.61684361942389</v>
      </c>
      <c r="E315">
        <f>[1]!PVT_Rhoo_kgm3($C315,E$67,gamma_gas_,gamma_oil_,gamma_water_,Rsb_m3m3_,Rp_m3m3_,Pb_atm_,T_res_C_,Bob_m3m3_,Muo_cP_,PVT_corr_)</f>
        <v>827.35760839977468</v>
      </c>
      <c r="F315">
        <f>[1]!PVT_Rhoo_kgm3($C315,F$67,gamma_gas_,gamma_oil_,gamma_water_,Rsb_m3m3_,Rp_m3m3_,Pb_atm_,T_res_C_,Bob_m3m3_,Muo_cP_,PVT_corr_)</f>
        <v>808.44309790877935</v>
      </c>
      <c r="G315">
        <f>[1]!PVT_Rhoo_kgm3($C315,G$67,gamma_gas_,gamma_oil_,gamma_water_,Rsb_m3m3_,Rp_m3m3_,Pb_atm_,T_res_C_,Bob_m3m3_,Muo_cP_,PVT_corr_)</f>
        <v>788.56615400849023</v>
      </c>
      <c r="H315">
        <f>[1]!PVT_Rhoo_kgm3($C315,H$67,gamma_gas_,gamma_oil_,gamma_water_,Rsb_m3m3_,Rp_m3m3_,Pb_atm_,T_res_C_,Bob_m3m3_,Muo_cP_,PVT_corr_1_)</f>
        <v>840.77942197268283</v>
      </c>
      <c r="I315">
        <f>[1]!PVT_Rhoo_kgm3($C315,I$67,gamma_gas_,gamma_oil_,gamma_water_,Rsb_m3m3_,Rp_m3m3_,Pb_atm_,T_res_C_,Bob_m3m3_,Muo_cP_,PVT_corr_1_)</f>
        <v>825.81743240852427</v>
      </c>
      <c r="J315">
        <f>[1]!PVT_Rhoo_kgm3($C315,J$67,gamma_gas_,gamma_oil_,gamma_water_,Rsb_m3m3_,Rp_m3m3_,Pb_atm_,T_res_C_,Bob_m3m3_,Muo_cP_,PVT_corr_1_)</f>
        <v>809.98498714874552</v>
      </c>
      <c r="K315">
        <f>[1]!PVT_Rhoo_kgm3($C315,K$67,gamma_gas_,gamma_oil_,gamma_water_,Rsb_m3m3_,Rp_m3m3_,Pb_atm_,T_res_C_,Bob_m3m3_,Muo_cP_,PVT_corr_1_)</f>
        <v>793.11059402833689</v>
      </c>
    </row>
    <row r="316" spans="2:11" outlineLevel="1" x14ac:dyDescent="0.25">
      <c r="C316">
        <v>290</v>
      </c>
      <c r="D316">
        <f>[1]!PVT_Rhoo_kgm3($C316,D$67,gamma_gas_,gamma_oil_,gamma_water_,Rsb_m3m3_,Rp_m3m3_,Pb_atm_,T_res_C_,Bob_m3m3_,Muo_cP_,PVT_corr_)</f>
        <v>845.77243601927228</v>
      </c>
      <c r="E316">
        <f>[1]!PVT_Rhoo_kgm3($C316,E$67,gamma_gas_,gamma_oil_,gamma_water_,Rsb_m3m3_,Rp_m3m3_,Pb_atm_,T_res_C_,Bob_m3m3_,Muo_cP_,PVT_corr_)</f>
        <v>827.66008225219252</v>
      </c>
      <c r="F316">
        <f>[1]!PVT_Rhoo_kgm3($C316,F$67,gamma_gas_,gamma_oil_,gamma_water_,Rsb_m3m3_,Rp_m3m3_,Pb_atm_,T_res_C_,Bob_m3m3_,Muo_cP_,PVT_corr_)</f>
        <v>808.91736403748939</v>
      </c>
      <c r="G316">
        <f>[1]!PVT_Rhoo_kgm3($C316,G$67,gamma_gas_,gamma_oil_,gamma_water_,Rsb_m3m3_,Rp_m3m3_,Pb_atm_,T_res_C_,Bob_m3m3_,Muo_cP_,PVT_corr_)</f>
        <v>789.22411073061824</v>
      </c>
      <c r="H316">
        <f>[1]!PVT_Rhoo_kgm3($C316,H$67,gamma_gas_,gamma_oil_,gamma_water_,Rsb_m3m3_,Rp_m3m3_,Pb_atm_,T_res_C_,Bob_m3m3_,Muo_cP_,PVT_corr_1_)</f>
        <v>840.94404730232668</v>
      </c>
      <c r="I316">
        <f>[1]!PVT_Rhoo_kgm3($C316,I$67,gamma_gas_,gamma_oil_,gamma_water_,Rsb_m3m3_,Rp_m3m3_,Pb_atm_,T_res_C_,Bob_m3m3_,Muo_cP_,PVT_corr_1_)</f>
        <v>826.12105438039669</v>
      </c>
      <c r="J316">
        <f>[1]!PVT_Rhoo_kgm3($C316,J$67,gamma_gas_,gamma_oil_,gamma_water_,Rsb_m3m3_,Rp_m3m3_,Pb_atm_,T_res_C_,Bob_m3m3_,Muo_cP_,PVT_corr_1_)</f>
        <v>810.46340191865374</v>
      </c>
      <c r="K316">
        <f>[1]!PVT_Rhoo_kgm3($C316,K$67,gamma_gas_,gamma_oil_,gamma_water_,Rsb_m3m3_,Rp_m3m3_,Pb_atm_,T_res_C_,Bob_m3m3_,Muo_cP_,PVT_corr_1_)</f>
        <v>793.8060900732695</v>
      </c>
    </row>
    <row r="319" spans="2:11" x14ac:dyDescent="0.25">
      <c r="B319" s="5" t="s">
        <v>60</v>
      </c>
    </row>
    <row r="320" spans="2:11" outlineLevel="1" x14ac:dyDescent="0.25">
      <c r="D320" t="str">
        <f>"T = "&amp;D321&amp; " C"</f>
        <v>T = 20 C</v>
      </c>
      <c r="E320" t="str">
        <f t="shared" ref="E320:G320" si="59">"T = "&amp;E321&amp; " C"</f>
        <v>T = 60 C</v>
      </c>
      <c r="F320" t="str">
        <f t="shared" si="59"/>
        <v>T = 100 C</v>
      </c>
      <c r="G320" t="str">
        <f t="shared" si="59"/>
        <v>T = 140 C</v>
      </c>
      <c r="H320" t="str">
        <f>D320</f>
        <v>T = 20 C</v>
      </c>
      <c r="I320" t="str">
        <f t="shared" ref="I320" si="60">E320</f>
        <v>T = 60 C</v>
      </c>
      <c r="J320" t="str">
        <f t="shared" ref="J320" si="61">F320</f>
        <v>T = 100 C</v>
      </c>
      <c r="K320" t="str">
        <f t="shared" ref="K320" si="62">G320</f>
        <v>T = 140 C</v>
      </c>
    </row>
    <row r="321" spans="2:11" outlineLevel="1" x14ac:dyDescent="0.25">
      <c r="D321">
        <v>20</v>
      </c>
      <c r="E321">
        <v>60</v>
      </c>
      <c r="F321">
        <v>100</v>
      </c>
      <c r="G321">
        <v>140</v>
      </c>
    </row>
    <row r="322" spans="2:11" outlineLevel="1" x14ac:dyDescent="0.25">
      <c r="C322" t="s">
        <v>53</v>
      </c>
      <c r="D322" t="str">
        <f>"T_1_"&amp;D321</f>
        <v>T_1_20</v>
      </c>
      <c r="E322" t="str">
        <f t="shared" ref="E322:G322" si="63">"T_1_"&amp;E321</f>
        <v>T_1_60</v>
      </c>
      <c r="F322" t="str">
        <f t="shared" si="63"/>
        <v>T_1_100</v>
      </c>
      <c r="G322" t="str">
        <f t="shared" si="63"/>
        <v>T_1_140</v>
      </c>
      <c r="H322" t="str">
        <f>"T_0_"&amp;D321</f>
        <v>T_0_20</v>
      </c>
      <c r="I322" t="str">
        <f t="shared" ref="I322" si="64">"T_0_"&amp;E321</f>
        <v>T_0_60</v>
      </c>
      <c r="J322" t="str">
        <f t="shared" ref="J322" si="65">"T_0_"&amp;F321</f>
        <v>T_0_100</v>
      </c>
      <c r="K322" t="str">
        <f t="shared" ref="K322" si="66">"T_0_"&amp;G321</f>
        <v>T_0_140</v>
      </c>
    </row>
    <row r="323" spans="2:11" outlineLevel="1" x14ac:dyDescent="0.25">
      <c r="C323">
        <v>1</v>
      </c>
      <c r="D323">
        <f>[1]!PVT_Rhog_kgm3($C323,D$67,gamma_gas_,gamma_oil_,gamma_water_,Rsb_m3m3_,Rp_m3m3_,Pb_atm_,T_res_C_,Bob_m3m3_,Muo_cP_,PVT_corr_)</f>
        <v>0.97616603768539512</v>
      </c>
      <c r="E323">
        <f>[1]!PVT_Rhog_kgm3($C323,E$67,gamma_gas_,gamma_oil_,gamma_water_,Rsb_m3m3_,Rp_m3m3_,Pb_atm_,T_res_C_,Bob_m3m3_,Muo_cP_,PVT_corr_)</f>
        <v>0.8580843898095013</v>
      </c>
      <c r="F323">
        <f>[1]!PVT_Rhog_kgm3($C323,F$67,gamma_gas_,gamma_oil_,gamma_water_,Rsb_m3m3_,Rp_m3m3_,Pb_atm_,T_res_C_,Bob_m3m3_,Muo_cP_,PVT_corr_)</f>
        <v>0.76568683582121899</v>
      </c>
      <c r="G323">
        <f>[1]!PVT_Rhog_kgm3($C323,G$67,gamma_gas_,gamma_oil_,gamma_water_,Rsb_m3m3_,Rp_m3m3_,Pb_atm_,T_res_C_,Bob_m3m3_,Muo_cP_,PVT_corr_)</f>
        <v>0.6913480797080972</v>
      </c>
      <c r="H323">
        <f>[1]!PVT_Rhog_kgm3($C323,H$67,gamma_gas_,gamma_oil_,gamma_water_,Rsb_m3m3_,Rp_m3m3_,Pb_atm_,T_res_C_,Bob_m3m3_,Muo_cP_,PVT_corr_1_)</f>
        <v>0.97616603768539512</v>
      </c>
      <c r="I323">
        <f>[1]!PVT_Rhog_kgm3($C323,I$67,gamma_gas_,gamma_oil_,gamma_water_,Rsb_m3m3_,Rp_m3m3_,Pb_atm_,T_res_C_,Bob_m3m3_,Muo_cP_,PVT_corr_1_)</f>
        <v>0.8580843898095013</v>
      </c>
      <c r="J323">
        <f>[1]!PVT_Rhog_kgm3($C323,J$67,gamma_gas_,gamma_oil_,gamma_water_,Rsb_m3m3_,Rp_m3m3_,Pb_atm_,T_res_C_,Bob_m3m3_,Muo_cP_,PVT_corr_1_)</f>
        <v>0.76568683582121899</v>
      </c>
      <c r="K323">
        <f>[1]!PVT_Rhog_kgm3($C323,K$67,gamma_gas_,gamma_oil_,gamma_water_,Rsb_m3m3_,Rp_m3m3_,Pb_atm_,T_res_C_,Bob_m3m3_,Muo_cP_,PVT_corr_1_)</f>
        <v>0.6913480797080972</v>
      </c>
    </row>
    <row r="324" spans="2:11" outlineLevel="1" x14ac:dyDescent="0.25">
      <c r="C324">
        <v>5</v>
      </c>
      <c r="D324">
        <f>[1]!PVT_Rhog_kgm3($C324,D$67,gamma_gas_,gamma_oil_,gamma_water_,Rsb_m3m3_,Rp_m3m3_,Pb_atm_,T_res_C_,Bob_m3m3_,Muo_cP_,PVT_corr_)</f>
        <v>4.9377772541294052</v>
      </c>
      <c r="E324">
        <f>[1]!PVT_Rhog_kgm3($C324,E$67,gamma_gas_,gamma_oil_,gamma_water_,Rsb_m3m3_,Rp_m3m3_,Pb_atm_,T_res_C_,Bob_m3m3_,Muo_cP_,PVT_corr_)</f>
        <v>4.3235389904245585</v>
      </c>
      <c r="F324">
        <f>[1]!PVT_Rhog_kgm3($C324,F$67,gamma_gas_,gamma_oil_,gamma_water_,Rsb_m3m3_,Rp_m3m3_,Pb_atm_,T_res_C_,Bob_m3m3_,Muo_cP_,PVT_corr_)</f>
        <v>3.8489075042944134</v>
      </c>
      <c r="G324">
        <f>[1]!PVT_Rhog_kgm3($C324,G$67,gamma_gas_,gamma_oil_,gamma_water_,Rsb_m3m3_,Rp_m3m3_,Pb_atm_,T_res_C_,Bob_m3m3_,Muo_cP_,PVT_corr_)</f>
        <v>3.4701931998678153</v>
      </c>
      <c r="H324">
        <f>[1]!PVT_Rhog_kgm3($C324,H$67,gamma_gas_,gamma_oil_,gamma_water_,Rsb_m3m3_,Rp_m3m3_,Pb_atm_,T_res_C_,Bob_m3m3_,Muo_cP_,PVT_corr_1_)</f>
        <v>4.9377772541294052</v>
      </c>
      <c r="I324">
        <f>[1]!PVT_Rhog_kgm3($C324,I$67,gamma_gas_,gamma_oil_,gamma_water_,Rsb_m3m3_,Rp_m3m3_,Pb_atm_,T_res_C_,Bob_m3m3_,Muo_cP_,PVT_corr_1_)</f>
        <v>4.3235389904245585</v>
      </c>
      <c r="J324">
        <f>[1]!PVT_Rhog_kgm3($C324,J$67,gamma_gas_,gamma_oil_,gamma_water_,Rsb_m3m3_,Rp_m3m3_,Pb_atm_,T_res_C_,Bob_m3m3_,Muo_cP_,PVT_corr_1_)</f>
        <v>3.8489075042944134</v>
      </c>
      <c r="K324">
        <f>[1]!PVT_Rhog_kgm3($C324,K$67,gamma_gas_,gamma_oil_,gamma_water_,Rsb_m3m3_,Rp_m3m3_,Pb_atm_,T_res_C_,Bob_m3m3_,Muo_cP_,PVT_corr_1_)</f>
        <v>3.4701931998678153</v>
      </c>
    </row>
    <row r="325" spans="2:11" outlineLevel="1" x14ac:dyDescent="0.25">
      <c r="C325">
        <v>10</v>
      </c>
      <c r="D325">
        <f>[1]!PVT_Rhog_kgm3($C325,D$67,gamma_gas_,gamma_oil_,gamma_water_,Rsb_m3m3_,Rp_m3m3_,Pb_atm_,T_res_C_,Bob_m3m3_,Muo_cP_,PVT_corr_)</f>
        <v>10.014218225230517</v>
      </c>
      <c r="E325">
        <f>[1]!PVT_Rhog_kgm3($C325,E$67,gamma_gas_,gamma_oil_,gamma_water_,Rsb_m3m3_,Rp_m3m3_,Pb_atm_,T_res_C_,Bob_m3m3_,Muo_cP_,PVT_corr_)</f>
        <v>8.7266547636633955</v>
      </c>
      <c r="F325">
        <f>[1]!PVT_Rhog_kgm3($C325,F$67,gamma_gas_,gamma_oil_,gamma_water_,Rsb_m3m3_,Rp_m3m3_,Pb_atm_,T_res_C_,Bob_m3m3_,Muo_cP_,PVT_corr_)</f>
        <v>7.7451597548676681</v>
      </c>
      <c r="G325">
        <f>[1]!PVT_Rhog_kgm3($C325,G$67,gamma_gas_,gamma_oil_,gamma_water_,Rsb_m3m3_,Rp_m3m3_,Pb_atm_,T_res_C_,Bob_m3m3_,Muo_cP_,PVT_corr_)</f>
        <v>6.9693456292622482</v>
      </c>
      <c r="H325">
        <f>[1]!PVT_Rhog_kgm3($C325,H$67,gamma_gas_,gamma_oil_,gamma_water_,Rsb_m3m3_,Rp_m3m3_,Pb_atm_,T_res_C_,Bob_m3m3_,Muo_cP_,PVT_corr_1_)</f>
        <v>10.014218225230517</v>
      </c>
      <c r="I325">
        <f>[1]!PVT_Rhog_kgm3($C325,I$67,gamma_gas_,gamma_oil_,gamma_water_,Rsb_m3m3_,Rp_m3m3_,Pb_atm_,T_res_C_,Bob_m3m3_,Muo_cP_,PVT_corr_1_)</f>
        <v>8.7266547636633955</v>
      </c>
      <c r="J325">
        <f>[1]!PVT_Rhog_kgm3($C325,J$67,gamma_gas_,gamma_oil_,gamma_water_,Rsb_m3m3_,Rp_m3m3_,Pb_atm_,T_res_C_,Bob_m3m3_,Muo_cP_,PVT_corr_1_)</f>
        <v>7.7451597548676681</v>
      </c>
      <c r="K325">
        <f>[1]!PVT_Rhog_kgm3($C325,K$67,gamma_gas_,gamma_oil_,gamma_water_,Rsb_m3m3_,Rp_m3m3_,Pb_atm_,T_res_C_,Bob_m3m3_,Muo_cP_,PVT_corr_1_)</f>
        <v>6.9693456292622482</v>
      </c>
    </row>
    <row r="326" spans="2:11" outlineLevel="1" x14ac:dyDescent="0.25">
      <c r="C326">
        <v>20</v>
      </c>
      <c r="D326">
        <f>[1]!PVT_Rhog_kgm3($C326,D$67,gamma_gas_,gamma_oil_,gamma_water_,Rsb_m3m3_,Rp_m3m3_,Pb_atm_,T_res_C_,Bob_m3m3_,Muo_cP_,PVT_corr_)</f>
        <v>20.541326325013245</v>
      </c>
      <c r="E326">
        <f>[1]!PVT_Rhog_kgm3($C326,E$67,gamma_gas_,gamma_oil_,gamma_water_,Rsb_m3m3_,Rp_m3m3_,Pb_atm_,T_res_C_,Bob_m3m3_,Muo_cP_,PVT_corr_)</f>
        <v>17.739140481955332</v>
      </c>
      <c r="F326">
        <f>[1]!PVT_Rhog_kgm3($C326,F$67,gamma_gas_,gamma_oil_,gamma_water_,Rsb_m3m3_,Rp_m3m3_,Pb_atm_,T_res_C_,Bob_m3m3_,Muo_cP_,PVT_corr_)</f>
        <v>15.652281053003676</v>
      </c>
      <c r="G326">
        <f>[1]!PVT_Rhog_kgm3($C326,G$67,gamma_gas_,gamma_oil_,gamma_water_,Rsb_m3m3_,Rp_m3m3_,Pb_atm_,T_res_C_,Bob_m3m3_,Muo_cP_,PVT_corr_)</f>
        <v>14.029393874974543</v>
      </c>
      <c r="H326">
        <f>[1]!PVT_Rhog_kgm3($C326,H$67,gamma_gas_,gamma_oil_,gamma_water_,Rsb_m3m3_,Rp_m3m3_,Pb_atm_,T_res_C_,Bob_m3m3_,Muo_cP_,PVT_corr_1_)</f>
        <v>20.541326325013245</v>
      </c>
      <c r="I326">
        <f>[1]!PVT_Rhog_kgm3($C326,I$67,gamma_gas_,gamma_oil_,gamma_water_,Rsb_m3m3_,Rp_m3m3_,Pb_atm_,T_res_C_,Bob_m3m3_,Muo_cP_,PVT_corr_1_)</f>
        <v>17.739140481955332</v>
      </c>
      <c r="J326">
        <f>[1]!PVT_Rhog_kgm3($C326,J$67,gamma_gas_,gamma_oil_,gamma_water_,Rsb_m3m3_,Rp_m3m3_,Pb_atm_,T_res_C_,Bob_m3m3_,Muo_cP_,PVT_corr_1_)</f>
        <v>15.652281053003676</v>
      </c>
      <c r="K326">
        <f>[1]!PVT_Rhog_kgm3($C326,K$67,gamma_gas_,gamma_oil_,gamma_water_,Rsb_m3m3_,Rp_m3m3_,Pb_atm_,T_res_C_,Bob_m3m3_,Muo_cP_,PVT_corr_1_)</f>
        <v>14.029393874974543</v>
      </c>
    </row>
    <row r="327" spans="2:11" outlineLevel="1" x14ac:dyDescent="0.25">
      <c r="C327">
        <v>30</v>
      </c>
      <c r="D327">
        <f>[1]!PVT_Rhog_kgm3($C327,D$67,gamma_gas_,gamma_oil_,gamma_water_,Rsb_m3m3_,Rp_m3m3_,Pb_atm_,T_res_C_,Bob_m3m3_,Muo_cP_,PVT_corr_)</f>
        <v>31.48825439326648</v>
      </c>
      <c r="E327">
        <f>[1]!PVT_Rhog_kgm3($C327,E$67,gamma_gas_,gamma_oil_,gamma_water_,Rsb_m3m3_,Rp_m3m3_,Pb_atm_,T_res_C_,Bob_m3m3_,Muo_cP_,PVT_corr_)</f>
        <v>26.967470819747177</v>
      </c>
      <c r="F327">
        <f>[1]!PVT_Rhog_kgm3($C327,F$67,gamma_gas_,gamma_oil_,gamma_water_,Rsb_m3m3_,Rp_m3m3_,Pb_atm_,T_res_C_,Bob_m3m3_,Muo_cP_,PVT_corr_)</f>
        <v>23.667279360393387</v>
      </c>
      <c r="G327">
        <f>[1]!PVT_Rhog_kgm3($C327,G$67,gamma_gas_,gamma_oil_,gamma_water_,Rsb_m3m3_,Rp_m3m3_,Pb_atm_,T_res_C_,Bob_m3m3_,Muo_cP_,PVT_corr_)</f>
        <v>21.135339646630847</v>
      </c>
      <c r="H327">
        <f>[1]!PVT_Rhog_kgm3($C327,H$67,gamma_gas_,gamma_oil_,gamma_water_,Rsb_m3m3_,Rp_m3m3_,Pb_atm_,T_res_C_,Bob_m3m3_,Muo_cP_,PVT_corr_1_)</f>
        <v>31.48825439326648</v>
      </c>
      <c r="I327">
        <f>[1]!PVT_Rhog_kgm3($C327,I$67,gamma_gas_,gamma_oil_,gamma_water_,Rsb_m3m3_,Rp_m3m3_,Pb_atm_,T_res_C_,Bob_m3m3_,Muo_cP_,PVT_corr_1_)</f>
        <v>26.967470819747177</v>
      </c>
      <c r="J327">
        <f>[1]!PVT_Rhog_kgm3($C327,J$67,gamma_gas_,gamma_oil_,gamma_water_,Rsb_m3m3_,Rp_m3m3_,Pb_atm_,T_res_C_,Bob_m3m3_,Muo_cP_,PVT_corr_1_)</f>
        <v>23.667279360393387</v>
      </c>
      <c r="K327">
        <f>[1]!PVT_Rhog_kgm3($C327,K$67,gamma_gas_,gamma_oil_,gamma_water_,Rsb_m3m3_,Rp_m3m3_,Pb_atm_,T_res_C_,Bob_m3m3_,Muo_cP_,PVT_corr_1_)</f>
        <v>21.135339646630847</v>
      </c>
    </row>
    <row r="328" spans="2:11" outlineLevel="1" x14ac:dyDescent="0.25">
      <c r="C328">
        <v>40</v>
      </c>
      <c r="D328">
        <f>[1]!PVT_Rhog_kgm3($C328,D$67,gamma_gas_,gamma_oil_,gamma_water_,Rsb_m3m3_,Rp_m3m3_,Pb_atm_,T_res_C_,Bob_m3m3_,Muo_cP_,PVT_corr_)</f>
        <v>42.764450042354916</v>
      </c>
      <c r="E328">
        <f>[1]!PVT_Rhog_kgm3($C328,E$67,gamma_gas_,gamma_oil_,gamma_water_,Rsb_m3m3_,Rp_m3m3_,Pb_atm_,T_res_C_,Bob_m3m3_,Muo_cP_,PVT_corr_)</f>
        <v>36.341674424563124</v>
      </c>
      <c r="F328">
        <f>[1]!PVT_Rhog_kgm3($C328,F$67,gamma_gas_,gamma_oil_,gamma_water_,Rsb_m3m3_,Rp_m3m3_,Pb_atm_,T_res_C_,Bob_m3m3_,Muo_cP_,PVT_corr_)</f>
        <v>31.739287406558802</v>
      </c>
      <c r="G328">
        <f>[1]!PVT_Rhog_kgm3($C328,G$67,gamma_gas_,gamma_oil_,gamma_water_,Rsb_m3m3_,Rp_m3m3_,Pb_atm_,T_res_C_,Bob_m3m3_,Muo_cP_,PVT_corr_)</f>
        <v>28.247916783221125</v>
      </c>
      <c r="H328">
        <f>[1]!PVT_Rhog_kgm3($C328,H$67,gamma_gas_,gamma_oil_,gamma_water_,Rsb_m3m3_,Rp_m3m3_,Pb_atm_,T_res_C_,Bob_m3m3_,Muo_cP_,PVT_corr_1_)</f>
        <v>42.764450042354916</v>
      </c>
      <c r="I328">
        <f>[1]!PVT_Rhog_kgm3($C328,I$67,gamma_gas_,gamma_oil_,gamma_water_,Rsb_m3m3_,Rp_m3m3_,Pb_atm_,T_res_C_,Bob_m3m3_,Muo_cP_,PVT_corr_1_)</f>
        <v>36.341674424563124</v>
      </c>
      <c r="J328">
        <f>[1]!PVT_Rhog_kgm3($C328,J$67,gamma_gas_,gamma_oil_,gamma_water_,Rsb_m3m3_,Rp_m3m3_,Pb_atm_,T_res_C_,Bob_m3m3_,Muo_cP_,PVT_corr_1_)</f>
        <v>31.739287406558802</v>
      </c>
      <c r="K328">
        <f>[1]!PVT_Rhog_kgm3($C328,K$67,gamma_gas_,gamma_oil_,gamma_water_,Rsb_m3m3_,Rp_m3m3_,Pb_atm_,T_res_C_,Bob_m3m3_,Muo_cP_,PVT_corr_1_)</f>
        <v>28.247916783221125</v>
      </c>
    </row>
    <row r="329" spans="2:11" outlineLevel="1" x14ac:dyDescent="0.25">
      <c r="C329">
        <v>50</v>
      </c>
      <c r="D329">
        <f>[1]!PVT_Rhog_kgm3($C329,D$67,gamma_gas_,gamma_oil_,gamma_water_,Rsb_m3m3_,Rp_m3m3_,Pb_atm_,T_res_C_,Bob_m3m3_,Muo_cP_,PVT_corr_)</f>
        <v>54.304044471663538</v>
      </c>
      <c r="E329">
        <f>[1]!PVT_Rhog_kgm3($C329,E$67,gamma_gas_,gamma_oil_,gamma_water_,Rsb_m3m3_,Rp_m3m3_,Pb_atm_,T_res_C_,Bob_m3m3_,Muo_cP_,PVT_corr_)</f>
        <v>45.795984443138366</v>
      </c>
      <c r="F329">
        <f>[1]!PVT_Rhog_kgm3($C329,F$67,gamma_gas_,gamma_oil_,gamma_water_,Rsb_m3m3_,Rp_m3m3_,Pb_atm_,T_res_C_,Bob_m3m3_,Muo_cP_,PVT_corr_)</f>
        <v>39.821695146692875</v>
      </c>
      <c r="G329">
        <f>[1]!PVT_Rhog_kgm3($C329,G$67,gamma_gas_,gamma_oil_,gamma_water_,Rsb_m3m3_,Rp_m3m3_,Pb_atm_,T_res_C_,Bob_m3m3_,Muo_cP_,PVT_corr_)</f>
        <v>35.3321304408651</v>
      </c>
      <c r="H329">
        <f>[1]!PVT_Rhog_kgm3($C329,H$67,gamma_gas_,gamma_oil_,gamma_water_,Rsb_m3m3_,Rp_m3m3_,Pb_atm_,T_res_C_,Bob_m3m3_,Muo_cP_,PVT_corr_1_)</f>
        <v>54.304044471663538</v>
      </c>
      <c r="I329">
        <f>[1]!PVT_Rhog_kgm3($C329,I$67,gamma_gas_,gamma_oil_,gamma_water_,Rsb_m3m3_,Rp_m3m3_,Pb_atm_,T_res_C_,Bob_m3m3_,Muo_cP_,PVT_corr_1_)</f>
        <v>45.795984443138366</v>
      </c>
      <c r="J329">
        <f>[1]!PVT_Rhog_kgm3($C329,J$67,gamma_gas_,gamma_oil_,gamma_water_,Rsb_m3m3_,Rp_m3m3_,Pb_atm_,T_res_C_,Bob_m3m3_,Muo_cP_,PVT_corr_1_)</f>
        <v>39.821695146692875</v>
      </c>
      <c r="K329">
        <f>[1]!PVT_Rhog_kgm3($C329,K$67,gamma_gas_,gamma_oil_,gamma_water_,Rsb_m3m3_,Rp_m3m3_,Pb_atm_,T_res_C_,Bob_m3m3_,Muo_cP_,PVT_corr_1_)</f>
        <v>35.3321304408651</v>
      </c>
    </row>
    <row r="330" spans="2:11" outlineLevel="1" x14ac:dyDescent="0.25">
      <c r="C330">
        <v>60</v>
      </c>
      <c r="D330">
        <f>[1]!PVT_Rhog_kgm3($C330,D$67,gamma_gas_,gamma_oil_,gamma_water_,Rsb_m3m3_,Rp_m3m3_,Pb_atm_,T_res_C_,Bob_m3m3_,Muo_cP_,PVT_corr_)</f>
        <v>66.095340969483871</v>
      </c>
      <c r="E330">
        <f>[1]!PVT_Rhog_kgm3($C330,E$67,gamma_gas_,gamma_oil_,gamma_water_,Rsb_m3m3_,Rp_m3m3_,Pb_atm_,T_res_C_,Bob_m3m3_,Muo_cP_,PVT_corr_)</f>
        <v>55.270832955570242</v>
      </c>
      <c r="F330">
        <f>[1]!PVT_Rhog_kgm3($C330,F$67,gamma_gas_,gamma_oil_,gamma_water_,Rsb_m3m3_,Rp_m3m3_,Pb_atm_,T_res_C_,Bob_m3m3_,Muo_cP_,PVT_corr_)</f>
        <v>47.872499254644033</v>
      </c>
      <c r="G330">
        <f>[1]!PVT_Rhog_kgm3($C330,G$67,gamma_gas_,gamma_oil_,gamma_water_,Rsb_m3m3_,Rp_m3m3_,Pb_atm_,T_res_C_,Bob_m3m3_,Muo_cP_,PVT_corr_)</f>
        <v>42.356887076225263</v>
      </c>
      <c r="H330">
        <f>[1]!PVT_Rhog_kgm3($C330,H$67,gamma_gas_,gamma_oil_,gamma_water_,Rsb_m3m3_,Rp_m3m3_,Pb_atm_,T_res_C_,Bob_m3m3_,Muo_cP_,PVT_corr_1_)</f>
        <v>66.095340969483871</v>
      </c>
      <c r="I330">
        <f>[1]!PVT_Rhog_kgm3($C330,I$67,gamma_gas_,gamma_oil_,gamma_water_,Rsb_m3m3_,Rp_m3m3_,Pb_atm_,T_res_C_,Bob_m3m3_,Muo_cP_,PVT_corr_1_)</f>
        <v>55.270832955570242</v>
      </c>
      <c r="J330">
        <f>[1]!PVT_Rhog_kgm3($C330,J$67,gamma_gas_,gamma_oil_,gamma_water_,Rsb_m3m3_,Rp_m3m3_,Pb_atm_,T_res_C_,Bob_m3m3_,Muo_cP_,PVT_corr_1_)</f>
        <v>47.872499254644033</v>
      </c>
      <c r="K330">
        <f>[1]!PVT_Rhog_kgm3($C330,K$67,gamma_gas_,gamma_oil_,gamma_water_,Rsb_m3m3_,Rp_m3m3_,Pb_atm_,T_res_C_,Bob_m3m3_,Muo_cP_,PVT_corr_1_)</f>
        <v>42.356887076225263</v>
      </c>
    </row>
    <row r="331" spans="2:11" outlineLevel="1" x14ac:dyDescent="0.25">
      <c r="C331">
        <v>70</v>
      </c>
      <c r="D331">
        <f>[1]!PVT_Rhog_kgm3($C331,D$67,gamma_gas_,gamma_oil_,gamma_water_,Rsb_m3m3_,Rp_m3m3_,Pb_atm_,T_res_C_,Bob_m3m3_,Muo_cP_,PVT_corr_)</f>
        <v>78.219778421964804</v>
      </c>
      <c r="E331">
        <f>[1]!PVT_Rhog_kgm3($C331,E$67,gamma_gas_,gamma_oil_,gamma_water_,Rsb_m3m3_,Rp_m3m3_,Pb_atm_,T_res_C_,Bob_m3m3_,Muo_cP_,PVT_corr_)</f>
        <v>64.714375955304206</v>
      </c>
      <c r="F331">
        <f>[1]!PVT_Rhog_kgm3($C331,F$67,gamma_gas_,gamma_oil_,gamma_water_,Rsb_m3m3_,Rp_m3m3_,Pb_atm_,T_res_C_,Bob_m3m3_,Muo_cP_,PVT_corr_)</f>
        <v>55.854393927829427</v>
      </c>
      <c r="G331">
        <f>[1]!PVT_Rhog_kgm3($C331,G$67,gamma_gas_,gamma_oil_,gamma_water_,Rsb_m3m3_,Rp_m3m3_,Pb_atm_,T_res_C_,Bob_m3m3_,Muo_cP_,PVT_corr_)</f>
        <v>49.294723360131236</v>
      </c>
      <c r="H331">
        <f>[1]!PVT_Rhog_kgm3($C331,H$67,gamma_gas_,gamma_oil_,gamma_water_,Rsb_m3m3_,Rp_m3m3_,Pb_atm_,T_res_C_,Bob_m3m3_,Muo_cP_,PVT_corr_1_)</f>
        <v>78.219778421964804</v>
      </c>
      <c r="I331">
        <f>[1]!PVT_Rhog_kgm3($C331,I$67,gamma_gas_,gamma_oil_,gamma_water_,Rsb_m3m3_,Rp_m3m3_,Pb_atm_,T_res_C_,Bob_m3m3_,Muo_cP_,PVT_corr_1_)</f>
        <v>64.714375955304206</v>
      </c>
      <c r="J331">
        <f>[1]!PVT_Rhog_kgm3($C331,J$67,gamma_gas_,gamma_oil_,gamma_water_,Rsb_m3m3_,Rp_m3m3_,Pb_atm_,T_res_C_,Bob_m3m3_,Muo_cP_,PVT_corr_1_)</f>
        <v>55.854393927829427</v>
      </c>
      <c r="K331">
        <f>[1]!PVT_Rhog_kgm3($C331,K$67,gamma_gas_,gamma_oil_,gamma_water_,Rsb_m3m3_,Rp_m3m3_,Pb_atm_,T_res_C_,Bob_m3m3_,Muo_cP_,PVT_corr_1_)</f>
        <v>49.294723360131236</v>
      </c>
    </row>
    <row r="332" spans="2:11" outlineLevel="1" x14ac:dyDescent="0.25">
      <c r="C332">
        <v>80</v>
      </c>
      <c r="D332">
        <f>[1]!PVT_Rhog_kgm3($C332,D$67,gamma_gas_,gamma_oil_,gamma_water_,Rsb_m3m3_,Rp_m3m3_,Pb_atm_,T_res_C_,Bob_m3m3_,Muo_cP_,PVT_corr_)</f>
        <v>90.898183587771186</v>
      </c>
      <c r="E332">
        <f>[1]!PVT_Rhog_kgm3($C332,E$67,gamma_gas_,gamma_oil_,gamma_water_,Rsb_m3m3_,Rp_m3m3_,Pb_atm_,T_res_C_,Bob_m3m3_,Muo_cP_,PVT_corr_)</f>
        <v>74.083815534838394</v>
      </c>
      <c r="F332">
        <f>[1]!PVT_Rhog_kgm3($C332,F$67,gamma_gas_,gamma_oil_,gamma_water_,Rsb_m3m3_,Rp_m3m3_,Pb_atm_,T_res_C_,Bob_m3m3_,Muo_cP_,PVT_corr_)</f>
        <v>63.734696557637292</v>
      </c>
      <c r="G332">
        <f>[1]!PVT_Rhog_kgm3($C332,G$67,gamma_gas_,gamma_oil_,gamma_water_,Rsb_m3m3_,Rp_m3m3_,Pb_atm_,T_res_C_,Bob_m3m3_,Muo_cP_,PVT_corr_)</f>
        <v>56.121535428080357</v>
      </c>
      <c r="H332">
        <f>[1]!PVT_Rhog_kgm3($C332,H$67,gamma_gas_,gamma_oil_,gamma_water_,Rsb_m3m3_,Rp_m3m3_,Pb_atm_,T_res_C_,Bob_m3m3_,Muo_cP_,PVT_corr_1_)</f>
        <v>90.898183587771186</v>
      </c>
      <c r="I332">
        <f>[1]!PVT_Rhog_kgm3($C332,I$67,gamma_gas_,gamma_oil_,gamma_water_,Rsb_m3m3_,Rp_m3m3_,Pb_atm_,T_res_C_,Bob_m3m3_,Muo_cP_,PVT_corr_1_)</f>
        <v>74.083815534838394</v>
      </c>
      <c r="J332">
        <f>[1]!PVT_Rhog_kgm3($C332,J$67,gamma_gas_,gamma_oil_,gamma_water_,Rsb_m3m3_,Rp_m3m3_,Pb_atm_,T_res_C_,Bob_m3m3_,Muo_cP_,PVT_corr_1_)</f>
        <v>63.734696557637292</v>
      </c>
      <c r="K332">
        <f>[1]!PVT_Rhog_kgm3($C332,K$67,gamma_gas_,gamma_oil_,gamma_water_,Rsb_m3m3_,Rp_m3m3_,Pb_atm_,T_res_C_,Bob_m3m3_,Muo_cP_,PVT_corr_1_)</f>
        <v>56.121535428080357</v>
      </c>
    </row>
    <row r="333" spans="2:11" outlineLevel="1" x14ac:dyDescent="0.25">
      <c r="B333" s="5"/>
      <c r="C333">
        <v>90</v>
      </c>
      <c r="D333">
        <f>[1]!PVT_Rhog_kgm3($C333,D$67,gamma_gas_,gamma_oil_,gamma_water_,Rsb_m3m3_,Rp_m3m3_,Pb_atm_,T_res_C_,Bob_m3m3_,Muo_cP_,PVT_corr_)</f>
        <v>104.5373373610153</v>
      </c>
      <c r="E333">
        <f>[1]!PVT_Rhog_kgm3($C333,E$67,gamma_gas_,gamma_oil_,gamma_water_,Rsb_m3m3_,Rp_m3m3_,Pb_atm_,T_res_C_,Bob_m3m3_,Muo_cP_,PVT_corr_)</f>
        <v>83.346614984300729</v>
      </c>
      <c r="F333">
        <f>[1]!PVT_Rhog_kgm3($C333,F$67,gamma_gas_,gamma_oil_,gamma_water_,Rsb_m3m3_,Rp_m3m3_,Pb_atm_,T_res_C_,Bob_m3m3_,Muo_cP_,PVT_corr_)</f>
        <v>71.485159840240073</v>
      </c>
      <c r="G333">
        <f>[1]!PVT_Rhog_kgm3($C333,G$67,gamma_gas_,gamma_oil_,gamma_water_,Rsb_m3m3_,Rp_m3m3_,Pb_atm_,T_res_C_,Bob_m3m3_,Muo_cP_,PVT_corr_)</f>
        <v>62.816293073634291</v>
      </c>
      <c r="H333">
        <f>[1]!PVT_Rhog_kgm3($C333,H$67,gamma_gas_,gamma_oil_,gamma_water_,Rsb_m3m3_,Rp_m3m3_,Pb_atm_,T_res_C_,Bob_m3m3_,Muo_cP_,PVT_corr_1_)</f>
        <v>104.5373373610153</v>
      </c>
      <c r="I333">
        <f>[1]!PVT_Rhog_kgm3($C333,I$67,gamma_gas_,gamma_oil_,gamma_water_,Rsb_m3m3_,Rp_m3m3_,Pb_atm_,T_res_C_,Bob_m3m3_,Muo_cP_,PVT_corr_1_)</f>
        <v>83.346614984300729</v>
      </c>
      <c r="J333">
        <f>[1]!PVT_Rhog_kgm3($C333,J$67,gamma_gas_,gamma_oil_,gamma_water_,Rsb_m3m3_,Rp_m3m3_,Pb_atm_,T_res_C_,Bob_m3m3_,Muo_cP_,PVT_corr_1_)</f>
        <v>71.485159840240073</v>
      </c>
      <c r="K333">
        <f>[1]!PVT_Rhog_kgm3($C333,K$67,gamma_gas_,gamma_oil_,gamma_water_,Rsb_m3m3_,Rp_m3m3_,Pb_atm_,T_res_C_,Bob_m3m3_,Muo_cP_,PVT_corr_1_)</f>
        <v>62.816293073634291</v>
      </c>
    </row>
    <row r="334" spans="2:11" outlineLevel="1" x14ac:dyDescent="0.25">
      <c r="C334">
        <v>100</v>
      </c>
      <c r="D334">
        <f>[1]!PVT_Rhog_kgm3($C334,D$67,gamma_gas_,gamma_oil_,gamma_water_,Rsb_m3m3_,Rp_m3m3_,Pb_atm_,T_res_C_,Bob_m3m3_,Muo_cP_,PVT_corr_)</f>
        <v>119.75794145872928</v>
      </c>
      <c r="E334">
        <f>[1]!PVT_Rhog_kgm3($C334,E$67,gamma_gas_,gamma_oil_,gamma_water_,Rsb_m3m3_,Rp_m3m3_,Pb_atm_,T_res_C_,Bob_m3m3_,Muo_cP_,PVT_corr_)</f>
        <v>92.481656072229455</v>
      </c>
      <c r="F334">
        <f>[1]!PVT_Rhog_kgm3($C334,F$67,gamma_gas_,gamma_oil_,gamma_water_,Rsb_m3m3_,Rp_m3m3_,Pb_atm_,T_res_C_,Bob_m3m3_,Muo_cP_,PVT_corr_)</f>
        <v>79.081708257827827</v>
      </c>
      <c r="G334">
        <f>[1]!PVT_Rhog_kgm3($C334,G$67,gamma_gas_,gamma_oil_,gamma_water_,Rsb_m3m3_,Rp_m3m3_,Pb_atm_,T_res_C_,Bob_m3m3_,Muo_cP_,PVT_corr_)</f>
        <v>69.360742125668878</v>
      </c>
      <c r="H334">
        <f>[1]!PVT_Rhog_kgm3($C334,H$67,gamma_gas_,gamma_oil_,gamma_water_,Rsb_m3m3_,Rp_m3m3_,Pb_atm_,T_res_C_,Bob_m3m3_,Muo_cP_,PVT_corr_1_)</f>
        <v>119.75794145872928</v>
      </c>
      <c r="I334">
        <f>[1]!PVT_Rhog_kgm3($C334,I$67,gamma_gas_,gamma_oil_,gamma_water_,Rsb_m3m3_,Rp_m3m3_,Pb_atm_,T_res_C_,Bob_m3m3_,Muo_cP_,PVT_corr_1_)</f>
        <v>92.481656072229455</v>
      </c>
      <c r="J334">
        <f>[1]!PVT_Rhog_kgm3($C334,J$67,gamma_gas_,gamma_oil_,gamma_water_,Rsb_m3m3_,Rp_m3m3_,Pb_atm_,T_res_C_,Bob_m3m3_,Muo_cP_,PVT_corr_1_)</f>
        <v>79.081708257827827</v>
      </c>
      <c r="K334">
        <f>[1]!PVT_Rhog_kgm3($C334,K$67,gamma_gas_,gamma_oil_,gamma_water_,Rsb_m3m3_,Rp_m3m3_,Pb_atm_,T_res_C_,Bob_m3m3_,Muo_cP_,PVT_corr_1_)</f>
        <v>69.360742125668878</v>
      </c>
    </row>
    <row r="335" spans="2:11" outlineLevel="1" x14ac:dyDescent="0.25">
      <c r="C335">
        <v>110</v>
      </c>
      <c r="D335">
        <f>[1]!PVT_Rhog_kgm3($C335,D$67,gamma_gas_,gamma_oil_,gamma_water_,Rsb_m3m3_,Rp_m3m3_,Pb_atm_,T_res_C_,Bob_m3m3_,Muo_cP_,PVT_corr_)</f>
        <v>137.35552111675648</v>
      </c>
      <c r="E335">
        <f>[1]!PVT_Rhog_kgm3($C335,E$67,gamma_gas_,gamma_oil_,gamma_water_,Rsb_m3m3_,Rp_m3m3_,Pb_atm_,T_res_C_,Bob_m3m3_,Muo_cP_,PVT_corr_)</f>
        <v>101.48036502180975</v>
      </c>
      <c r="F335">
        <f>[1]!PVT_Rhog_kgm3($C335,F$67,gamma_gas_,gamma_oil_,gamma_water_,Rsb_m3m3_,Rp_m3m3_,Pb_atm_,T_res_C_,Bob_m3m3_,Muo_cP_,PVT_corr_)</f>
        <v>86.504129020226586</v>
      </c>
      <c r="G335">
        <f>[1]!PVT_Rhog_kgm3($C335,G$67,gamma_gas_,gamma_oil_,gamma_water_,Rsb_m3m3_,Rp_m3m3_,Pb_atm_,T_res_C_,Bob_m3m3_,Muo_cP_,PVT_corr_)</f>
        <v>75.739102428812245</v>
      </c>
      <c r="H335">
        <f>[1]!PVT_Rhog_kgm3($C335,H$67,gamma_gas_,gamma_oil_,gamma_water_,Rsb_m3m3_,Rp_m3m3_,Pb_atm_,T_res_C_,Bob_m3m3_,Muo_cP_,PVT_corr_1_)</f>
        <v>137.35552111675648</v>
      </c>
      <c r="I335">
        <f>[1]!PVT_Rhog_kgm3($C335,I$67,gamma_gas_,gamma_oil_,gamma_water_,Rsb_m3m3_,Rp_m3m3_,Pb_atm_,T_res_C_,Bob_m3m3_,Muo_cP_,PVT_corr_1_)</f>
        <v>101.48036502180975</v>
      </c>
      <c r="J335">
        <f>[1]!PVT_Rhog_kgm3($C335,J$67,gamma_gas_,gamma_oil_,gamma_water_,Rsb_m3m3_,Rp_m3m3_,Pb_atm_,T_res_C_,Bob_m3m3_,Muo_cP_,PVT_corr_1_)</f>
        <v>86.504129020226586</v>
      </c>
      <c r="K335">
        <f>[1]!PVT_Rhog_kgm3($C335,K$67,gamma_gas_,gamma_oil_,gamma_water_,Rsb_m3m3_,Rp_m3m3_,Pb_atm_,T_res_C_,Bob_m3m3_,Muo_cP_,PVT_corr_1_)</f>
        <v>75.739102428812245</v>
      </c>
    </row>
    <row r="336" spans="2:11" outlineLevel="1" x14ac:dyDescent="0.25">
      <c r="C336">
        <v>120</v>
      </c>
      <c r="D336">
        <f>[1]!PVT_Rhog_kgm3($C336,D$67,gamma_gas_,gamma_oil_,gamma_water_,Rsb_m3m3_,Rp_m3m3_,Pb_atm_,T_res_C_,Bob_m3m3_,Muo_cP_,PVT_corr_)</f>
        <v>158.08762486498838</v>
      </c>
      <c r="E336">
        <f>[1]!PVT_Rhog_kgm3($C336,E$67,gamma_gas_,gamma_oil_,gamma_water_,Rsb_m3m3_,Rp_m3m3_,Pb_atm_,T_res_C_,Bob_m3m3_,Muo_cP_,PVT_corr_)</f>
        <v>110.3478108144232</v>
      </c>
      <c r="F336">
        <f>[1]!PVT_Rhog_kgm3($C336,F$67,gamma_gas_,gamma_oil_,gamma_water_,Rsb_m3m3_,Rp_m3m3_,Pb_atm_,T_res_C_,Bob_m3m3_,Muo_cP_,PVT_corr_)</f>
        <v>93.735741488319405</v>
      </c>
      <c r="G336">
        <f>[1]!PVT_Rhog_kgm3($C336,G$67,gamma_gas_,gamma_oil_,gamma_water_,Rsb_m3m3_,Rp_m3m3_,Pb_atm_,T_res_C_,Bob_m3m3_,Muo_cP_,PVT_corr_)</f>
        <v>81.937768837041219</v>
      </c>
      <c r="H336">
        <f>[1]!PVT_Rhog_kgm3($C336,H$67,gamma_gas_,gamma_oil_,gamma_water_,Rsb_m3m3_,Rp_m3m3_,Pb_atm_,T_res_C_,Bob_m3m3_,Muo_cP_,PVT_corr_1_)</f>
        <v>158.08762486498838</v>
      </c>
      <c r="I336">
        <f>[1]!PVT_Rhog_kgm3($C336,I$67,gamma_gas_,gamma_oil_,gamma_water_,Rsb_m3m3_,Rp_m3m3_,Pb_atm_,T_res_C_,Bob_m3m3_,Muo_cP_,PVT_corr_1_)</f>
        <v>110.3478108144232</v>
      </c>
      <c r="J336">
        <f>[1]!PVT_Rhog_kgm3($C336,J$67,gamma_gas_,gamma_oil_,gamma_water_,Rsb_m3m3_,Rp_m3m3_,Pb_atm_,T_res_C_,Bob_m3m3_,Muo_cP_,PVT_corr_1_)</f>
        <v>93.735741488319405</v>
      </c>
      <c r="K336">
        <f>[1]!PVT_Rhog_kgm3($C336,K$67,gamma_gas_,gamma_oil_,gamma_water_,Rsb_m3m3_,Rp_m3m3_,Pb_atm_,T_res_C_,Bob_m3m3_,Muo_cP_,PVT_corr_1_)</f>
        <v>81.937768837041219</v>
      </c>
    </row>
    <row r="337" spans="2:11" outlineLevel="1" x14ac:dyDescent="0.25">
      <c r="B337" s="5"/>
      <c r="C337">
        <v>130</v>
      </c>
      <c r="D337">
        <f>[1]!PVT_Rhog_kgm3($C337,D$67,gamma_gas_,gamma_oil_,gamma_water_,Rsb_m3m3_,Rp_m3m3_,Pb_atm_,T_res_C_,Bob_m3m3_,Muo_cP_,PVT_corr_)</f>
        <v>182.12585072450156</v>
      </c>
      <c r="E337">
        <f>[1]!PVT_Rhog_kgm3($C337,E$67,gamma_gas_,gamma_oil_,gamma_water_,Rsb_m3m3_,Rp_m3m3_,Pb_atm_,T_res_C_,Bob_m3m3_,Muo_cP_,PVT_corr_)</f>
        <v>119.10374486998599</v>
      </c>
      <c r="F337">
        <f>[1]!PVT_Rhog_kgm3($C337,F$67,gamma_gas_,gamma_oil_,gamma_water_,Rsb_m3m3_,Rp_m3m3_,Pb_atm_,T_res_C_,Bob_m3m3_,Muo_cP_,PVT_corr_)</f>
        <v>100.76306394511006</v>
      </c>
      <c r="G337">
        <f>[1]!PVT_Rhog_kgm3($C337,G$67,gamma_gas_,gamma_oil_,gamma_water_,Rsb_m3m3_,Rp_m3m3_,Pb_atm_,T_res_C_,Bob_m3m3_,Muo_cP_,PVT_corr_)</f>
        <v>87.945021348342308</v>
      </c>
      <c r="H337">
        <f>[1]!PVT_Rhog_kgm3($C337,H$67,gamma_gas_,gamma_oil_,gamma_water_,Rsb_m3m3_,Rp_m3m3_,Pb_atm_,T_res_C_,Bob_m3m3_,Muo_cP_,PVT_corr_1_)</f>
        <v>182.12585072450156</v>
      </c>
      <c r="I337">
        <f>[1]!PVT_Rhog_kgm3($C337,I$67,gamma_gas_,gamma_oil_,gamma_water_,Rsb_m3m3_,Rp_m3m3_,Pb_atm_,T_res_C_,Bob_m3m3_,Muo_cP_,PVT_corr_1_)</f>
        <v>119.10374486998599</v>
      </c>
      <c r="J337">
        <f>[1]!PVT_Rhog_kgm3($C337,J$67,gamma_gas_,gamma_oil_,gamma_water_,Rsb_m3m3_,Rp_m3m3_,Pb_atm_,T_res_C_,Bob_m3m3_,Muo_cP_,PVT_corr_1_)</f>
        <v>100.76306394511006</v>
      </c>
      <c r="K337">
        <f>[1]!PVT_Rhog_kgm3($C337,K$67,gamma_gas_,gamma_oil_,gamma_water_,Rsb_m3m3_,Rp_m3m3_,Pb_atm_,T_res_C_,Bob_m3m3_,Muo_cP_,PVT_corr_1_)</f>
        <v>87.945021348342308</v>
      </c>
    </row>
    <row r="338" spans="2:11" outlineLevel="1" x14ac:dyDescent="0.25">
      <c r="C338">
        <v>140</v>
      </c>
      <c r="D338">
        <f>[1]!PVT_Rhog_kgm3($C338,D$67,gamma_gas_,gamma_oil_,gamma_water_,Rsb_m3m3_,Rp_m3m3_,Pb_atm_,T_res_C_,Bob_m3m3_,Muo_cP_,PVT_corr_)</f>
        <v>208.17112674142703</v>
      </c>
      <c r="E338">
        <f>[1]!PVT_Rhog_kgm3($C338,E$67,gamma_gas_,gamma_oil_,gamma_water_,Rsb_m3m3_,Rp_m3m3_,Pb_atm_,T_res_C_,Bob_m3m3_,Muo_cP_,PVT_corr_)</f>
        <v>127.78349497238516</v>
      </c>
      <c r="F338">
        <f>[1]!PVT_Rhog_kgm3($C338,F$67,gamma_gas_,gamma_oil_,gamma_water_,Rsb_m3m3_,Rp_m3m3_,Pb_atm_,T_res_C_,Bob_m3m3_,Muo_cP_,PVT_corr_)</f>
        <v>107.57549216737114</v>
      </c>
      <c r="G338">
        <f>[1]!PVT_Rhog_kgm3($C338,G$67,gamma_gas_,gamma_oil_,gamma_water_,Rsb_m3m3_,Rp_m3m3_,Pb_atm_,T_res_C_,Bob_m3m3_,Muo_cP_,PVT_corr_)</f>
        <v>93.750748950747308</v>
      </c>
      <c r="H338">
        <f>[1]!PVT_Rhog_kgm3($C338,H$67,gamma_gas_,gamma_oil_,gamma_water_,Rsb_m3m3_,Rp_m3m3_,Pb_atm_,T_res_C_,Bob_m3m3_,Muo_cP_,PVT_corr_1_)</f>
        <v>208.17112674142703</v>
      </c>
      <c r="I338">
        <f>[1]!PVT_Rhog_kgm3($C338,I$67,gamma_gas_,gamma_oil_,gamma_water_,Rsb_m3m3_,Rp_m3m3_,Pb_atm_,T_res_C_,Bob_m3m3_,Muo_cP_,PVT_corr_1_)</f>
        <v>127.78349497238516</v>
      </c>
      <c r="J338">
        <f>[1]!PVT_Rhog_kgm3($C338,J$67,gamma_gas_,gamma_oil_,gamma_water_,Rsb_m3m3_,Rp_m3m3_,Pb_atm_,T_res_C_,Bob_m3m3_,Muo_cP_,PVT_corr_1_)</f>
        <v>107.57549216737114</v>
      </c>
      <c r="K338">
        <f>[1]!PVT_Rhog_kgm3($C338,K$67,gamma_gas_,gamma_oil_,gamma_water_,Rsb_m3m3_,Rp_m3m3_,Pb_atm_,T_res_C_,Bob_m3m3_,Muo_cP_,PVT_corr_1_)</f>
        <v>93.750748950747308</v>
      </c>
    </row>
    <row r="339" spans="2:11" outlineLevel="1" x14ac:dyDescent="0.25">
      <c r="C339">
        <v>150</v>
      </c>
      <c r="D339">
        <f>[1]!PVT_Rhog_kgm3($C339,D$67,gamma_gas_,gamma_oil_,gamma_water_,Rsb_m3m3_,Rp_m3m3_,Pb_atm_,T_res_C_,Bob_m3m3_,Muo_cP_,PVT_corr_)</f>
        <v>232.99310246174088</v>
      </c>
      <c r="E339">
        <f>[1]!PVT_Rhog_kgm3($C339,E$67,gamma_gas_,gamma_oil_,gamma_water_,Rsb_m3m3_,Rp_m3m3_,Pb_atm_,T_res_C_,Bob_m3m3_,Muo_cP_,PVT_corr_)</f>
        <v>136.43853780159949</v>
      </c>
      <c r="F339">
        <f>[1]!PVT_Rhog_kgm3($C339,F$67,gamma_gas_,gamma_oil_,gamma_water_,Rsb_m3m3_,Rp_m3m3_,Pb_atm_,T_res_C_,Bob_m3m3_,Muo_cP_,PVT_corr_)</f>
        <v>114.16500054790984</v>
      </c>
      <c r="G339">
        <f>[1]!PVT_Rhog_kgm3($C339,G$67,gamma_gas_,gamma_oil_,gamma_water_,Rsb_m3m3_,Rp_m3m3_,Pb_atm_,T_res_C_,Bob_m3m3_,Muo_cP_,PVT_corr_)</f>
        <v>99.34619028922765</v>
      </c>
      <c r="H339">
        <f>[1]!PVT_Rhog_kgm3($C339,H$67,gamma_gas_,gamma_oil_,gamma_water_,Rsb_m3m3_,Rp_m3m3_,Pb_atm_,T_res_C_,Bob_m3m3_,Muo_cP_,PVT_corr_1_)</f>
        <v>232.99310246174088</v>
      </c>
      <c r="I339">
        <f>[1]!PVT_Rhog_kgm3($C339,I$67,gamma_gas_,gamma_oil_,gamma_water_,Rsb_m3m3_,Rp_m3m3_,Pb_atm_,T_res_C_,Bob_m3m3_,Muo_cP_,PVT_corr_1_)</f>
        <v>136.43853780159949</v>
      </c>
      <c r="J339">
        <f>[1]!PVT_Rhog_kgm3($C339,J$67,gamma_gas_,gamma_oil_,gamma_water_,Rsb_m3m3_,Rp_m3m3_,Pb_atm_,T_res_C_,Bob_m3m3_,Muo_cP_,PVT_corr_1_)</f>
        <v>114.16500054790984</v>
      </c>
      <c r="K339">
        <f>[1]!PVT_Rhog_kgm3($C339,K$67,gamma_gas_,gamma_oil_,gamma_water_,Rsb_m3m3_,Rp_m3m3_,Pb_atm_,T_res_C_,Bob_m3m3_,Muo_cP_,PVT_corr_1_)</f>
        <v>99.34619028922765</v>
      </c>
    </row>
    <row r="340" spans="2:11" outlineLevel="1" x14ac:dyDescent="0.25">
      <c r="C340">
        <v>160</v>
      </c>
      <c r="D340">
        <f>[1]!PVT_Rhog_kgm3($C340,D$67,gamma_gas_,gamma_oil_,gamma_water_,Rsb_m3m3_,Rp_m3m3_,Pb_atm_,T_res_C_,Bob_m3m3_,Muo_cP_,PVT_corr_)</f>
        <v>252.88189870594942</v>
      </c>
      <c r="E340">
        <f>[1]!PVT_Rhog_kgm3($C340,E$67,gamma_gas_,gamma_oil_,gamma_water_,Rsb_m3m3_,Rp_m3m3_,Pb_atm_,T_res_C_,Bob_m3m3_,Muo_cP_,PVT_corr_)</f>
        <v>145.13644173348271</v>
      </c>
      <c r="F340">
        <f>[1]!PVT_Rhog_kgm3($C340,F$67,gamma_gas_,gamma_oil_,gamma_water_,Rsb_m3m3_,Rp_m3m3_,Pb_atm_,T_res_C_,Bob_m3m3_,Muo_cP_,PVT_corr_)</f>
        <v>120.52587349527991</v>
      </c>
      <c r="G340">
        <f>[1]!PVT_Rhog_kgm3($C340,G$67,gamma_gas_,gamma_oil_,gamma_water_,Rsb_m3m3_,Rp_m3m3_,Pb_atm_,T_res_C_,Bob_m3m3_,Muo_cP_,PVT_corr_)</f>
        <v>104.72369303316422</v>
      </c>
      <c r="H340">
        <f>[1]!PVT_Rhog_kgm3($C340,H$67,gamma_gas_,gamma_oil_,gamma_water_,Rsb_m3m3_,Rp_m3m3_,Pb_atm_,T_res_C_,Bob_m3m3_,Muo_cP_,PVT_corr_1_)</f>
        <v>252.88189870594942</v>
      </c>
      <c r="I340">
        <f>[1]!PVT_Rhog_kgm3($C340,I$67,gamma_gas_,gamma_oil_,gamma_water_,Rsb_m3m3_,Rp_m3m3_,Pb_atm_,T_res_C_,Bob_m3m3_,Muo_cP_,PVT_corr_1_)</f>
        <v>145.13644173348271</v>
      </c>
      <c r="J340">
        <f>[1]!PVT_Rhog_kgm3($C340,J$67,gamma_gas_,gamma_oil_,gamma_water_,Rsb_m3m3_,Rp_m3m3_,Pb_atm_,T_res_C_,Bob_m3m3_,Muo_cP_,PVT_corr_1_)</f>
        <v>120.52587349527991</v>
      </c>
      <c r="K340">
        <f>[1]!PVT_Rhog_kgm3($C340,K$67,gamma_gas_,gamma_oil_,gamma_water_,Rsb_m3m3_,Rp_m3m3_,Pb_atm_,T_res_C_,Bob_m3m3_,Muo_cP_,PVT_corr_1_)</f>
        <v>104.72369303316422</v>
      </c>
    </row>
    <row r="341" spans="2:11" outlineLevel="1" x14ac:dyDescent="0.25">
      <c r="B341" s="5"/>
      <c r="C341">
        <v>170</v>
      </c>
      <c r="D341">
        <f>[1]!PVT_Rhog_kgm3($C341,D$67,gamma_gas_,gamma_oil_,gamma_water_,Rsb_m3m3_,Rp_m3m3_,Pb_atm_,T_res_C_,Bob_m3m3_,Muo_cP_,PVT_corr_)</f>
        <v>266.51333090077304</v>
      </c>
      <c r="E341">
        <f>[1]!PVT_Rhog_kgm3($C341,E$67,gamma_gas_,gamma_oil_,gamma_water_,Rsb_m3m3_,Rp_m3m3_,Pb_atm_,T_res_C_,Bob_m3m3_,Muo_cP_,PVT_corr_)</f>
        <v>153.95968358343129</v>
      </c>
      <c r="F341">
        <f>[1]!PVT_Rhog_kgm3($C341,F$67,gamma_gas_,gamma_oil_,gamma_water_,Rsb_m3m3_,Rp_m3m3_,Pb_atm_,T_res_C_,Bob_m3m3_,Muo_cP_,PVT_corr_)</f>
        <v>126.65447243901623</v>
      </c>
      <c r="G341">
        <f>[1]!PVT_Rhog_kgm3($C341,G$67,gamma_gas_,gamma_oil_,gamma_water_,Rsb_m3m3_,Rp_m3m3_,Pb_atm_,T_res_C_,Bob_m3m3_,Muo_cP_,PVT_corr_)</f>
        <v>109.87649285947232</v>
      </c>
      <c r="H341">
        <f>[1]!PVT_Rhog_kgm3($C341,H$67,gamma_gas_,gamma_oil_,gamma_water_,Rsb_m3m3_,Rp_m3m3_,Pb_atm_,T_res_C_,Bob_m3m3_,Muo_cP_,PVT_corr_1_)</f>
        <v>266.51333090077304</v>
      </c>
      <c r="I341">
        <f>[1]!PVT_Rhog_kgm3($C341,I$67,gamma_gas_,gamma_oil_,gamma_water_,Rsb_m3m3_,Rp_m3m3_,Pb_atm_,T_res_C_,Bob_m3m3_,Muo_cP_,PVT_corr_1_)</f>
        <v>153.95968358343129</v>
      </c>
      <c r="J341">
        <f>[1]!PVT_Rhog_kgm3($C341,J$67,gamma_gas_,gamma_oil_,gamma_water_,Rsb_m3m3_,Rp_m3m3_,Pb_atm_,T_res_C_,Bob_m3m3_,Muo_cP_,PVT_corr_1_)</f>
        <v>126.65447243901623</v>
      </c>
      <c r="K341">
        <f>[1]!PVT_Rhog_kgm3($C341,K$67,gamma_gas_,gamma_oil_,gamma_water_,Rsb_m3m3_,Rp_m3m3_,Pb_atm_,T_res_C_,Bob_m3m3_,Muo_cP_,PVT_corr_1_)</f>
        <v>109.87649285947232</v>
      </c>
    </row>
    <row r="342" spans="2:11" outlineLevel="1" x14ac:dyDescent="0.25">
      <c r="C342">
        <v>180</v>
      </c>
      <c r="D342">
        <f>[1]!PVT_Rhog_kgm3($C342,D$67,gamma_gas_,gamma_oil_,gamma_water_,Rsb_m3m3_,Rp_m3m3_,Pb_atm_,T_res_C_,Bob_m3m3_,Muo_cP_,PVT_corr_)</f>
        <v>275.59208010285454</v>
      </c>
      <c r="E342">
        <f>[1]!PVT_Rhog_kgm3($C342,E$67,gamma_gas_,gamma_oil_,gamma_water_,Rsb_m3m3_,Rp_m3m3_,Pb_atm_,T_res_C_,Bob_m3m3_,Muo_cP_,PVT_corr_)</f>
        <v>163.00259605378599</v>
      </c>
      <c r="F342">
        <f>[1]!PVT_Rhog_kgm3($C342,F$67,gamma_gas_,gamma_oil_,gamma_water_,Rsb_m3m3_,Rp_m3m3_,Pb_atm_,T_res_C_,Bob_m3m3_,Muo_cP_,PVT_corr_)</f>
        <v>132.54904191616109</v>
      </c>
      <c r="G342">
        <f>[1]!PVT_Rhog_kgm3($C342,G$67,gamma_gas_,gamma_oil_,gamma_water_,Rsb_m3m3_,Rp_m3m3_,Pb_atm_,T_res_C_,Bob_m3m3_,Muo_cP_,PVT_corr_)</f>
        <v>114.79851225721981</v>
      </c>
      <c r="H342">
        <f>[1]!PVT_Rhog_kgm3($C342,H$67,gamma_gas_,gamma_oil_,gamma_water_,Rsb_m3m3_,Rp_m3m3_,Pb_atm_,T_res_C_,Bob_m3m3_,Muo_cP_,PVT_corr_1_)</f>
        <v>275.59208010285454</v>
      </c>
      <c r="I342">
        <f>[1]!PVT_Rhog_kgm3($C342,I$67,gamma_gas_,gamma_oil_,gamma_water_,Rsb_m3m3_,Rp_m3m3_,Pb_atm_,T_res_C_,Bob_m3m3_,Muo_cP_,PVT_corr_1_)</f>
        <v>163.00259605378599</v>
      </c>
      <c r="J342">
        <f>[1]!PVT_Rhog_kgm3($C342,J$67,gamma_gas_,gamma_oil_,gamma_water_,Rsb_m3m3_,Rp_m3m3_,Pb_atm_,T_res_C_,Bob_m3m3_,Muo_cP_,PVT_corr_1_)</f>
        <v>132.54904191616109</v>
      </c>
      <c r="K342">
        <f>[1]!PVT_Rhog_kgm3($C342,K$67,gamma_gas_,gamma_oil_,gamma_water_,Rsb_m3m3_,Rp_m3m3_,Pb_atm_,T_res_C_,Bob_m3m3_,Muo_cP_,PVT_corr_1_)</f>
        <v>114.79851225721981</v>
      </c>
    </row>
    <row r="343" spans="2:11" outlineLevel="1" x14ac:dyDescent="0.25">
      <c r="C343">
        <v>190</v>
      </c>
      <c r="D343">
        <f>[1]!PVT_Rhog_kgm3($C343,D$67,gamma_gas_,gamma_oil_,gamma_water_,Rsb_m3m3_,Rp_m3m3_,Pb_atm_,T_res_C_,Bob_m3m3_,Muo_cP_,PVT_corr_)</f>
        <v>282.52552492032237</v>
      </c>
      <c r="E343">
        <f>[1]!PVT_Rhog_kgm3($C343,E$67,gamma_gas_,gamma_oil_,gamma_water_,Rsb_m3m3_,Rp_m3m3_,Pb_atm_,T_res_C_,Bob_m3m3_,Muo_cP_,PVT_corr_)</f>
        <v>172.36541723874154</v>
      </c>
      <c r="F343">
        <f>[1]!PVT_Rhog_kgm3($C343,F$67,gamma_gas_,gamma_oil_,gamma_water_,Rsb_m3m3_,Rp_m3m3_,Pb_atm_,T_res_C_,Bob_m3m3_,Muo_cP_,PVT_corr_)</f>
        <v>138.20955681700954</v>
      </c>
      <c r="G343">
        <f>[1]!PVT_Rhog_kgm3($C343,G$67,gamma_gas_,gamma_oil_,gamma_water_,Rsb_m3m3_,Rp_m3m3_,Pb_atm_,T_res_C_,Bob_m3m3_,Muo_cP_,PVT_corr_)</f>
        <v>119.48417887787677</v>
      </c>
      <c r="H343">
        <f>[1]!PVT_Rhog_kgm3($C343,H$67,gamma_gas_,gamma_oil_,gamma_water_,Rsb_m3m3_,Rp_m3m3_,Pb_atm_,T_res_C_,Bob_m3m3_,Muo_cP_,PVT_corr_1_)</f>
        <v>282.52552492032237</v>
      </c>
      <c r="I343">
        <f>[1]!PVT_Rhog_kgm3($C343,I$67,gamma_gas_,gamma_oil_,gamma_water_,Rsb_m3m3_,Rp_m3m3_,Pb_atm_,T_res_C_,Bob_m3m3_,Muo_cP_,PVT_corr_1_)</f>
        <v>172.36541723874154</v>
      </c>
      <c r="J343">
        <f>[1]!PVT_Rhog_kgm3($C343,J$67,gamma_gas_,gamma_oil_,gamma_water_,Rsb_m3m3_,Rp_m3m3_,Pb_atm_,T_res_C_,Bob_m3m3_,Muo_cP_,PVT_corr_1_)</f>
        <v>138.20955681700954</v>
      </c>
      <c r="K343">
        <f>[1]!PVT_Rhog_kgm3($C343,K$67,gamma_gas_,gamma_oil_,gamma_water_,Rsb_m3m3_,Rp_m3m3_,Pb_atm_,T_res_C_,Bob_m3m3_,Muo_cP_,PVT_corr_1_)</f>
        <v>119.48417887787677</v>
      </c>
    </row>
    <row r="344" spans="2:11" outlineLevel="1" x14ac:dyDescent="0.25">
      <c r="C344">
        <v>200</v>
      </c>
      <c r="D344">
        <f>[1]!PVT_Rhog_kgm3($C344,D$67,gamma_gas_,gamma_oil_,gamma_water_,Rsb_m3m3_,Rp_m3m3_,Pb_atm_,T_res_C_,Bob_m3m3_,Muo_cP_,PVT_corr_)</f>
        <v>288.65671061227857</v>
      </c>
      <c r="E344">
        <f>[1]!PVT_Rhog_kgm3($C344,E$67,gamma_gas_,gamma_oil_,gamma_water_,Rsb_m3m3_,Rp_m3m3_,Pb_atm_,T_res_C_,Bob_m3m3_,Muo_cP_,PVT_corr_)</f>
        <v>182.14416884107396</v>
      </c>
      <c r="F344">
        <f>[1]!PVT_Rhog_kgm3($C344,F$67,gamma_gas_,gamma_oil_,gamma_water_,Rsb_m3m3_,Rp_m3m3_,Pb_atm_,T_res_C_,Bob_m3m3_,Muo_cP_,PVT_corr_)</f>
        <v>143.63761182700938</v>
      </c>
      <c r="G344">
        <f>[1]!PVT_Rhog_kgm3($C344,G$67,gamma_gas_,gamma_oil_,gamma_water_,Rsb_m3m3_,Rp_m3m3_,Pb_atm_,T_res_C_,Bob_m3m3_,Muo_cP_,PVT_corr_)</f>
        <v>123.92826286763005</v>
      </c>
      <c r="H344">
        <f>[1]!PVT_Rhog_kgm3($C344,H$67,gamma_gas_,gamma_oil_,gamma_water_,Rsb_m3m3_,Rp_m3m3_,Pb_atm_,T_res_C_,Bob_m3m3_,Muo_cP_,PVT_corr_1_)</f>
        <v>288.65671061227857</v>
      </c>
      <c r="I344">
        <f>[1]!PVT_Rhog_kgm3($C344,I$67,gamma_gas_,gamma_oil_,gamma_water_,Rsb_m3m3_,Rp_m3m3_,Pb_atm_,T_res_C_,Bob_m3m3_,Muo_cP_,PVT_corr_1_)</f>
        <v>182.14416884107396</v>
      </c>
      <c r="J344">
        <f>[1]!PVT_Rhog_kgm3($C344,J$67,gamma_gas_,gamma_oil_,gamma_water_,Rsb_m3m3_,Rp_m3m3_,Pb_atm_,T_res_C_,Bob_m3m3_,Muo_cP_,PVT_corr_1_)</f>
        <v>143.63761182700938</v>
      </c>
      <c r="K344">
        <f>[1]!PVT_Rhog_kgm3($C344,K$67,gamma_gas_,gamma_oil_,gamma_water_,Rsb_m3m3_,Rp_m3m3_,Pb_atm_,T_res_C_,Bob_m3m3_,Muo_cP_,PVT_corr_1_)</f>
        <v>123.92826286763005</v>
      </c>
    </row>
    <row r="345" spans="2:11" outlineLevel="1" x14ac:dyDescent="0.25">
      <c r="B345" s="5"/>
      <c r="C345">
        <v>210</v>
      </c>
      <c r="D345">
        <f>[1]!PVT_Rhog_kgm3($C345,D$67,gamma_gas_,gamma_oil_,gamma_water_,Rsb_m3m3_,Rp_m3m3_,Pb_atm_,T_res_C_,Bob_m3m3_,Muo_cP_,PVT_corr_)</f>
        <v>294.39402212422868</v>
      </c>
      <c r="E345">
        <f>[1]!PVT_Rhog_kgm3($C345,E$67,gamma_gas_,gamma_oil_,gamma_water_,Rsb_m3m3_,Rp_m3m3_,Pb_atm_,T_res_C_,Bob_m3m3_,Muo_cP_,PVT_corr_)</f>
        <v>192.41508320269028</v>
      </c>
      <c r="F345">
        <f>[1]!PVT_Rhog_kgm3($C345,F$67,gamma_gas_,gamma_oil_,gamma_water_,Rsb_m3m3_,Rp_m3m3_,Pb_atm_,T_res_C_,Bob_m3m3_,Muo_cP_,PVT_corr_)</f>
        <v>148.83635332043997</v>
      </c>
      <c r="G345">
        <f>[1]!PVT_Rhog_kgm3($C345,G$67,gamma_gas_,gamma_oil_,gamma_water_,Rsb_m3m3_,Rp_m3m3_,Pb_atm_,T_res_C_,Bob_m3m3_,Muo_cP_,PVT_corr_)</f>
        <v>128.12573249139112</v>
      </c>
      <c r="H345">
        <f>[1]!PVT_Rhog_kgm3($C345,H$67,gamma_gas_,gamma_oil_,gamma_water_,Rsb_m3m3_,Rp_m3m3_,Pb_atm_,T_res_C_,Bob_m3m3_,Muo_cP_,PVT_corr_1_)</f>
        <v>294.39402212422868</v>
      </c>
      <c r="I345">
        <f>[1]!PVT_Rhog_kgm3($C345,I$67,gamma_gas_,gamma_oil_,gamma_water_,Rsb_m3m3_,Rp_m3m3_,Pb_atm_,T_res_C_,Bob_m3m3_,Muo_cP_,PVT_corr_1_)</f>
        <v>192.41508320269028</v>
      </c>
      <c r="J345">
        <f>[1]!PVT_Rhog_kgm3($C345,J$67,gamma_gas_,gamma_oil_,gamma_water_,Rsb_m3m3_,Rp_m3m3_,Pb_atm_,T_res_C_,Bob_m3m3_,Muo_cP_,PVT_corr_1_)</f>
        <v>148.83635332043997</v>
      </c>
      <c r="K345">
        <f>[1]!PVT_Rhog_kgm3($C345,K$67,gamma_gas_,gamma_oil_,gamma_water_,Rsb_m3m3_,Rp_m3m3_,Pb_atm_,T_res_C_,Bob_m3m3_,Muo_cP_,PVT_corr_1_)</f>
        <v>128.12573249139112</v>
      </c>
    </row>
    <row r="346" spans="2:11" outlineLevel="1" x14ac:dyDescent="0.25">
      <c r="C346">
        <v>220</v>
      </c>
      <c r="D346">
        <f>[1]!PVT_Rhog_kgm3($C346,D$67,gamma_gas_,gamma_oil_,gamma_water_,Rsb_m3m3_,Rp_m3m3_,Pb_atm_,T_res_C_,Bob_m3m3_,Muo_cP_,PVT_corr_)</f>
        <v>299.82252492794004</v>
      </c>
      <c r="E346">
        <f>[1]!PVT_Rhog_kgm3($C346,E$67,gamma_gas_,gamma_oil_,gamma_water_,Rsb_m3m3_,Rp_m3m3_,Pb_atm_,T_res_C_,Bob_m3m3_,Muo_cP_,PVT_corr_)</f>
        <v>203.21291981158657</v>
      </c>
      <c r="F346">
        <f>[1]!PVT_Rhog_kgm3($C346,F$67,gamma_gas_,gamma_oil_,gamma_water_,Rsb_m3m3_,Rp_m3m3_,Pb_atm_,T_res_C_,Bob_m3m3_,Muo_cP_,PVT_corr_)</f>
        <v>153.81045334691859</v>
      </c>
      <c r="G346">
        <f>[1]!PVT_Rhog_kgm3($C346,G$67,gamma_gas_,gamma_oil_,gamma_water_,Rsb_m3m3_,Rp_m3m3_,Pb_atm_,T_res_C_,Bob_m3m3_,Muo_cP_,PVT_corr_)</f>
        <v>132.07162736237908</v>
      </c>
      <c r="H346">
        <f>[1]!PVT_Rhog_kgm3($C346,H$67,gamma_gas_,gamma_oil_,gamma_water_,Rsb_m3m3_,Rp_m3m3_,Pb_atm_,T_res_C_,Bob_m3m3_,Muo_cP_,PVT_corr_1_)</f>
        <v>299.82252492794004</v>
      </c>
      <c r="I346">
        <f>[1]!PVT_Rhog_kgm3($C346,I$67,gamma_gas_,gamma_oil_,gamma_water_,Rsb_m3m3_,Rp_m3m3_,Pb_atm_,T_res_C_,Bob_m3m3_,Muo_cP_,PVT_corr_1_)</f>
        <v>203.21291981158657</v>
      </c>
      <c r="J346">
        <f>[1]!PVT_Rhog_kgm3($C346,J$67,gamma_gas_,gamma_oil_,gamma_water_,Rsb_m3m3_,Rp_m3m3_,Pb_atm_,T_res_C_,Bob_m3m3_,Muo_cP_,PVT_corr_1_)</f>
        <v>153.81045334691859</v>
      </c>
      <c r="K346">
        <f>[1]!PVT_Rhog_kgm3($C346,K$67,gamma_gas_,gamma_oil_,gamma_water_,Rsb_m3m3_,Rp_m3m3_,Pb_atm_,T_res_C_,Bob_m3m3_,Muo_cP_,PVT_corr_1_)</f>
        <v>132.07162736237908</v>
      </c>
    </row>
    <row r="347" spans="2:11" outlineLevel="1" x14ac:dyDescent="0.25">
      <c r="C347">
        <v>230</v>
      </c>
      <c r="D347">
        <f>[1]!PVT_Rhog_kgm3($C347,D$67,gamma_gas_,gamma_oil_,gamma_water_,Rsb_m3m3_,Rp_m3m3_,Pb_atm_,T_res_C_,Bob_m3m3_,Muo_cP_,PVT_corr_)</f>
        <v>304.97131730141945</v>
      </c>
      <c r="E347">
        <f>[1]!PVT_Rhog_kgm3($C347,E$67,gamma_gas_,gamma_oil_,gamma_water_,Rsb_m3m3_,Rp_m3m3_,Pb_atm_,T_res_C_,Bob_m3m3_,Muo_cP_,PVT_corr_)</f>
        <v>214.50435703020963</v>
      </c>
      <c r="F347">
        <f>[1]!PVT_Rhog_kgm3($C347,F$67,gamma_gas_,gamma_oil_,gamma_water_,Rsb_m3m3_,Rp_m3m3_,Pb_atm_,T_res_C_,Bob_m3m3_,Muo_cP_,PVT_corr_)</f>
        <v>158.5661248171933</v>
      </c>
      <c r="G347">
        <f>[1]!PVT_Rhog_kgm3($C347,G$67,gamma_gas_,gamma_oil_,gamma_water_,Rsb_m3m3_,Rp_m3m3_,Pb_atm_,T_res_C_,Bob_m3m3_,Muo_cP_,PVT_corr_)</f>
        <v>135.76094870090878</v>
      </c>
      <c r="H347">
        <f>[1]!PVT_Rhog_kgm3($C347,H$67,gamma_gas_,gamma_oil_,gamma_water_,Rsb_m3m3_,Rp_m3m3_,Pb_atm_,T_res_C_,Bob_m3m3_,Muo_cP_,PVT_corr_1_)</f>
        <v>304.97131730141945</v>
      </c>
      <c r="I347">
        <f>[1]!PVT_Rhog_kgm3($C347,I$67,gamma_gas_,gamma_oil_,gamma_water_,Rsb_m3m3_,Rp_m3m3_,Pb_atm_,T_res_C_,Bob_m3m3_,Muo_cP_,PVT_corr_1_)</f>
        <v>214.50435703020963</v>
      </c>
      <c r="J347">
        <f>[1]!PVT_Rhog_kgm3($C347,J$67,gamma_gas_,gamma_oil_,gamma_water_,Rsb_m3m3_,Rp_m3m3_,Pb_atm_,T_res_C_,Bob_m3m3_,Muo_cP_,PVT_corr_1_)</f>
        <v>158.5661248171933</v>
      </c>
      <c r="K347">
        <f>[1]!PVT_Rhog_kgm3($C347,K$67,gamma_gas_,gamma_oil_,gamma_water_,Rsb_m3m3_,Rp_m3m3_,Pb_atm_,T_res_C_,Bob_m3m3_,Muo_cP_,PVT_corr_1_)</f>
        <v>135.76094870090878</v>
      </c>
    </row>
    <row r="348" spans="2:11" outlineLevel="1" x14ac:dyDescent="0.25">
      <c r="C348">
        <v>240</v>
      </c>
      <c r="D348">
        <f>[1]!PVT_Rhog_kgm3($C348,D$67,gamma_gas_,gamma_oil_,gamma_water_,Rsb_m3m3_,Rp_m3m3_,Pb_atm_,T_res_C_,Bob_m3m3_,Muo_cP_,PVT_corr_)</f>
        <v>309.86269932875086</v>
      </c>
      <c r="E348">
        <f>[1]!PVT_Rhog_kgm3($C348,E$67,gamma_gas_,gamma_oil_,gamma_water_,Rsb_m3m3_,Rp_m3m3_,Pb_atm_,T_res_C_,Bob_m3m3_,Muo_cP_,PVT_corr_)</f>
        <v>226.16129129698774</v>
      </c>
      <c r="F348">
        <f>[1]!PVT_Rhog_kgm3($C348,F$67,gamma_gas_,gamma_oil_,gamma_water_,Rsb_m3m3_,Rp_m3m3_,Pb_atm_,T_res_C_,Bob_m3m3_,Muo_cP_,PVT_corr_)</f>
        <v>163.11117646033981</v>
      </c>
      <c r="G348">
        <f>[1]!PVT_Rhog_kgm3($C348,G$67,gamma_gas_,gamma_oil_,gamma_water_,Rsb_m3m3_,Rp_m3m3_,Pb_atm_,T_res_C_,Bob_m3m3_,Muo_cP_,PVT_corr_)</f>
        <v>139.18856623993409</v>
      </c>
      <c r="H348">
        <f>[1]!PVT_Rhog_kgm3($C348,H$67,gamma_gas_,gamma_oil_,gamma_water_,Rsb_m3m3_,Rp_m3m3_,Pb_atm_,T_res_C_,Bob_m3m3_,Muo_cP_,PVT_corr_1_)</f>
        <v>309.86269932875086</v>
      </c>
      <c r="I348">
        <f>[1]!PVT_Rhog_kgm3($C348,I$67,gamma_gas_,gamma_oil_,gamma_water_,Rsb_m3m3_,Rp_m3m3_,Pb_atm_,T_res_C_,Bob_m3m3_,Muo_cP_,PVT_corr_1_)</f>
        <v>226.16129129698774</v>
      </c>
      <c r="J348">
        <f>[1]!PVT_Rhog_kgm3($C348,J$67,gamma_gas_,gamma_oil_,gamma_water_,Rsb_m3m3_,Rp_m3m3_,Pb_atm_,T_res_C_,Bob_m3m3_,Muo_cP_,PVT_corr_1_)</f>
        <v>163.11117646033981</v>
      </c>
      <c r="K348">
        <f>[1]!PVT_Rhog_kgm3($C348,K$67,gamma_gas_,gamma_oil_,gamma_water_,Rsb_m3m3_,Rp_m3m3_,Pb_atm_,T_res_C_,Bob_m3m3_,Muo_cP_,PVT_corr_1_)</f>
        <v>139.18856623993409</v>
      </c>
    </row>
    <row r="349" spans="2:11" outlineLevel="1" x14ac:dyDescent="0.25">
      <c r="B349" s="5"/>
      <c r="C349">
        <v>250</v>
      </c>
      <c r="D349">
        <f>[1]!PVT_Rhog_kgm3($C349,D$67,gamma_gas_,gamma_oil_,gamma_water_,Rsb_m3m3_,Rp_m3m3_,Pb_atm_,T_res_C_,Bob_m3m3_,Muo_cP_,PVT_corr_)</f>
        <v>314.51650603692013</v>
      </c>
      <c r="E349">
        <f>[1]!PVT_Rhog_kgm3($C349,E$67,gamma_gas_,gamma_oil_,gamma_water_,Rsb_m3m3_,Rp_m3m3_,Pb_atm_,T_res_C_,Bob_m3m3_,Muo_cP_,PVT_corr_)</f>
        <v>237.94411158801532</v>
      </c>
      <c r="F349">
        <f>[1]!PVT_Rhog_kgm3($C349,F$67,gamma_gas_,gamma_oil_,gamma_water_,Rsb_m3m3_,Rp_m3m3_,Pb_atm_,T_res_C_,Bob_m3m3_,Muo_cP_,PVT_corr_)</f>
        <v>167.45510551774319</v>
      </c>
      <c r="G349">
        <f>[1]!PVT_Rhog_kgm3($C349,G$67,gamma_gas_,gamma_oil_,gamma_water_,Rsb_m3m3_,Rp_m3m3_,Pb_atm_,T_res_C_,Bob_m3m3_,Muo_cP_,PVT_corr_)</f>
        <v>142.34914165528212</v>
      </c>
      <c r="H349">
        <f>[1]!PVT_Rhog_kgm3($C349,H$67,gamma_gas_,gamma_oil_,gamma_water_,Rsb_m3m3_,Rp_m3m3_,Pb_atm_,T_res_C_,Bob_m3m3_,Muo_cP_,PVT_corr_1_)</f>
        <v>314.51650603692013</v>
      </c>
      <c r="I349">
        <f>[1]!PVT_Rhog_kgm3($C349,I$67,gamma_gas_,gamma_oil_,gamma_water_,Rsb_m3m3_,Rp_m3m3_,Pb_atm_,T_res_C_,Bob_m3m3_,Muo_cP_,PVT_corr_1_)</f>
        <v>237.94411158801532</v>
      </c>
      <c r="J349">
        <f>[1]!PVT_Rhog_kgm3($C349,J$67,gamma_gas_,gamma_oil_,gamma_water_,Rsb_m3m3_,Rp_m3m3_,Pb_atm_,T_res_C_,Bob_m3m3_,Muo_cP_,PVT_corr_1_)</f>
        <v>167.45510551774319</v>
      </c>
      <c r="K349">
        <f>[1]!PVT_Rhog_kgm3($C349,K$67,gamma_gas_,gamma_oil_,gamma_water_,Rsb_m3m3_,Rp_m3m3_,Pb_atm_,T_res_C_,Bob_m3m3_,Muo_cP_,PVT_corr_1_)</f>
        <v>142.34914165528212</v>
      </c>
    </row>
    <row r="350" spans="2:11" outlineLevel="1" x14ac:dyDescent="0.25">
      <c r="C350">
        <v>260</v>
      </c>
      <c r="D350">
        <f>[1]!PVT_Rhog_kgm3($C350,D$67,gamma_gas_,gamma_oil_,gamma_water_,Rsb_m3m3_,Rp_m3m3_,Pb_atm_,T_res_C_,Bob_m3m3_,Muo_cP_,PVT_corr_)</f>
        <v>318.95054495539512</v>
      </c>
      <c r="E350">
        <f>[1]!PVT_Rhog_kgm3($C350,E$67,gamma_gas_,gamma_oil_,gamma_water_,Rsb_m3m3_,Rp_m3m3_,Pb_atm_,T_res_C_,Bob_m3m3_,Muo_cP_,PVT_corr_)</f>
        <v>249.50949094381346</v>
      </c>
      <c r="F350">
        <f>[1]!PVT_Rhog_kgm3($C350,F$67,gamma_gas_,gamma_oil_,gamma_water_,Rsb_m3m3_,Rp_m3m3_,Pb_atm_,T_res_C_,Bob_m3m3_,Muo_cP_,PVT_corr_)</f>
        <v>171.60922539421992</v>
      </c>
      <c r="G350">
        <f>[1]!PVT_Rhog_kgm3($C350,G$67,gamma_gas_,gamma_oil_,gamma_water_,Rsb_m3m3_,Rp_m3m3_,Pb_atm_,T_res_C_,Bob_m3m3_,Muo_cP_,PVT_corr_)</f>
        <v>145.23706871030427</v>
      </c>
      <c r="H350">
        <f>[1]!PVT_Rhog_kgm3($C350,H$67,gamma_gas_,gamma_oil_,gamma_water_,Rsb_m3m3_,Rp_m3m3_,Pb_atm_,T_res_C_,Bob_m3m3_,Muo_cP_,PVT_corr_1_)</f>
        <v>318.95054495539512</v>
      </c>
      <c r="I350">
        <f>[1]!PVT_Rhog_kgm3($C350,I$67,gamma_gas_,gamma_oil_,gamma_water_,Rsb_m3m3_,Rp_m3m3_,Pb_atm_,T_res_C_,Bob_m3m3_,Muo_cP_,PVT_corr_1_)</f>
        <v>249.50949094381346</v>
      </c>
      <c r="J350">
        <f>[1]!PVT_Rhog_kgm3($C350,J$67,gamma_gas_,gamma_oil_,gamma_water_,Rsb_m3m3_,Rp_m3m3_,Pb_atm_,T_res_C_,Bob_m3m3_,Muo_cP_,PVT_corr_1_)</f>
        <v>171.60922539421992</v>
      </c>
      <c r="K350">
        <f>[1]!PVT_Rhog_kgm3($C350,K$67,gamma_gas_,gamma_oil_,gamma_water_,Rsb_m3m3_,Rp_m3m3_,Pb_atm_,T_res_C_,Bob_m3m3_,Muo_cP_,PVT_corr_1_)</f>
        <v>145.23706871030427</v>
      </c>
    </row>
    <row r="351" spans="2:11" outlineLevel="1" x14ac:dyDescent="0.25">
      <c r="C351">
        <v>270</v>
      </c>
      <c r="D351">
        <f>[1]!PVT_Rhog_kgm3($C351,D$67,gamma_gas_,gamma_oil_,gamma_water_,Rsb_m3m3_,Rp_m3m3_,Pb_atm_,T_res_C_,Bob_m3m3_,Muo_cP_,PVT_corr_)</f>
        <v>323.1808529729642</v>
      </c>
      <c r="E351">
        <f>[1]!PVT_Rhog_kgm3($C351,E$67,gamma_gas_,gamma_oil_,gamma_water_,Rsb_m3m3_,Rp_m3m3_,Pb_atm_,T_res_C_,Bob_m3m3_,Muo_cP_,PVT_corr_)</f>
        <v>260.45566304348267</v>
      </c>
      <c r="F351">
        <f>[1]!PVT_Rhog_kgm3($C351,F$67,gamma_gas_,gamma_oil_,gamma_water_,Rsb_m3m3_,Rp_m3m3_,Pb_atm_,T_res_C_,Bob_m3m3_,Muo_cP_,PVT_corr_)</f>
        <v>175.58682454348752</v>
      </c>
      <c r="G351">
        <f>[1]!PVT_Rhog_kgm3($C351,G$67,gamma_gas_,gamma_oil_,gamma_water_,Rsb_m3m3_,Rp_m3m3_,Pb_atm_,T_res_C_,Bob_m3m3_,Muo_cP_,PVT_corr_)</f>
        <v>147.84643065422352</v>
      </c>
      <c r="H351">
        <f>[1]!PVT_Rhog_kgm3($C351,H$67,gamma_gas_,gamma_oil_,gamma_water_,Rsb_m3m3_,Rp_m3m3_,Pb_atm_,T_res_C_,Bob_m3m3_,Muo_cP_,PVT_corr_1_)</f>
        <v>323.1808529729642</v>
      </c>
      <c r="I351">
        <f>[1]!PVT_Rhog_kgm3($C351,I$67,gamma_gas_,gamma_oil_,gamma_water_,Rsb_m3m3_,Rp_m3m3_,Pb_atm_,T_res_C_,Bob_m3m3_,Muo_cP_,PVT_corr_1_)</f>
        <v>260.45566304348267</v>
      </c>
      <c r="J351">
        <f>[1]!PVT_Rhog_kgm3($C351,J$67,gamma_gas_,gamma_oil_,gamma_water_,Rsb_m3m3_,Rp_m3m3_,Pb_atm_,T_res_C_,Bob_m3m3_,Muo_cP_,PVT_corr_1_)</f>
        <v>175.58682454348752</v>
      </c>
      <c r="K351">
        <f>[1]!PVT_Rhog_kgm3($C351,K$67,gamma_gas_,gamma_oil_,gamma_water_,Rsb_m3m3_,Rp_m3m3_,Pb_atm_,T_res_C_,Bob_m3m3_,Muo_cP_,PVT_corr_1_)</f>
        <v>147.84643065422352</v>
      </c>
    </row>
    <row r="352" spans="2:11" outlineLevel="1" x14ac:dyDescent="0.25">
      <c r="C352">
        <v>280</v>
      </c>
      <c r="D352">
        <f>[1]!PVT_Rhog_kgm3($C352,D$67,gamma_gas_,gamma_oil_,gamma_water_,Rsb_m3m3_,Rp_m3m3_,Pb_atm_,T_res_C_,Bob_m3m3_,Muo_cP_,PVT_corr_)</f>
        <v>327.22191353011362</v>
      </c>
      <c r="E352">
        <f>[1]!PVT_Rhog_kgm3($C352,E$67,gamma_gas_,gamma_oil_,gamma_water_,Rsb_m3m3_,Rp_m3m3_,Pb_atm_,T_res_C_,Bob_m3m3_,Muo_cP_,PVT_corr_)</f>
        <v>270.40488828834748</v>
      </c>
      <c r="F352">
        <f>[1]!PVT_Rhog_kgm3($C352,F$67,gamma_gas_,gamma_oil_,gamma_water_,Rsb_m3m3_,Rp_m3m3_,Pb_atm_,T_res_C_,Bob_m3m3_,Muo_cP_,PVT_corr_)</f>
        <v>179.4033516687916</v>
      </c>
      <c r="G352">
        <f>[1]!PVT_Rhog_kgm3($C352,G$67,gamma_gas_,gamma_oil_,gamma_water_,Rsb_m3m3_,Rp_m3m3_,Pb_atm_,T_res_C_,Bob_m3m3_,Muo_cP_,PVT_corr_)</f>
        <v>150.17097578723835</v>
      </c>
      <c r="H352">
        <f>[1]!PVT_Rhog_kgm3($C352,H$67,gamma_gas_,gamma_oil_,gamma_water_,Rsb_m3m3_,Rp_m3m3_,Pb_atm_,T_res_C_,Bob_m3m3_,Muo_cP_,PVT_corr_1_)</f>
        <v>327.22191353011362</v>
      </c>
      <c r="I352">
        <f>[1]!PVT_Rhog_kgm3($C352,I$67,gamma_gas_,gamma_oil_,gamma_water_,Rsb_m3m3_,Rp_m3m3_,Pb_atm_,T_res_C_,Bob_m3m3_,Muo_cP_,PVT_corr_1_)</f>
        <v>270.40488828834748</v>
      </c>
      <c r="J352">
        <f>[1]!PVT_Rhog_kgm3($C352,J$67,gamma_gas_,gamma_oil_,gamma_water_,Rsb_m3m3_,Rp_m3m3_,Pb_atm_,T_res_C_,Bob_m3m3_,Muo_cP_,PVT_corr_1_)</f>
        <v>179.4033516687916</v>
      </c>
      <c r="K352">
        <f>[1]!PVT_Rhog_kgm3($C352,K$67,gamma_gas_,gamma_oil_,gamma_water_,Rsb_m3m3_,Rp_m3m3_,Pb_atm_,T_res_C_,Bob_m3m3_,Muo_cP_,PVT_corr_1_)</f>
        <v>150.17097578723835</v>
      </c>
    </row>
    <row r="353" spans="2:11" outlineLevel="1" x14ac:dyDescent="0.25">
      <c r="C353">
        <v>290</v>
      </c>
      <c r="D353">
        <f>[1]!PVT_Rhog_kgm3($C353,D$67,gamma_gas_,gamma_oil_,gamma_water_,Rsb_m3m3_,Rp_m3m3_,Pb_atm_,T_res_C_,Bob_m3m3_,Muo_cP_,PVT_corr_)</f>
        <v>331.08684234958355</v>
      </c>
      <c r="E353">
        <f>[1]!PVT_Rhog_kgm3($C353,E$67,gamma_gas_,gamma_oil_,gamma_water_,Rsb_m3m3_,Rp_m3m3_,Pb_atm_,T_res_C_,Bob_m3m3_,Muo_cP_,PVT_corr_)</f>
        <v>279.09944489478067</v>
      </c>
      <c r="F353">
        <f>[1]!PVT_Rhog_kgm3($C353,F$67,gamma_gas_,gamma_oil_,gamma_water_,Rsb_m3m3_,Rp_m3m3_,Pb_atm_,T_res_C_,Bob_m3m3_,Muo_cP_,PVT_corr_)</f>
        <v>183.07662081710717</v>
      </c>
      <c r="G353">
        <f>[1]!PVT_Rhog_kgm3($C353,G$67,gamma_gas_,gamma_oil_,gamma_water_,Rsb_m3m3_,Rp_m3m3_,Pb_atm_,T_res_C_,Bob_m3m3_,Muo_cP_,PVT_corr_)</f>
        <v>152.2041124885148</v>
      </c>
      <c r="H353">
        <f>[1]!PVT_Rhog_kgm3($C353,H$67,gamma_gas_,gamma_oil_,gamma_water_,Rsb_m3m3_,Rp_m3m3_,Pb_atm_,T_res_C_,Bob_m3m3_,Muo_cP_,PVT_corr_1_)</f>
        <v>331.08684234958355</v>
      </c>
      <c r="I353">
        <f>[1]!PVT_Rhog_kgm3($C353,I$67,gamma_gas_,gamma_oil_,gamma_water_,Rsb_m3m3_,Rp_m3m3_,Pb_atm_,T_res_C_,Bob_m3m3_,Muo_cP_,PVT_corr_1_)</f>
        <v>279.09944489478067</v>
      </c>
      <c r="J353">
        <f>[1]!PVT_Rhog_kgm3($C353,J$67,gamma_gas_,gamma_oil_,gamma_water_,Rsb_m3m3_,Rp_m3m3_,Pb_atm_,T_res_C_,Bob_m3m3_,Muo_cP_,PVT_corr_1_)</f>
        <v>183.07662081710717</v>
      </c>
      <c r="K353">
        <f>[1]!PVT_Rhog_kgm3($C353,K$67,gamma_gas_,gamma_oil_,gamma_water_,Rsb_m3m3_,Rp_m3m3_,Pb_atm_,T_res_C_,Bob_m3m3_,Muo_cP_,PVT_corr_1_)</f>
        <v>152.2041124885148</v>
      </c>
    </row>
    <row r="357" spans="2:11" x14ac:dyDescent="0.25">
      <c r="B357" s="5" t="s">
        <v>61</v>
      </c>
    </row>
    <row r="358" spans="2:11" outlineLevel="1" x14ac:dyDescent="0.25">
      <c r="D358" t="str">
        <f>"T = "&amp;D359&amp; " C"</f>
        <v>T = 20 C</v>
      </c>
      <c r="E358" t="str">
        <f t="shared" ref="E358:G358" si="67">"T = "&amp;E359&amp; " C"</f>
        <v>T = 60 C</v>
      </c>
      <c r="F358" t="str">
        <f t="shared" si="67"/>
        <v>T = 100 C</v>
      </c>
      <c r="G358" t="str">
        <f t="shared" si="67"/>
        <v>T = 140 C</v>
      </c>
      <c r="H358" t="str">
        <f>D358</f>
        <v>T = 20 C</v>
      </c>
      <c r="I358" t="str">
        <f t="shared" ref="I358" si="68">E358</f>
        <v>T = 60 C</v>
      </c>
      <c r="J358" t="str">
        <f t="shared" ref="J358" si="69">F358</f>
        <v>T = 100 C</v>
      </c>
      <c r="K358" t="str">
        <f t="shared" ref="K358" si="70">G358</f>
        <v>T = 140 C</v>
      </c>
    </row>
    <row r="359" spans="2:11" outlineLevel="1" x14ac:dyDescent="0.25">
      <c r="D359">
        <v>20</v>
      </c>
      <c r="E359">
        <v>60</v>
      </c>
      <c r="F359">
        <v>100</v>
      </c>
      <c r="G359">
        <v>140</v>
      </c>
    </row>
    <row r="360" spans="2:11" outlineLevel="1" x14ac:dyDescent="0.25">
      <c r="C360" t="s">
        <v>53</v>
      </c>
      <c r="D360" t="str">
        <f>"T_1_"&amp;D359</f>
        <v>T_1_20</v>
      </c>
      <c r="E360" t="str">
        <f t="shared" ref="E360:G360" si="71">"T_1_"&amp;E359</f>
        <v>T_1_60</v>
      </c>
      <c r="F360" t="str">
        <f t="shared" si="71"/>
        <v>T_1_100</v>
      </c>
      <c r="G360" t="str">
        <f t="shared" si="71"/>
        <v>T_1_140</v>
      </c>
      <c r="H360" t="str">
        <f>"T_0_"&amp;D359</f>
        <v>T_0_20</v>
      </c>
      <c r="I360" t="str">
        <f t="shared" ref="I360" si="72">"T_0_"&amp;E359</f>
        <v>T_0_60</v>
      </c>
      <c r="J360" t="str">
        <f t="shared" ref="J360" si="73">"T_0_"&amp;F359</f>
        <v>T_0_100</v>
      </c>
      <c r="K360" t="str">
        <f t="shared" ref="K360" si="74">"T_0_"&amp;G359</f>
        <v>T_0_140</v>
      </c>
    </row>
    <row r="361" spans="2:11" outlineLevel="1" x14ac:dyDescent="0.25">
      <c r="C361">
        <v>1</v>
      </c>
      <c r="D361">
        <f>[1]!PVT_Rhow_kgm3($C361,D$67,gamma_gas_,gamma_oil_,gamma_water_,Rsb_m3m3_,Rp_m3m3_,Pb_atm_,T_res_C_,Bob_m3m3_,Muo_cP_,PVT_corr_)</f>
        <v>1098.3702699658884</v>
      </c>
      <c r="E361">
        <f>[1]!PVT_Rhow_kgm3($C361,E$67,gamma_gas_,gamma_oil_,gamma_water_,Rsb_m3m3_,Rp_m3m3_,Pb_atm_,T_res_C_,Bob_m3m3_,Muo_cP_,PVT_corr_)</f>
        <v>1079.1881770931402</v>
      </c>
      <c r="F361">
        <f>[1]!PVT_Rhow_kgm3($C361,F$67,gamma_gas_,gamma_oil_,gamma_water_,Rsb_m3m3_,Rp_m3m3_,Pb_atm_,T_res_C_,Bob_m3m3_,Muo_cP_,PVT_corr_)</f>
        <v>1054.8577064500707</v>
      </c>
      <c r="G361">
        <f>[1]!PVT_Rhow_kgm3($C361,G$67,gamma_gas_,gamma_oil_,gamma_water_,Rsb_m3m3_,Rp_m3m3_,Pb_atm_,T_res_C_,Bob_m3m3_,Muo_cP_,PVT_corr_)</f>
        <v>1026.1063320181975</v>
      </c>
      <c r="H361">
        <f>[1]!PVT_Rhow_kgm3($C361,H$67,gamma_gas_,gamma_oil_,gamma_water_,Rsb_m3m3_,Rp_m3m3_,Pb_atm_,T_res_C_,Bob_m3m3_,Muo_cP_,PVT_corr_1_)</f>
        <v>1098.3702699658884</v>
      </c>
      <c r="I361">
        <f>[1]!PVT_Rhow_kgm3($C361,I$67,gamma_gas_,gamma_oil_,gamma_water_,Rsb_m3m3_,Rp_m3m3_,Pb_atm_,T_res_C_,Bob_m3m3_,Muo_cP_,PVT_corr_1_)</f>
        <v>1079.1881770931402</v>
      </c>
      <c r="J361">
        <f>[1]!PVT_Rhow_kgm3($C361,J$67,gamma_gas_,gamma_oil_,gamma_water_,Rsb_m3m3_,Rp_m3m3_,Pb_atm_,T_res_C_,Bob_m3m3_,Muo_cP_,PVT_corr_1_)</f>
        <v>1054.8577064500707</v>
      </c>
      <c r="K361">
        <f>[1]!PVT_Rhow_kgm3($C361,K$67,gamma_gas_,gamma_oil_,gamma_water_,Rsb_m3m3_,Rp_m3m3_,Pb_atm_,T_res_C_,Bob_m3m3_,Muo_cP_,PVT_corr_1_)</f>
        <v>1026.1063320181975</v>
      </c>
    </row>
    <row r="362" spans="2:11" outlineLevel="1" x14ac:dyDescent="0.25">
      <c r="C362">
        <v>5</v>
      </c>
      <c r="D362">
        <f>[1]!PVT_Rhow_kgm3($C362,D$67,gamma_gas_,gamma_oil_,gamma_water_,Rsb_m3m3_,Rp_m3m3_,Pb_atm_,T_res_C_,Bob_m3m3_,Muo_cP_,PVT_corr_)</f>
        <v>1098.403294311498</v>
      </c>
      <c r="E362">
        <f>[1]!PVT_Rhow_kgm3($C362,E$67,gamma_gas_,gamma_oil_,gamma_water_,Rsb_m3m3_,Rp_m3m3_,Pb_atm_,T_res_C_,Bob_m3m3_,Muo_cP_,PVT_corr_)</f>
        <v>1079.2296157664935</v>
      </c>
      <c r="F362">
        <f>[1]!PVT_Rhow_kgm3($C362,F$67,gamma_gas_,gamma_oil_,gamma_water_,Rsb_m3m3_,Rp_m3m3_,Pb_atm_,T_res_C_,Bob_m3m3_,Muo_cP_,PVT_corr_)</f>
        <v>1054.9069994291426</v>
      </c>
      <c r="G362">
        <f>[1]!PVT_Rhow_kgm3($C362,G$67,gamma_gas_,gamma_oil_,gamma_water_,Rsb_m3m3_,Rp_m3m3_,Pb_atm_,T_res_C_,Bob_m3m3_,Muo_cP_,PVT_corr_)</f>
        <v>1026.1628306427622</v>
      </c>
      <c r="H362">
        <f>[1]!PVT_Rhow_kgm3($C362,H$67,gamma_gas_,gamma_oil_,gamma_water_,Rsb_m3m3_,Rp_m3m3_,Pb_atm_,T_res_C_,Bob_m3m3_,Muo_cP_,PVT_corr_1_)</f>
        <v>1098.403294311498</v>
      </c>
      <c r="I362">
        <f>[1]!PVT_Rhow_kgm3($C362,I$67,gamma_gas_,gamma_oil_,gamma_water_,Rsb_m3m3_,Rp_m3m3_,Pb_atm_,T_res_C_,Bob_m3m3_,Muo_cP_,PVT_corr_1_)</f>
        <v>1079.2296157664935</v>
      </c>
      <c r="J362">
        <f>[1]!PVT_Rhow_kgm3($C362,J$67,gamma_gas_,gamma_oil_,gamma_water_,Rsb_m3m3_,Rp_m3m3_,Pb_atm_,T_res_C_,Bob_m3m3_,Muo_cP_,PVT_corr_1_)</f>
        <v>1054.9069994291426</v>
      </c>
      <c r="K362">
        <f>[1]!PVT_Rhow_kgm3($C362,K$67,gamma_gas_,gamma_oil_,gamma_water_,Rsb_m3m3_,Rp_m3m3_,Pb_atm_,T_res_C_,Bob_m3m3_,Muo_cP_,PVT_corr_1_)</f>
        <v>1026.1628306427622</v>
      </c>
    </row>
    <row r="363" spans="2:11" outlineLevel="1" x14ac:dyDescent="0.25">
      <c r="C363">
        <v>10</v>
      </c>
      <c r="D363">
        <f>[1]!PVT_Rhow_kgm3($C363,D$67,gamma_gas_,gamma_oil_,gamma_water_,Rsb_m3m3_,Rp_m3m3_,Pb_atm_,T_res_C_,Bob_m3m3_,Muo_cP_,PVT_corr_)</f>
        <v>1098.4471077839796</v>
      </c>
      <c r="E363">
        <f>[1]!PVT_Rhow_kgm3($C363,E$67,gamma_gas_,gamma_oil_,gamma_water_,Rsb_m3m3_,Rp_m3m3_,Pb_atm_,T_res_C_,Bob_m3m3_,Muo_cP_,PVT_corr_)</f>
        <v>1079.2840352863614</v>
      </c>
      <c r="F363">
        <f>[1]!PVT_Rhow_kgm3($C363,F$67,gamma_gas_,gamma_oil_,gamma_water_,Rsb_m3m3_,Rp_m3m3_,Pb_atm_,T_res_C_,Bob_m3m3_,Muo_cP_,PVT_corr_)</f>
        <v>1054.9713075490363</v>
      </c>
      <c r="G363">
        <f>[1]!PVT_Rhow_kgm3($C363,G$67,gamma_gas_,gamma_oil_,gamma_water_,Rsb_m3m3_,Rp_m3m3_,Pb_atm_,T_res_C_,Bob_m3m3_,Muo_cP_,PVT_corr_)</f>
        <v>1026.236199133954</v>
      </c>
      <c r="H363">
        <f>[1]!PVT_Rhow_kgm3($C363,H$67,gamma_gas_,gamma_oil_,gamma_water_,Rsb_m3m3_,Rp_m3m3_,Pb_atm_,T_res_C_,Bob_m3m3_,Muo_cP_,PVT_corr_1_)</f>
        <v>1098.4471077839796</v>
      </c>
      <c r="I363">
        <f>[1]!PVT_Rhow_kgm3($C363,I$67,gamma_gas_,gamma_oil_,gamma_water_,Rsb_m3m3_,Rp_m3m3_,Pb_atm_,T_res_C_,Bob_m3m3_,Muo_cP_,PVT_corr_1_)</f>
        <v>1079.2840352863614</v>
      </c>
      <c r="J363">
        <f>[1]!PVT_Rhow_kgm3($C363,J$67,gamma_gas_,gamma_oil_,gamma_water_,Rsb_m3m3_,Rp_m3m3_,Pb_atm_,T_res_C_,Bob_m3m3_,Muo_cP_,PVT_corr_1_)</f>
        <v>1054.9713075490363</v>
      </c>
      <c r="K363">
        <f>[1]!PVT_Rhow_kgm3($C363,K$67,gamma_gas_,gamma_oil_,gamma_water_,Rsb_m3m3_,Rp_m3m3_,Pb_atm_,T_res_C_,Bob_m3m3_,Muo_cP_,PVT_corr_1_)</f>
        <v>1026.236199133954</v>
      </c>
    </row>
    <row r="364" spans="2:11" outlineLevel="1" x14ac:dyDescent="0.25">
      <c r="C364">
        <v>20</v>
      </c>
      <c r="D364">
        <f>[1]!PVT_Rhow_kgm3($C364,D$67,gamma_gas_,gamma_oil_,gamma_water_,Rsb_m3m3_,Rp_m3m3_,Pb_atm_,T_res_C_,Bob_m3m3_,Muo_cP_,PVT_corr_)</f>
        <v>1098.5431808048645</v>
      </c>
      <c r="E364">
        <f>[1]!PVT_Rhow_kgm3($C364,E$67,gamma_gas_,gamma_oil_,gamma_water_,Rsb_m3m3_,Rp_m3m3_,Pb_atm_,T_res_C_,Bob_m3m3_,Muo_cP_,PVT_corr_)</f>
        <v>1079.401614986122</v>
      </c>
      <c r="F364">
        <f>[1]!PVT_Rhow_kgm3($C364,F$67,gamma_gas_,gamma_oil_,gamma_water_,Rsb_m3m3_,Rp_m3m3_,Pb_atm_,T_res_C_,Bob_m3m3_,Muo_cP_,PVT_corr_)</f>
        <v>1055.1089009861707</v>
      </c>
      <c r="G364">
        <f>[1]!PVT_Rhow_kgm3($C364,G$67,gamma_gas_,gamma_oil_,gamma_water_,Rsb_m3m3_,Rp_m3m3_,Pb_atm_,T_res_C_,Bob_m3m3_,Muo_cP_,PVT_corr_)</f>
        <v>1026.3920918447859</v>
      </c>
      <c r="H364">
        <f>[1]!PVT_Rhow_kgm3($C364,H$67,gamma_gas_,gamma_oil_,gamma_water_,Rsb_m3m3_,Rp_m3m3_,Pb_atm_,T_res_C_,Bob_m3m3_,Muo_cP_,PVT_corr_1_)</f>
        <v>1098.5431808048645</v>
      </c>
      <c r="I364">
        <f>[1]!PVT_Rhow_kgm3($C364,I$67,gamma_gas_,gamma_oil_,gamma_water_,Rsb_m3m3_,Rp_m3m3_,Pb_atm_,T_res_C_,Bob_m3m3_,Muo_cP_,PVT_corr_1_)</f>
        <v>1079.401614986122</v>
      </c>
      <c r="J364">
        <f>[1]!PVT_Rhow_kgm3($C364,J$67,gamma_gas_,gamma_oil_,gamma_water_,Rsb_m3m3_,Rp_m3m3_,Pb_atm_,T_res_C_,Bob_m3m3_,Muo_cP_,PVT_corr_1_)</f>
        <v>1055.1089009861707</v>
      </c>
      <c r="K364">
        <f>[1]!PVT_Rhow_kgm3($C364,K$67,gamma_gas_,gamma_oil_,gamma_water_,Rsb_m3m3_,Rp_m3m3_,Pb_atm_,T_res_C_,Bob_m3m3_,Muo_cP_,PVT_corr_1_)</f>
        <v>1026.3920918447859</v>
      </c>
    </row>
    <row r="365" spans="2:11" outlineLevel="1" x14ac:dyDescent="0.25">
      <c r="C365">
        <v>30</v>
      </c>
      <c r="D365">
        <f>[1]!PVT_Rhow_kgm3($C365,D$67,gamma_gas_,gamma_oil_,gamma_water_,Rsb_m3m3_,Rp_m3m3_,Pb_atm_,T_res_C_,Bob_m3m3_,Muo_cP_,PVT_corr_)</f>
        <v>1098.6505202543794</v>
      </c>
      <c r="E365">
        <f>[1]!PVT_Rhow_kgm3($C365,E$67,gamma_gas_,gamma_oil_,gamma_water_,Rsb_m3m3_,Rp_m3m3_,Pb_atm_,T_res_C_,Bob_m3m3_,Muo_cP_,PVT_corr_)</f>
        <v>1079.5308553204</v>
      </c>
      <c r="F365">
        <f>[1]!PVT_Rhow_kgm3($C365,F$67,gamma_gas_,gamma_oil_,gamma_water_,Rsb_m3m3_,Rp_m3m3_,Pb_atm_,T_res_C_,Bob_m3m3_,Muo_cP_,PVT_corr_)</f>
        <v>1055.2584719004337</v>
      </c>
      <c r="G365">
        <f>[1]!PVT_Rhow_kgm3($C365,G$67,gamma_gas_,gamma_oil_,gamma_water_,Rsb_m3m3_,Rp_m3m3_,Pb_atm_,T_res_C_,Bob_m3m3_,Muo_cP_,PVT_corr_)</f>
        <v>1026.5602015410582</v>
      </c>
      <c r="H365">
        <f>[1]!PVT_Rhow_kgm3($C365,H$67,gamma_gas_,gamma_oil_,gamma_water_,Rsb_m3m3_,Rp_m3m3_,Pb_atm_,T_res_C_,Bob_m3m3_,Muo_cP_,PVT_corr_1_)</f>
        <v>1098.6505202543794</v>
      </c>
      <c r="I365">
        <f>[1]!PVT_Rhow_kgm3($C365,I$67,gamma_gas_,gamma_oil_,gamma_water_,Rsb_m3m3_,Rp_m3m3_,Pb_atm_,T_res_C_,Bob_m3m3_,Muo_cP_,PVT_corr_1_)</f>
        <v>1079.5308553204</v>
      </c>
      <c r="J365">
        <f>[1]!PVT_Rhow_kgm3($C365,J$67,gamma_gas_,gamma_oil_,gamma_water_,Rsb_m3m3_,Rp_m3m3_,Pb_atm_,T_res_C_,Bob_m3m3_,Muo_cP_,PVT_corr_1_)</f>
        <v>1055.2584719004337</v>
      </c>
      <c r="K365">
        <f>[1]!PVT_Rhow_kgm3($C365,K$67,gamma_gas_,gamma_oil_,gamma_water_,Rsb_m3m3_,Rp_m3m3_,Pb_atm_,T_res_C_,Bob_m3m3_,Muo_cP_,PVT_corr_1_)</f>
        <v>1026.5602015410582</v>
      </c>
    </row>
    <row r="366" spans="2:11" outlineLevel="1" x14ac:dyDescent="0.25">
      <c r="C366">
        <v>40</v>
      </c>
      <c r="D366">
        <f>[1]!PVT_Rhow_kgm3($C366,D$67,gamma_gas_,gamma_oil_,gamma_water_,Rsb_m3m3_,Rp_m3m3_,Pb_atm_,T_res_C_,Bob_m3m3_,Muo_cP_,PVT_corr_)</f>
        <v>1098.7691327331274</v>
      </c>
      <c r="E366">
        <f>[1]!PVT_Rhow_kgm3($C366,E$67,gamma_gas_,gamma_oil_,gamma_water_,Rsb_m3m3_,Rp_m3m3_,Pb_atm_,T_res_C_,Bob_m3m3_,Muo_cP_,PVT_corr_)</f>
        <v>1079.6717646576271</v>
      </c>
      <c r="F366">
        <f>[1]!PVT_Rhow_kgm3($C366,F$67,gamma_gas_,gamma_oil_,gamma_water_,Rsb_m3m3_,Rp_m3m3_,Pb_atm_,T_res_C_,Bob_m3m3_,Muo_cP_,PVT_corr_)</f>
        <v>1055.4200304649278</v>
      </c>
      <c r="G366">
        <f>[1]!PVT_Rhow_kgm3($C366,G$67,gamma_gas_,gamma_oil_,gamma_water_,Rsb_m3m3_,Rp_m3m3_,Pb_atm_,T_res_C_,Bob_m3m3_,Muo_cP_,PVT_corr_)</f>
        <v>1026.7405402065926</v>
      </c>
      <c r="H366">
        <f>[1]!PVT_Rhow_kgm3($C366,H$67,gamma_gas_,gamma_oil_,gamma_water_,Rsb_m3m3_,Rp_m3m3_,Pb_atm_,T_res_C_,Bob_m3m3_,Muo_cP_,PVT_corr_1_)</f>
        <v>1098.7691327331274</v>
      </c>
      <c r="I366">
        <f>[1]!PVT_Rhow_kgm3($C366,I$67,gamma_gas_,gamma_oil_,gamma_water_,Rsb_m3m3_,Rp_m3m3_,Pb_atm_,T_res_C_,Bob_m3m3_,Muo_cP_,PVT_corr_1_)</f>
        <v>1079.6717646576271</v>
      </c>
      <c r="J366">
        <f>[1]!PVT_Rhow_kgm3($C366,J$67,gamma_gas_,gamma_oil_,gamma_water_,Rsb_m3m3_,Rp_m3m3_,Pb_atm_,T_res_C_,Bob_m3m3_,Muo_cP_,PVT_corr_1_)</f>
        <v>1055.4200304649278</v>
      </c>
      <c r="K366">
        <f>[1]!PVT_Rhow_kgm3($C366,K$67,gamma_gas_,gamma_oil_,gamma_water_,Rsb_m3m3_,Rp_m3m3_,Pb_atm_,T_res_C_,Bob_m3m3_,Muo_cP_,PVT_corr_1_)</f>
        <v>1026.7405402065926</v>
      </c>
    </row>
    <row r="367" spans="2:11" outlineLevel="1" x14ac:dyDescent="0.25">
      <c r="C367">
        <v>50</v>
      </c>
      <c r="D367">
        <f>[1]!PVT_Rhow_kgm3($C367,D$67,gamma_gas_,gamma_oil_,gamma_water_,Rsb_m3m3_,Rp_m3m3_,Pb_atm_,T_res_C_,Bob_m3m3_,Muo_cP_,PVT_corr_)</f>
        <v>1098.8990255371707</v>
      </c>
      <c r="E367">
        <f>[1]!PVT_Rhow_kgm3($C367,E$67,gamma_gas_,gamma_oil_,gamma_water_,Rsb_m3m3_,Rp_m3m3_,Pb_atm_,T_res_C_,Bob_m3m3_,Muo_cP_,PVT_corr_)</f>
        <v>1079.8243521252386</v>
      </c>
      <c r="F367">
        <f>[1]!PVT_Rhow_kgm3($C367,F$67,gamma_gas_,gamma_oil_,gamma_water_,Rsb_m3m3_,Rp_m3m3_,Pb_atm_,T_res_C_,Bob_m3m3_,Muo_cP_,PVT_corr_)</f>
        <v>1055.5935876729557</v>
      </c>
      <c r="G367">
        <f>[1]!PVT_Rhow_kgm3($C367,G$67,gamma_gas_,gamma_oil_,gamma_water_,Rsb_m3m3_,Rp_m3m3_,Pb_atm_,T_res_C_,Bob_m3m3_,Muo_cP_,PVT_corr_)</f>
        <v>1026.933120703505</v>
      </c>
      <c r="H367">
        <f>[1]!PVT_Rhow_kgm3($C367,H$67,gamma_gas_,gamma_oil_,gamma_water_,Rsb_m3m3_,Rp_m3m3_,Pb_atm_,T_res_C_,Bob_m3m3_,Muo_cP_,PVT_corr_1_)</f>
        <v>1098.8990255371707</v>
      </c>
      <c r="I367">
        <f>[1]!PVT_Rhow_kgm3($C367,I$67,gamma_gas_,gamma_oil_,gamma_water_,Rsb_m3m3_,Rp_m3m3_,Pb_atm_,T_res_C_,Bob_m3m3_,Muo_cP_,PVT_corr_1_)</f>
        <v>1079.8243521252386</v>
      </c>
      <c r="J367">
        <f>[1]!PVT_Rhow_kgm3($C367,J$67,gamma_gas_,gamma_oil_,gamma_water_,Rsb_m3m3_,Rp_m3m3_,Pb_atm_,T_res_C_,Bob_m3m3_,Muo_cP_,PVT_corr_1_)</f>
        <v>1055.5935876729557</v>
      </c>
      <c r="K367">
        <f>[1]!PVT_Rhow_kgm3($C367,K$67,gamma_gas_,gamma_oil_,gamma_water_,Rsb_m3m3_,Rp_m3m3_,Pb_atm_,T_res_C_,Bob_m3m3_,Muo_cP_,PVT_corr_1_)</f>
        <v>1026.933120703505</v>
      </c>
    </row>
    <row r="368" spans="2:11" outlineLevel="1" x14ac:dyDescent="0.25">
      <c r="C368">
        <v>60</v>
      </c>
      <c r="D368">
        <f>[1]!PVT_Rhow_kgm3($C368,D$67,gamma_gas_,gamma_oil_,gamma_water_,Rsb_m3m3_,Rp_m3m3_,Pb_atm_,T_res_C_,Bob_m3m3_,Muo_cP_,PVT_corr_)</f>
        <v>1099.040206659155</v>
      </c>
      <c r="E368">
        <f>[1]!PVT_Rhow_kgm3($C368,E$67,gamma_gas_,gamma_oil_,gamma_water_,Rsb_m3m3_,Rp_m3m3_,Pb_atm_,T_res_C_,Bob_m3m3_,Muo_cP_,PVT_corr_)</f>
        <v>1079.988627611152</v>
      </c>
      <c r="F368">
        <f>[1]!PVT_Rhow_kgm3($C368,F$67,gamma_gas_,gamma_oil_,gamma_water_,Rsb_m3m3_,Rp_m3m3_,Pb_atm_,T_res_C_,Bob_m3m3_,Muo_cP_,PVT_corr_)</f>
        <v>1055.7791553398938</v>
      </c>
      <c r="G368">
        <f>[1]!PVT_Rhow_kgm3($C368,G$67,gamma_gas_,gamma_oil_,gamma_water_,Rsb_m3m3_,Rp_m3m3_,Pb_atm_,T_res_C_,Bob_m3m3_,Muo_cP_,PVT_corr_)</f>
        <v>1027.1379567745005</v>
      </c>
      <c r="H368">
        <f>[1]!PVT_Rhow_kgm3($C368,H$67,gamma_gas_,gamma_oil_,gamma_water_,Rsb_m3m3_,Rp_m3m3_,Pb_atm_,T_res_C_,Bob_m3m3_,Muo_cP_,PVT_corr_1_)</f>
        <v>1099.040206659155</v>
      </c>
      <c r="I368">
        <f>[1]!PVT_Rhow_kgm3($C368,I$67,gamma_gas_,gamma_oil_,gamma_water_,Rsb_m3m3_,Rp_m3m3_,Pb_atm_,T_res_C_,Bob_m3m3_,Muo_cP_,PVT_corr_1_)</f>
        <v>1079.988627611152</v>
      </c>
      <c r="J368">
        <f>[1]!PVT_Rhow_kgm3($C368,J$67,gamma_gas_,gamma_oil_,gamma_water_,Rsb_m3m3_,Rp_m3m3_,Pb_atm_,T_res_C_,Bob_m3m3_,Muo_cP_,PVT_corr_1_)</f>
        <v>1055.7791553398938</v>
      </c>
      <c r="K368">
        <f>[1]!PVT_Rhow_kgm3($C368,K$67,gamma_gas_,gamma_oil_,gamma_water_,Rsb_m3m3_,Rp_m3m3_,Pb_atm_,T_res_C_,Bob_m3m3_,Muo_cP_,PVT_corr_1_)</f>
        <v>1027.1379567745005</v>
      </c>
    </row>
    <row r="369" spans="2:11" outlineLevel="1" x14ac:dyDescent="0.25">
      <c r="C369">
        <v>70</v>
      </c>
      <c r="D369">
        <f>[1]!PVT_Rhow_kgm3($C369,D$67,gamma_gas_,gamma_oil_,gamma_water_,Rsb_m3m3_,Rp_m3m3_,Pb_atm_,T_res_C_,Bob_m3m3_,Muo_cP_,PVT_corr_)</f>
        <v>1099.1926847895384</v>
      </c>
      <c r="E369">
        <f>[1]!PVT_Rhow_kgm3($C369,E$67,gamma_gas_,gamma_oil_,gamma_water_,Rsb_m3m3_,Rp_m3m3_,Pb_atm_,T_res_C_,Bob_m3m3_,Muo_cP_,PVT_corr_)</f>
        <v>1080.1646017653702</v>
      </c>
      <c r="F369">
        <f>[1]!PVT_Rhow_kgm3($C369,F$67,gamma_gas_,gamma_oil_,gamma_water_,Rsb_m3m3_,Rp_m3m3_,Pb_atm_,T_res_C_,Bob_m3m3_,Muo_cP_,PVT_corr_)</f>
        <v>1055.9767461052058</v>
      </c>
      <c r="G369">
        <f>[1]!PVT_Rhow_kgm3($C369,G$67,gamma_gas_,gamma_oil_,gamma_water_,Rsb_m3m3_,Rp_m3m3_,Pb_atm_,T_res_C_,Bob_m3m3_,Muo_cP_,PVT_corr_)</f>
        <v>1027.3550630453312</v>
      </c>
      <c r="H369">
        <f>[1]!PVT_Rhow_kgm3($C369,H$67,gamma_gas_,gamma_oil_,gamma_water_,Rsb_m3m3_,Rp_m3m3_,Pb_atm_,T_res_C_,Bob_m3m3_,Muo_cP_,PVT_corr_1_)</f>
        <v>1099.1926847895384</v>
      </c>
      <c r="I369">
        <f>[1]!PVT_Rhow_kgm3($C369,I$67,gamma_gas_,gamma_oil_,gamma_water_,Rsb_m3m3_,Rp_m3m3_,Pb_atm_,T_res_C_,Bob_m3m3_,Muo_cP_,PVT_corr_1_)</f>
        <v>1080.1646017653702</v>
      </c>
      <c r="J369">
        <f>[1]!PVT_Rhow_kgm3($C369,J$67,gamma_gas_,gamma_oil_,gamma_water_,Rsb_m3m3_,Rp_m3m3_,Pb_atm_,T_res_C_,Bob_m3m3_,Muo_cP_,PVT_corr_1_)</f>
        <v>1055.9767461052058</v>
      </c>
      <c r="K369">
        <f>[1]!PVT_Rhow_kgm3($C369,K$67,gamma_gas_,gamma_oil_,gamma_water_,Rsb_m3m3_,Rp_m3m3_,Pb_atm_,T_res_C_,Bob_m3m3_,Muo_cP_,PVT_corr_1_)</f>
        <v>1027.3550630453312</v>
      </c>
    </row>
    <row r="370" spans="2:11" outlineLevel="1" x14ac:dyDescent="0.25">
      <c r="C370">
        <v>80</v>
      </c>
      <c r="D370">
        <f>[1]!PVT_Rhow_kgm3($C370,D$67,gamma_gas_,gamma_oil_,gamma_water_,Rsb_m3m3_,Rp_m3m3_,Pb_atm_,T_res_C_,Bob_m3m3_,Muo_cP_,PVT_corr_)</f>
        <v>1099.3564693179324</v>
      </c>
      <c r="E370">
        <f>[1]!PVT_Rhow_kgm3($C370,E$67,gamma_gas_,gamma_oil_,gamma_water_,Rsb_m3m3_,Rp_m3m3_,Pb_atm_,T_res_C_,Bob_m3m3_,Muo_cP_,PVT_corr_)</f>
        <v>1080.3522860017126</v>
      </c>
      <c r="F370">
        <f>[1]!PVT_Rhow_kgm3($C370,F$67,gamma_gas_,gamma_oil_,gamma_water_,Rsb_m3m3_,Rp_m3m3_,Pb_atm_,T_res_C_,Bob_m3m3_,Muo_cP_,PVT_corr_)</f>
        <v>1056.1863734345995</v>
      </c>
      <c r="G370">
        <f>[1]!PVT_Rhow_kgm3($C370,G$67,gamma_gas_,gamma_oil_,gamma_water_,Rsb_m3m3_,Rp_m3m3_,Pb_atm_,T_res_C_,Bob_m3m3_,Muo_cP_,PVT_corr_)</f>
        <v>1027.5844550274139</v>
      </c>
      <c r="H370">
        <f>[1]!PVT_Rhow_kgm3($C370,H$67,gamma_gas_,gamma_oil_,gamma_water_,Rsb_m3m3_,Rp_m3m3_,Pb_atm_,T_res_C_,Bob_m3m3_,Muo_cP_,PVT_corr_1_)</f>
        <v>1099.3564693179324</v>
      </c>
      <c r="I370">
        <f>[1]!PVT_Rhow_kgm3($C370,I$67,gamma_gas_,gamma_oil_,gamma_water_,Rsb_m3m3_,Rp_m3m3_,Pb_atm_,T_res_C_,Bob_m3m3_,Muo_cP_,PVT_corr_1_)</f>
        <v>1080.3522860017126</v>
      </c>
      <c r="J370">
        <f>[1]!PVT_Rhow_kgm3($C370,J$67,gamma_gas_,gamma_oil_,gamma_water_,Rsb_m3m3_,Rp_m3m3_,Pb_atm_,T_res_C_,Bob_m3m3_,Muo_cP_,PVT_corr_1_)</f>
        <v>1056.1863734345995</v>
      </c>
      <c r="K370">
        <f>[1]!PVT_Rhow_kgm3($C370,K$67,gamma_gas_,gamma_oil_,gamma_water_,Rsb_m3m3_,Rp_m3m3_,Pb_atm_,T_res_C_,Bob_m3m3_,Muo_cP_,PVT_corr_1_)</f>
        <v>1027.5844550274139</v>
      </c>
    </row>
    <row r="371" spans="2:11" outlineLevel="1" x14ac:dyDescent="0.25">
      <c r="B371" s="5"/>
      <c r="C371">
        <v>90</v>
      </c>
      <c r="D371">
        <f>[1]!PVT_Rhow_kgm3($C371,D$67,gamma_gas_,gamma_oil_,gamma_water_,Rsb_m3m3_,Rp_m3m3_,Pb_atm_,T_res_C_,Bob_m3m3_,Muo_cP_,PVT_corr_)</f>
        <v>1099.5315703345464</v>
      </c>
      <c r="E371">
        <f>[1]!PVT_Rhow_kgm3($C371,E$67,gamma_gas_,gamma_oil_,gamma_water_,Rsb_m3m3_,Rp_m3m3_,Pb_atm_,T_res_C_,Bob_m3m3_,Muo_cP_,PVT_corr_)</f>
        <v>1080.5516924996668</v>
      </c>
      <c r="F371">
        <f>[1]!PVT_Rhow_kgm3($C371,F$67,gamma_gas_,gamma_oil_,gamma_water_,Rsb_m3m3_,Rp_m3m3_,Pb_atm_,T_res_C_,Bob_m3m3_,Muo_cP_,PVT_corr_)</f>
        <v>1056.4080516223255</v>
      </c>
      <c r="G371">
        <f>[1]!PVT_Rhow_kgm3($C371,G$67,gamma_gas_,gamma_oil_,gamma_water_,Rsb_m3m3_,Rp_m3m3_,Pb_atm_,T_res_C_,Bob_m3m3_,Muo_cP_,PVT_corr_)</f>
        <v>1027.8261491206051</v>
      </c>
      <c r="H371">
        <f>[1]!PVT_Rhow_kgm3($C371,H$67,gamma_gas_,gamma_oil_,gamma_water_,Rsb_m3m3_,Rp_m3m3_,Pb_atm_,T_res_C_,Bob_m3m3_,Muo_cP_,PVT_corr_1_)</f>
        <v>1099.5315703345464</v>
      </c>
      <c r="I371">
        <f>[1]!PVT_Rhow_kgm3($C371,I$67,gamma_gas_,gamma_oil_,gamma_water_,Rsb_m3m3_,Rp_m3m3_,Pb_atm_,T_res_C_,Bob_m3m3_,Muo_cP_,PVT_corr_1_)</f>
        <v>1080.5516924996668</v>
      </c>
      <c r="J371">
        <f>[1]!PVT_Rhow_kgm3($C371,J$67,gamma_gas_,gamma_oil_,gamma_water_,Rsb_m3m3_,Rp_m3m3_,Pb_atm_,T_res_C_,Bob_m3m3_,Muo_cP_,PVT_corr_1_)</f>
        <v>1056.4080516223255</v>
      </c>
      <c r="K371">
        <f>[1]!PVT_Rhow_kgm3($C371,K$67,gamma_gas_,gamma_oil_,gamma_water_,Rsb_m3m3_,Rp_m3m3_,Pb_atm_,T_res_C_,Bob_m3m3_,Muo_cP_,PVT_corr_1_)</f>
        <v>1027.8261491206051</v>
      </c>
    </row>
    <row r="372" spans="2:11" outlineLevel="1" x14ac:dyDescent="0.25">
      <c r="C372">
        <v>100</v>
      </c>
      <c r="D372">
        <f>[1]!PVT_Rhow_kgm3($C372,D$67,gamma_gas_,gamma_oil_,gamma_water_,Rsb_m3m3_,Rp_m3m3_,Pb_atm_,T_res_C_,Bob_m3m3_,Muo_cP_,PVT_corr_)</f>
        <v>1099.7179986317472</v>
      </c>
      <c r="E372">
        <f>[1]!PVT_Rhow_kgm3($C372,E$67,gamma_gas_,gamma_oil_,gamma_water_,Rsb_m3m3_,Rp_m3m3_,Pb_atm_,T_res_C_,Bob_m3m3_,Muo_cP_,PVT_corr_)</f>
        <v>1080.7628342063676</v>
      </c>
      <c r="F372">
        <f>[1]!PVT_Rhow_kgm3($C372,F$67,gamma_gas_,gamma_oil_,gamma_water_,Rsb_m3m3_,Rp_m3m3_,Pb_atm_,T_res_C_,Bob_m3m3_,Muo_cP_,PVT_corr_)</f>
        <v>1056.6417957936189</v>
      </c>
      <c r="G372">
        <f>[1]!PVT_Rhow_kgm3($C372,G$67,gamma_gas_,gamma_oil_,gamma_water_,Rsb_m3m3_,Rp_m3m3_,Pb_atm_,T_res_C_,Bob_m3m3_,Muo_cP_,PVT_corr_)</f>
        <v>1028.0801626161428</v>
      </c>
      <c r="H372">
        <f>[1]!PVT_Rhow_kgm3($C372,H$67,gamma_gas_,gamma_oil_,gamma_water_,Rsb_m3m3_,Rp_m3m3_,Pb_atm_,T_res_C_,Bob_m3m3_,Muo_cP_,PVT_corr_1_)</f>
        <v>1099.7179986317472</v>
      </c>
      <c r="I372">
        <f>[1]!PVT_Rhow_kgm3($C372,I$67,gamma_gas_,gamma_oil_,gamma_water_,Rsb_m3m3_,Rp_m3m3_,Pb_atm_,T_res_C_,Bob_m3m3_,Muo_cP_,PVT_corr_1_)</f>
        <v>1080.7628342063676</v>
      </c>
      <c r="J372">
        <f>[1]!PVT_Rhow_kgm3($C372,J$67,gamma_gas_,gamma_oil_,gamma_water_,Rsb_m3m3_,Rp_m3m3_,Pb_atm_,T_res_C_,Bob_m3m3_,Muo_cP_,PVT_corr_1_)</f>
        <v>1056.6417957936189</v>
      </c>
      <c r="K372">
        <f>[1]!PVT_Rhow_kgm3($C372,K$67,gamma_gas_,gamma_oil_,gamma_water_,Rsb_m3m3_,Rp_m3m3_,Pb_atm_,T_res_C_,Bob_m3m3_,Muo_cP_,PVT_corr_1_)</f>
        <v>1028.0801626161428</v>
      </c>
    </row>
    <row r="373" spans="2:11" outlineLevel="1" x14ac:dyDescent="0.25">
      <c r="C373">
        <v>110</v>
      </c>
      <c r="D373">
        <f>[1]!PVT_Rhow_kgm3($C373,D$67,gamma_gas_,gamma_oil_,gamma_water_,Rsb_m3m3_,Rp_m3m3_,Pb_atm_,T_res_C_,Bob_m3m3_,Muo_cP_,PVT_corr_)</f>
        <v>1099.9157657057219</v>
      </c>
      <c r="E373">
        <f>[1]!PVT_Rhow_kgm3($C373,E$67,gamma_gas_,gamma_oil_,gamma_water_,Rsb_m3m3_,Rp_m3m3_,Pb_atm_,T_res_C_,Bob_m3m3_,Muo_cP_,PVT_corr_)</f>
        <v>1080.9857248387063</v>
      </c>
      <c r="F373">
        <f>[1]!PVT_Rhow_kgm3($C373,F$67,gamma_gas_,gamma_oil_,gamma_water_,Rsb_m3m3_,Rp_m3m3_,Pb_atm_,T_res_C_,Bob_m3m3_,Muo_cP_,PVT_corr_)</f>
        <v>1056.8876219072881</v>
      </c>
      <c r="G373">
        <f>[1]!PVT_Rhow_kgm3($C373,G$67,gamma_gas_,gamma_oil_,gamma_water_,Rsb_m3m3_,Rp_m3m3_,Pb_atm_,T_res_C_,Bob_m3m3_,Muo_cP_,PVT_corr_)</f>
        <v>1028.3465136997479</v>
      </c>
      <c r="H373">
        <f>[1]!PVT_Rhow_kgm3($C373,H$67,gamma_gas_,gamma_oil_,gamma_water_,Rsb_m3m3_,Rp_m3m3_,Pb_atm_,T_res_C_,Bob_m3m3_,Muo_cP_,PVT_corr_1_)</f>
        <v>1099.9157657057219</v>
      </c>
      <c r="I373">
        <f>[1]!PVT_Rhow_kgm3($C373,I$67,gamma_gas_,gamma_oil_,gamma_water_,Rsb_m3m3_,Rp_m3m3_,Pb_atm_,T_res_C_,Bob_m3m3_,Muo_cP_,PVT_corr_1_)</f>
        <v>1080.9857248387063</v>
      </c>
      <c r="J373">
        <f>[1]!PVT_Rhow_kgm3($C373,J$67,gamma_gas_,gamma_oil_,gamma_water_,Rsb_m3m3_,Rp_m3m3_,Pb_atm_,T_res_C_,Bob_m3m3_,Muo_cP_,PVT_corr_1_)</f>
        <v>1056.8876219072881</v>
      </c>
      <c r="K373">
        <f>[1]!PVT_Rhow_kgm3($C373,K$67,gamma_gas_,gamma_oil_,gamma_water_,Rsb_m3m3_,Rp_m3m3_,Pb_atm_,T_res_C_,Bob_m3m3_,Muo_cP_,PVT_corr_1_)</f>
        <v>1028.3465136997479</v>
      </c>
    </row>
    <row r="374" spans="2:11" outlineLevel="1" x14ac:dyDescent="0.25">
      <c r="C374">
        <v>120</v>
      </c>
      <c r="D374">
        <f>[1]!PVT_Rhow_kgm3($C374,D$67,gamma_gas_,gamma_oil_,gamma_water_,Rsb_m3m3_,Rp_m3m3_,Pb_atm_,T_res_C_,Bob_m3m3_,Muo_cP_,PVT_corr_)</f>
        <v>1100.1248837582557</v>
      </c>
      <c r="E374">
        <f>[1]!PVT_Rhow_kgm3($C374,E$67,gamma_gas_,gamma_oil_,gamma_water_,Rsb_m3m3_,Rp_m3m3_,Pb_atm_,T_res_C_,Bob_m3m3_,Muo_cP_,PVT_corr_)</f>
        <v>1081.2203788855606</v>
      </c>
      <c r="F374">
        <f>[1]!PVT_Rhow_kgm3($C374,F$67,gamma_gas_,gamma_oil_,gamma_water_,Rsb_m3m3_,Rp_m3m3_,Pb_atm_,T_res_C_,Bob_m3m3_,Muo_cP_,PVT_corr_)</f>
        <v>1057.145546758444</v>
      </c>
      <c r="G374">
        <f>[1]!PVT_Rhow_kgm3($C374,G$67,gamma_gas_,gamma_oil_,gamma_water_,Rsb_m3m3_,Rp_m3m3_,Pb_atm_,T_res_C_,Bob_m3m3_,Muo_cP_,PVT_corr_)</f>
        <v>1028.6252214548895</v>
      </c>
      <c r="H374">
        <f>[1]!PVT_Rhow_kgm3($C374,H$67,gamma_gas_,gamma_oil_,gamma_water_,Rsb_m3m3_,Rp_m3m3_,Pb_atm_,T_res_C_,Bob_m3m3_,Muo_cP_,PVT_corr_1_)</f>
        <v>1100.1248837582557</v>
      </c>
      <c r="I374">
        <f>[1]!PVT_Rhow_kgm3($C374,I$67,gamma_gas_,gamma_oil_,gamma_water_,Rsb_m3m3_,Rp_m3m3_,Pb_atm_,T_res_C_,Bob_m3m3_,Muo_cP_,PVT_corr_1_)</f>
        <v>1081.2203788855606</v>
      </c>
      <c r="J374">
        <f>[1]!PVT_Rhow_kgm3($C374,J$67,gamma_gas_,gamma_oil_,gamma_water_,Rsb_m3m3_,Rp_m3m3_,Pb_atm_,T_res_C_,Bob_m3m3_,Muo_cP_,PVT_corr_1_)</f>
        <v>1057.145546758444</v>
      </c>
      <c r="K374">
        <f>[1]!PVT_Rhow_kgm3($C374,K$67,gamma_gas_,gamma_oil_,gamma_water_,Rsb_m3m3_,Rp_m3m3_,Pb_atm_,T_res_C_,Bob_m3m3_,Muo_cP_,PVT_corr_1_)</f>
        <v>1028.6252214548895</v>
      </c>
    </row>
    <row r="375" spans="2:11" outlineLevel="1" x14ac:dyDescent="0.25">
      <c r="B375" s="5"/>
      <c r="C375">
        <v>130</v>
      </c>
      <c r="D375">
        <f>[1]!PVT_Rhow_kgm3($C375,D$67,gamma_gas_,gamma_oil_,gamma_water_,Rsb_m3m3_,Rp_m3m3_,Pb_atm_,T_res_C_,Bob_m3m3_,Muo_cP_,PVT_corr_)</f>
        <v>1100.3453656986169</v>
      </c>
      <c r="E375">
        <f>[1]!PVT_Rhow_kgm3($C375,E$67,gamma_gas_,gamma_oil_,gamma_water_,Rsb_m3m3_,Rp_m3m3_,Pb_atm_,T_res_C_,Bob_m3m3_,Muo_cP_,PVT_corr_)</f>
        <v>1081.4668116101561</v>
      </c>
      <c r="F375">
        <f>[1]!PVT_Rhow_kgm3($C375,F$67,gamma_gas_,gamma_oil_,gamma_water_,Rsb_m3m3_,Rp_m3m3_,Pb_atm_,T_res_C_,Bob_m3m3_,Muo_cP_,PVT_corr_)</f>
        <v>1057.4155879813798</v>
      </c>
      <c r="G375">
        <f>[1]!PVT_Rhow_kgm3($C375,G$67,gamma_gas_,gamma_oil_,gamma_water_,Rsb_m3m3_,Rp_m3m3_,Pb_atm_,T_res_C_,Bob_m3m3_,Muo_cP_,PVT_corr_)</f>
        <v>1028.9163058662173</v>
      </c>
      <c r="H375">
        <f>[1]!PVT_Rhow_kgm3($C375,H$67,gamma_gas_,gamma_oil_,gamma_water_,Rsb_m3m3_,Rp_m3m3_,Pb_atm_,T_res_C_,Bob_m3m3_,Muo_cP_,PVT_corr_1_)</f>
        <v>1100.3453656986169</v>
      </c>
      <c r="I375">
        <f>[1]!PVT_Rhow_kgm3($C375,I$67,gamma_gas_,gamma_oil_,gamma_water_,Rsb_m3m3_,Rp_m3m3_,Pb_atm_,T_res_C_,Bob_m3m3_,Muo_cP_,PVT_corr_1_)</f>
        <v>1081.4668116101561</v>
      </c>
      <c r="J375">
        <f>[1]!PVT_Rhow_kgm3($C375,J$67,gamma_gas_,gamma_oil_,gamma_water_,Rsb_m3m3_,Rp_m3m3_,Pb_atm_,T_res_C_,Bob_m3m3_,Muo_cP_,PVT_corr_1_)</f>
        <v>1057.4155879813798</v>
      </c>
      <c r="K375">
        <f>[1]!PVT_Rhow_kgm3($C375,K$67,gamma_gas_,gamma_oil_,gamma_water_,Rsb_m3m3_,Rp_m3m3_,Pb_atm_,T_res_C_,Bob_m3m3_,Muo_cP_,PVT_corr_1_)</f>
        <v>1028.9163058662173</v>
      </c>
    </row>
    <row r="376" spans="2:11" outlineLevel="1" x14ac:dyDescent="0.25">
      <c r="C376">
        <v>140</v>
      </c>
      <c r="D376">
        <f>[1]!PVT_Rhow_kgm3($C376,D$67,gamma_gas_,gamma_oil_,gamma_water_,Rsb_m3m3_,Rp_m3m3_,Pb_atm_,T_res_C_,Bob_m3m3_,Muo_cP_,PVT_corr_)</f>
        <v>1100.5772251455539</v>
      </c>
      <c r="E376">
        <f>[1]!PVT_Rhow_kgm3($C376,E$67,gamma_gas_,gamma_oil_,gamma_water_,Rsb_m3m3_,Rp_m3m3_,Pb_atm_,T_res_C_,Bob_m3m3_,Muo_cP_,PVT_corr_)</f>
        <v>1081.7250390525571</v>
      </c>
      <c r="F376">
        <f>[1]!PVT_Rhow_kgm3($C376,F$67,gamma_gas_,gamma_oil_,gamma_water_,Rsb_m3m3_,Rp_m3m3_,Pb_atm_,T_res_C_,Bob_m3m3_,Muo_cP_,PVT_corr_)</f>
        <v>1057.6977640525949</v>
      </c>
      <c r="G376">
        <f>[1]!PVT_Rhow_kgm3($C376,G$67,gamma_gas_,gamma_oil_,gamma_water_,Rsb_m3m3_,Rp_m3m3_,Pb_atm_,T_res_C_,Bob_m3m3_,Muo_cP_,PVT_corr_)</f>
        <v>1029.2197878231577</v>
      </c>
      <c r="H376">
        <f>[1]!PVT_Rhow_kgm3($C376,H$67,gamma_gas_,gamma_oil_,gamma_water_,Rsb_m3m3_,Rp_m3m3_,Pb_atm_,T_res_C_,Bob_m3m3_,Muo_cP_,PVT_corr_1_)</f>
        <v>1100.5772251455539</v>
      </c>
      <c r="I376">
        <f>[1]!PVT_Rhow_kgm3($C376,I$67,gamma_gas_,gamma_oil_,gamma_water_,Rsb_m3m3_,Rp_m3m3_,Pb_atm_,T_res_C_,Bob_m3m3_,Muo_cP_,PVT_corr_1_)</f>
        <v>1081.7250390525571</v>
      </c>
      <c r="J376">
        <f>[1]!PVT_Rhow_kgm3($C376,J$67,gamma_gas_,gamma_oil_,gamma_water_,Rsb_m3m3_,Rp_m3m3_,Pb_atm_,T_res_C_,Bob_m3m3_,Muo_cP_,PVT_corr_1_)</f>
        <v>1057.6977640525949</v>
      </c>
      <c r="K376">
        <f>[1]!PVT_Rhow_kgm3($C376,K$67,gamma_gas_,gamma_oil_,gamma_water_,Rsb_m3m3_,Rp_m3m3_,Pb_atm_,T_res_C_,Bob_m3m3_,Muo_cP_,PVT_corr_1_)</f>
        <v>1029.2197878231577</v>
      </c>
    </row>
    <row r="377" spans="2:11" outlineLevel="1" x14ac:dyDescent="0.25">
      <c r="C377">
        <v>150</v>
      </c>
      <c r="D377">
        <f>[1]!PVT_Rhow_kgm3($C377,D$67,gamma_gas_,gamma_oil_,gamma_water_,Rsb_m3m3_,Rp_m3m3_,Pb_atm_,T_res_C_,Bob_m3m3_,Muo_cP_,PVT_corr_)</f>
        <v>1100.8204764294037</v>
      </c>
      <c r="E377">
        <f>[1]!PVT_Rhow_kgm3($C377,E$67,gamma_gas_,gamma_oil_,gamma_water_,Rsb_m3m3_,Rp_m3m3_,Pb_atm_,T_res_C_,Bob_m3m3_,Muo_cP_,PVT_corr_)</f>
        <v>1081.9950780322838</v>
      </c>
      <c r="F377">
        <f>[1]!PVT_Rhow_kgm3($C377,F$67,gamma_gas_,gamma_oil_,gamma_water_,Rsb_m3m3_,Rp_m3m3_,Pb_atm_,T_res_C_,Bob_m3m3_,Muo_cP_,PVT_corr_)</f>
        <v>1057.9920942939675</v>
      </c>
      <c r="G377">
        <f>[1]!PVT_Rhow_kgm3($C377,G$67,gamma_gas_,gamma_oil_,gamma_water_,Rsb_m3m3_,Rp_m3m3_,Pb_atm_,T_res_C_,Bob_m3m3_,Muo_cP_,PVT_corr_)</f>
        <v>1029.5356891236797</v>
      </c>
      <c r="H377">
        <f>[1]!PVT_Rhow_kgm3($C377,H$67,gamma_gas_,gamma_oil_,gamma_water_,Rsb_m3m3_,Rp_m3m3_,Pb_atm_,T_res_C_,Bob_m3m3_,Muo_cP_,PVT_corr_1_)</f>
        <v>1100.8204764294037</v>
      </c>
      <c r="I377">
        <f>[1]!PVT_Rhow_kgm3($C377,I$67,gamma_gas_,gamma_oil_,gamma_water_,Rsb_m3m3_,Rp_m3m3_,Pb_atm_,T_res_C_,Bob_m3m3_,Muo_cP_,PVT_corr_1_)</f>
        <v>1081.9950780322838</v>
      </c>
      <c r="J377">
        <f>[1]!PVT_Rhow_kgm3($C377,J$67,gamma_gas_,gamma_oil_,gamma_water_,Rsb_m3m3_,Rp_m3m3_,Pb_atm_,T_res_C_,Bob_m3m3_,Muo_cP_,PVT_corr_1_)</f>
        <v>1057.9920942939675</v>
      </c>
      <c r="K377">
        <f>[1]!PVT_Rhow_kgm3($C377,K$67,gamma_gas_,gamma_oil_,gamma_water_,Rsb_m3m3_,Rp_m3m3_,Pb_atm_,T_res_C_,Bob_m3m3_,Muo_cP_,PVT_corr_1_)</f>
        <v>1029.5356891236797</v>
      </c>
    </row>
    <row r="378" spans="2:11" outlineLevel="1" x14ac:dyDescent="0.25">
      <c r="C378">
        <v>160</v>
      </c>
      <c r="D378">
        <f>[1]!PVT_Rhow_kgm3($C378,D$67,gamma_gas_,gamma_oil_,gamma_water_,Rsb_m3m3_,Rp_m3m3_,Pb_atm_,T_res_C_,Bob_m3m3_,Muo_cP_,PVT_corr_)</f>
        <v>1101.0751345943136</v>
      </c>
      <c r="E378">
        <f>[1]!PVT_Rhow_kgm3($C378,E$67,gamma_gas_,gamma_oil_,gamma_water_,Rsb_m3m3_,Rp_m3m3_,Pb_atm_,T_res_C_,Bob_m3m3_,Muo_cP_,PVT_corr_)</f>
        <v>1082.2769461510602</v>
      </c>
      <c r="F378">
        <f>[1]!PVT_Rhow_kgm3($C378,F$67,gamma_gas_,gamma_oil_,gamma_water_,Rsb_m3m3_,Rp_m3m3_,Pb_atm_,T_res_C_,Bob_m3m3_,Muo_cP_,PVT_corr_)</f>
        <v>1058.2985988760756</v>
      </c>
      <c r="G378">
        <f>[1]!PVT_Rhow_kgm3($C378,G$67,gamma_gas_,gamma_oil_,gamma_water_,Rsb_m3m3_,Rp_m3m3_,Pb_atm_,T_res_C_,Bob_m3m3_,Muo_cP_,PVT_corr_)</f>
        <v>1029.8640324782266</v>
      </c>
      <c r="H378">
        <f>[1]!PVT_Rhow_kgm3($C378,H$67,gamma_gas_,gamma_oil_,gamma_water_,Rsb_m3m3_,Rp_m3m3_,Pb_atm_,T_res_C_,Bob_m3m3_,Muo_cP_,PVT_corr_1_)</f>
        <v>1101.0751345943136</v>
      </c>
      <c r="I378">
        <f>[1]!PVT_Rhow_kgm3($C378,I$67,gamma_gas_,gamma_oil_,gamma_water_,Rsb_m3m3_,Rp_m3m3_,Pb_atm_,T_res_C_,Bob_m3m3_,Muo_cP_,PVT_corr_1_)</f>
        <v>1082.2769461510602</v>
      </c>
      <c r="J378">
        <f>[1]!PVT_Rhow_kgm3($C378,J$67,gamma_gas_,gamma_oil_,gamma_water_,Rsb_m3m3_,Rp_m3m3_,Pb_atm_,T_res_C_,Bob_m3m3_,Muo_cP_,PVT_corr_1_)</f>
        <v>1058.2985988760756</v>
      </c>
      <c r="K378">
        <f>[1]!PVT_Rhow_kgm3($C378,K$67,gamma_gas_,gamma_oil_,gamma_water_,Rsb_m3m3_,Rp_m3m3_,Pb_atm_,T_res_C_,Bob_m3m3_,Muo_cP_,PVT_corr_1_)</f>
        <v>1029.8640324782266</v>
      </c>
    </row>
    <row r="379" spans="2:11" outlineLevel="1" x14ac:dyDescent="0.25">
      <c r="B379" s="5"/>
      <c r="C379">
        <v>170</v>
      </c>
      <c r="D379">
        <f>[1]!PVT_Rhow_kgm3($C379,D$67,gamma_gas_,gamma_oil_,gamma_water_,Rsb_m3m3_,Rp_m3m3_,Pb_atm_,T_res_C_,Bob_m3m3_,Muo_cP_,PVT_corr_)</f>
        <v>1101.3412154005725</v>
      </c>
      <c r="E379">
        <f>[1]!PVT_Rhow_kgm3($C379,E$67,gamma_gas_,gamma_oil_,gamma_water_,Rsb_m3m3_,Rp_m3m3_,Pb_atm_,T_res_C_,Bob_m3m3_,Muo_cP_,PVT_corr_)</f>
        <v>1082.5706617956951</v>
      </c>
      <c r="F379">
        <f>[1]!PVT_Rhow_kgm3($C379,F$67,gamma_gas_,gamma_oil_,gamma_water_,Rsb_m3m3_,Rp_m3m3_,Pb_atm_,T_res_C_,Bob_m3m3_,Muo_cP_,PVT_corr_)</f>
        <v>1058.6172988216697</v>
      </c>
      <c r="G379">
        <f>[1]!PVT_Rhow_kgm3($C379,G$67,gamma_gas_,gamma_oil_,gamma_water_,Rsb_m3m3_,Rp_m3m3_,Pb_atm_,T_res_C_,Bob_m3m3_,Muo_cP_,PVT_corr_)</f>
        <v>1030.2048415138202</v>
      </c>
      <c r="H379">
        <f>[1]!PVT_Rhow_kgm3($C379,H$67,gamma_gas_,gamma_oil_,gamma_water_,Rsb_m3m3_,Rp_m3m3_,Pb_atm_,T_res_C_,Bob_m3m3_,Muo_cP_,PVT_corr_1_)</f>
        <v>1101.3412154005725</v>
      </c>
      <c r="I379">
        <f>[1]!PVT_Rhow_kgm3($C379,I$67,gamma_gas_,gamma_oil_,gamma_water_,Rsb_m3m3_,Rp_m3m3_,Pb_atm_,T_res_C_,Bob_m3m3_,Muo_cP_,PVT_corr_1_)</f>
        <v>1082.5706617956951</v>
      </c>
      <c r="J379">
        <f>[1]!PVT_Rhow_kgm3($C379,J$67,gamma_gas_,gamma_oil_,gamma_water_,Rsb_m3m3_,Rp_m3m3_,Pb_atm_,T_res_C_,Bob_m3m3_,Muo_cP_,PVT_corr_1_)</f>
        <v>1058.6172988216697</v>
      </c>
      <c r="K379">
        <f>[1]!PVT_Rhow_kgm3($C379,K$67,gamma_gas_,gamma_oil_,gamma_water_,Rsb_m3m3_,Rp_m3m3_,Pb_atm_,T_res_C_,Bob_m3m3_,Muo_cP_,PVT_corr_1_)</f>
        <v>1030.2048415138202</v>
      </c>
    </row>
    <row r="380" spans="2:11" outlineLevel="1" x14ac:dyDescent="0.25">
      <c r="C380">
        <v>180</v>
      </c>
      <c r="D380">
        <f>[1]!PVT_Rhow_kgm3($C380,D$67,gamma_gas_,gamma_oil_,gamma_water_,Rsb_m3m3_,Rp_m3m3_,Pb_atm_,T_res_C_,Bob_m3m3_,Muo_cP_,PVT_corr_)</f>
        <v>1101.6187353270602</v>
      </c>
      <c r="E380">
        <f>[1]!PVT_Rhow_kgm3($C380,E$67,gamma_gas_,gamma_oil_,gamma_water_,Rsb_m3m3_,Rp_m3m3_,Pb_atm_,T_res_C_,Bob_m3m3_,Muo_cP_,PVT_corr_)</f>
        <v>1082.8762441410915</v>
      </c>
      <c r="F380">
        <f>[1]!PVT_Rhow_kgm3($C380,F$67,gamma_gas_,gamma_oil_,gamma_water_,Rsb_m3m3_,Rp_m3m3_,Pb_atm_,T_res_C_,Bob_m3m3_,Muo_cP_,PVT_corr_)</f>
        <v>1058.9482160092941</v>
      </c>
      <c r="G380">
        <f>[1]!PVT_Rhow_kgm3($C380,G$67,gamma_gas_,gamma_oil_,gamma_water_,Rsb_m3m3_,Rp_m3m3_,Pb_atm_,T_res_C_,Bob_m3m3_,Muo_cP_,PVT_corr_)</f>
        <v>1030.5581407783343</v>
      </c>
      <c r="H380">
        <f>[1]!PVT_Rhow_kgm3($C380,H$67,gamma_gas_,gamma_oil_,gamma_water_,Rsb_m3m3_,Rp_m3m3_,Pb_atm_,T_res_C_,Bob_m3m3_,Muo_cP_,PVT_corr_1_)</f>
        <v>1101.6187353270602</v>
      </c>
      <c r="I380">
        <f>[1]!PVT_Rhow_kgm3($C380,I$67,gamma_gas_,gamma_oil_,gamma_water_,Rsb_m3m3_,Rp_m3m3_,Pb_atm_,T_res_C_,Bob_m3m3_,Muo_cP_,PVT_corr_1_)</f>
        <v>1082.8762441410915</v>
      </c>
      <c r="J380">
        <f>[1]!PVT_Rhow_kgm3($C380,J$67,gamma_gas_,gamma_oil_,gamma_water_,Rsb_m3m3_,Rp_m3m3_,Pb_atm_,T_res_C_,Bob_m3m3_,Muo_cP_,PVT_corr_1_)</f>
        <v>1058.9482160092941</v>
      </c>
      <c r="K380">
        <f>[1]!PVT_Rhow_kgm3($C380,K$67,gamma_gas_,gamma_oil_,gamma_water_,Rsb_m3m3_,Rp_m3m3_,Pb_atm_,T_res_C_,Bob_m3m3_,Muo_cP_,PVT_corr_1_)</f>
        <v>1030.5581407783343</v>
      </c>
    </row>
    <row r="381" spans="2:11" outlineLevel="1" x14ac:dyDescent="0.25">
      <c r="C381">
        <v>190</v>
      </c>
      <c r="D381">
        <f>[1]!PVT_Rhow_kgm3($C381,D$67,gamma_gas_,gamma_oil_,gamma_water_,Rsb_m3m3_,Rp_m3m3_,Pb_atm_,T_res_C_,Bob_m3m3_,Muo_cP_,PVT_corr_)</f>
        <v>1101.9077115738071</v>
      </c>
      <c r="E381">
        <f>[1]!PVT_Rhow_kgm3($C381,E$67,gamma_gas_,gamma_oil_,gamma_water_,Rsb_m3m3_,Rp_m3m3_,Pb_atm_,T_res_C_,Bob_m3m3_,Muo_cP_,PVT_corr_)</f>
        <v>1083.1937131533909</v>
      </c>
      <c r="F381">
        <f>[1]!PVT_Rhow_kgm3($C381,F$67,gamma_gas_,gamma_oil_,gamma_water_,Rsb_m3m3_,Rp_m3m3_,Pb_atm_,T_res_C_,Bob_m3m3_,Muo_cP_,PVT_corr_)</f>
        <v>1059.2913731770614</v>
      </c>
      <c r="G381">
        <f>[1]!PVT_Rhow_kgm3($C381,G$67,gamma_gas_,gamma_oil_,gamma_water_,Rsb_m3m3_,Rp_m3m3_,Pb_atm_,T_res_C_,Bob_m3m3_,Muo_cP_,PVT_corr_)</f>
        <v>1030.923955744943</v>
      </c>
      <c r="H381">
        <f>[1]!PVT_Rhow_kgm3($C381,H$67,gamma_gas_,gamma_oil_,gamma_water_,Rsb_m3m3_,Rp_m3m3_,Pb_atm_,T_res_C_,Bob_m3m3_,Muo_cP_,PVT_corr_1_)</f>
        <v>1101.9077115738071</v>
      </c>
      <c r="I381">
        <f>[1]!PVT_Rhow_kgm3($C381,I$67,gamma_gas_,gamma_oil_,gamma_water_,Rsb_m3m3_,Rp_m3m3_,Pb_atm_,T_res_C_,Bob_m3m3_,Muo_cP_,PVT_corr_1_)</f>
        <v>1083.1937131533909</v>
      </c>
      <c r="J381">
        <f>[1]!PVT_Rhow_kgm3($C381,J$67,gamma_gas_,gamma_oil_,gamma_water_,Rsb_m3m3_,Rp_m3m3_,Pb_atm_,T_res_C_,Bob_m3m3_,Muo_cP_,PVT_corr_1_)</f>
        <v>1059.2913731770614</v>
      </c>
      <c r="K381">
        <f>[1]!PVT_Rhow_kgm3($C381,K$67,gamma_gas_,gamma_oil_,gamma_water_,Rsb_m3m3_,Rp_m3m3_,Pb_atm_,T_res_C_,Bob_m3m3_,Muo_cP_,PVT_corr_1_)</f>
        <v>1030.923955744943</v>
      </c>
    </row>
    <row r="382" spans="2:11" outlineLevel="1" x14ac:dyDescent="0.25">
      <c r="C382">
        <v>200</v>
      </c>
      <c r="D382">
        <f>[1]!PVT_Rhow_kgm3($C382,D$67,gamma_gas_,gamma_oil_,gamma_water_,Rsb_m3m3_,Rp_m3m3_,Pb_atm_,T_res_C_,Bob_m3m3_,Muo_cP_,PVT_corr_)</f>
        <v>1102.20816206467</v>
      </c>
      <c r="E382">
        <f>[1]!PVT_Rhow_kgm3($C382,E$67,gamma_gas_,gamma_oil_,gamma_water_,Rsb_m3m3_,Rp_m3m3_,Pb_atm_,T_res_C_,Bob_m3m3_,Muo_cP_,PVT_corr_)</f>
        <v>1083.5230895932514</v>
      </c>
      <c r="F382">
        <f>[1]!PVT_Rhow_kgm3($C382,F$67,gamma_gas_,gamma_oil_,gamma_water_,Rsb_m3m3_,Rp_m3m3_,Pb_atm_,T_res_C_,Bob_m3m3_,Muo_cP_,PVT_corr_)</f>
        <v>1059.6467939265826</v>
      </c>
      <c r="G382">
        <f>[1]!PVT_Rhow_kgm3($C382,G$67,gamma_gas_,gamma_oil_,gamma_water_,Rsb_m3m3_,Rp_m3m3_,Pb_atm_,T_res_C_,Bob_m3m3_,Muo_cP_,PVT_corr_)</f>
        <v>1031.3023128167413</v>
      </c>
      <c r="H382">
        <f>[1]!PVT_Rhow_kgm3($C382,H$67,gamma_gas_,gamma_oil_,gamma_water_,Rsb_m3m3_,Rp_m3m3_,Pb_atm_,T_res_C_,Bob_m3m3_,Muo_cP_,PVT_corr_1_)</f>
        <v>1102.20816206467</v>
      </c>
      <c r="I382">
        <f>[1]!PVT_Rhow_kgm3($C382,I$67,gamma_gas_,gamma_oil_,gamma_water_,Rsb_m3m3_,Rp_m3m3_,Pb_atm_,T_res_C_,Bob_m3m3_,Muo_cP_,PVT_corr_1_)</f>
        <v>1083.5230895932514</v>
      </c>
      <c r="J382">
        <f>[1]!PVT_Rhow_kgm3($C382,J$67,gamma_gas_,gamma_oil_,gamma_water_,Rsb_m3m3_,Rp_m3m3_,Pb_atm_,T_res_C_,Bob_m3m3_,Muo_cP_,PVT_corr_1_)</f>
        <v>1059.6467939265826</v>
      </c>
      <c r="K382">
        <f>[1]!PVT_Rhow_kgm3($C382,K$67,gamma_gas_,gamma_oil_,gamma_water_,Rsb_m3m3_,Rp_m3m3_,Pb_atm_,T_res_C_,Bob_m3m3_,Muo_cP_,PVT_corr_1_)</f>
        <v>1031.3023128167413</v>
      </c>
    </row>
    <row r="383" spans="2:11" outlineLevel="1" x14ac:dyDescent="0.25">
      <c r="B383" s="5"/>
      <c r="C383">
        <v>210</v>
      </c>
      <c r="D383">
        <f>[1]!PVT_Rhow_kgm3($C383,D$67,gamma_gas_,gamma_oil_,gamma_water_,Rsb_m3m3_,Rp_m3m3_,Pb_atm_,T_res_C_,Bob_m3m3_,Muo_cP_,PVT_corr_)</f>
        <v>1102.5201054501247</v>
      </c>
      <c r="E383">
        <f>[1]!PVT_Rhow_kgm3($C383,E$67,gamma_gas_,gamma_oil_,gamma_water_,Rsb_m3m3_,Rp_m3m3_,Pb_atm_,T_res_C_,Bob_m3m3_,Muo_cP_,PVT_corr_)</f>
        <v>1083.8643950192584</v>
      </c>
      <c r="F383">
        <f>[1]!PVT_Rhow_kgm3($C383,F$67,gamma_gas_,gamma_oil_,gamma_water_,Rsb_m3m3_,Rp_m3m3_,Pb_atm_,T_res_C_,Bob_m3m3_,Muo_cP_,PVT_corr_)</f>
        <v>1060.0145027270473</v>
      </c>
      <c r="G383">
        <f>[1]!PVT_Rhow_kgm3($C383,G$67,gamma_gas_,gamma_oil_,gamma_water_,Rsb_m3m3_,Rp_m3m3_,Pb_atm_,T_res_C_,Bob_m3m3_,Muo_cP_,PVT_corr_)</f>
        <v>1031.6932393315428</v>
      </c>
      <c r="H383">
        <f>[1]!PVT_Rhow_kgm3($C383,H$67,gamma_gas_,gamma_oil_,gamma_water_,Rsb_m3m3_,Rp_m3m3_,Pb_atm_,T_res_C_,Bob_m3m3_,Muo_cP_,PVT_corr_1_)</f>
        <v>1102.5201054501247</v>
      </c>
      <c r="I383">
        <f>[1]!PVT_Rhow_kgm3($C383,I$67,gamma_gas_,gamma_oil_,gamma_water_,Rsb_m3m3_,Rp_m3m3_,Pb_atm_,T_res_C_,Bob_m3m3_,Muo_cP_,PVT_corr_1_)</f>
        <v>1083.8643950192584</v>
      </c>
      <c r="J383">
        <f>[1]!PVT_Rhow_kgm3($C383,J$67,gamma_gas_,gamma_oil_,gamma_water_,Rsb_m3m3_,Rp_m3m3_,Pb_atm_,T_res_C_,Bob_m3m3_,Muo_cP_,PVT_corr_1_)</f>
        <v>1060.0145027270473</v>
      </c>
      <c r="K383">
        <f>[1]!PVT_Rhow_kgm3($C383,K$67,gamma_gas_,gamma_oil_,gamma_water_,Rsb_m3m3_,Rp_m3m3_,Pb_atm_,T_res_C_,Bob_m3m3_,Muo_cP_,PVT_corr_1_)</f>
        <v>1031.6932393315428</v>
      </c>
    </row>
    <row r="384" spans="2:11" outlineLevel="1" x14ac:dyDescent="0.25">
      <c r="C384">
        <v>220</v>
      </c>
      <c r="D384">
        <f>[1]!PVT_Rhow_kgm3($C384,D$67,gamma_gas_,gamma_oil_,gamma_water_,Rsb_m3m3_,Rp_m3m3_,Pb_atm_,T_res_C_,Bob_m3m3_,Muo_cP_,PVT_corr_)</f>
        <v>1102.8435611101734</v>
      </c>
      <c r="E384">
        <f>[1]!PVT_Rhow_kgm3($C384,E$67,gamma_gas_,gamma_oil_,gamma_water_,Rsb_m3m3_,Rp_m3m3_,Pb_atm_,T_res_C_,Bob_m3m3_,Muo_cP_,PVT_corr_)</f>
        <v>1084.2176517914725</v>
      </c>
      <c r="F384">
        <f>[1]!PVT_Rhow_kgm3($C384,F$67,gamma_gas_,gamma_oil_,gamma_water_,Rsb_m3m3_,Rp_m3m3_,Pb_atm_,T_res_C_,Bob_m3m3_,Muo_cP_,PVT_corr_)</f>
        <v>1060.3945249194653</v>
      </c>
      <c r="G384">
        <f>[1]!PVT_Rhow_kgm3($C384,G$67,gamma_gas_,gamma_oil_,gamma_water_,Rsb_m3m3_,Rp_m3m3_,Pb_atm_,T_res_C_,Bob_m3m3_,Muo_cP_,PVT_corr_)</f>
        <v>1032.0967635668551</v>
      </c>
      <c r="H384">
        <f>[1]!PVT_Rhow_kgm3($C384,H$67,gamma_gas_,gamma_oil_,gamma_water_,Rsb_m3m3_,Rp_m3m3_,Pb_atm_,T_res_C_,Bob_m3m3_,Muo_cP_,PVT_corr_1_)</f>
        <v>1102.8435611101734</v>
      </c>
      <c r="I384">
        <f>[1]!PVT_Rhow_kgm3($C384,I$67,gamma_gas_,gamma_oil_,gamma_water_,Rsb_m3m3_,Rp_m3m3_,Pb_atm_,T_res_C_,Bob_m3m3_,Muo_cP_,PVT_corr_1_)</f>
        <v>1084.2176517914725</v>
      </c>
      <c r="J384">
        <f>[1]!PVT_Rhow_kgm3($C384,J$67,gamma_gas_,gamma_oil_,gamma_water_,Rsb_m3m3_,Rp_m3m3_,Pb_atm_,T_res_C_,Bob_m3m3_,Muo_cP_,PVT_corr_1_)</f>
        <v>1060.3945249194653</v>
      </c>
      <c r="K384">
        <f>[1]!PVT_Rhow_kgm3($C384,K$67,gamma_gas_,gamma_oil_,gamma_water_,Rsb_m3m3_,Rp_m3m3_,Pb_atm_,T_res_C_,Bob_m3m3_,Muo_cP_,PVT_corr_1_)</f>
        <v>1032.0967635668551</v>
      </c>
    </row>
    <row r="385" spans="2:11" outlineLevel="1" x14ac:dyDescent="0.25">
      <c r="C385">
        <v>230</v>
      </c>
      <c r="D385">
        <f>[1]!PVT_Rhow_kgm3($C385,D$67,gamma_gas_,gamma_oil_,gamma_water_,Rsb_m3m3_,Rp_m3m3_,Pb_atm_,T_res_C_,Bob_m3m3_,Muo_cP_,PVT_corr_)</f>
        <v>1103.1785491573712</v>
      </c>
      <c r="E385">
        <f>[1]!PVT_Rhow_kgm3($C385,E$67,gamma_gas_,gamma_oil_,gamma_water_,Rsb_m3m3_,Rp_m3m3_,Pb_atm_,T_res_C_,Bob_m3m3_,Muo_cP_,PVT_corr_)</f>
        <v>1084.5828830751148</v>
      </c>
      <c r="F385">
        <f>[1]!PVT_Rhow_kgm3($C385,F$67,gamma_gas_,gamma_oil_,gamma_water_,Rsb_m3m3_,Rp_m3m3_,Pb_atm_,T_res_C_,Bob_m3m3_,Muo_cP_,PVT_corr_)</f>
        <v>1060.7868867210609</v>
      </c>
      <c r="G385">
        <f>[1]!PVT_Rhow_kgm3($C385,G$67,gamma_gas_,gamma_oil_,gamma_water_,Rsb_m3m3_,Rp_m3m3_,Pb_atm_,T_res_C_,Bob_m3m3_,Muo_cP_,PVT_corr_)</f>
        <v>1032.5129147450334</v>
      </c>
      <c r="H385">
        <f>[1]!PVT_Rhow_kgm3($C385,H$67,gamma_gas_,gamma_oil_,gamma_water_,Rsb_m3m3_,Rp_m3m3_,Pb_atm_,T_res_C_,Bob_m3m3_,Muo_cP_,PVT_corr_1_)</f>
        <v>1103.1785491573712</v>
      </c>
      <c r="I385">
        <f>[1]!PVT_Rhow_kgm3($C385,I$67,gamma_gas_,gamma_oil_,gamma_water_,Rsb_m3m3_,Rp_m3m3_,Pb_atm_,T_res_C_,Bob_m3m3_,Muo_cP_,PVT_corr_1_)</f>
        <v>1084.5828830751148</v>
      </c>
      <c r="J385">
        <f>[1]!PVT_Rhow_kgm3($C385,J$67,gamma_gas_,gamma_oil_,gamma_water_,Rsb_m3m3_,Rp_m3m3_,Pb_atm_,T_res_C_,Bob_m3m3_,Muo_cP_,PVT_corr_1_)</f>
        <v>1060.7868867210609</v>
      </c>
      <c r="K385">
        <f>[1]!PVT_Rhow_kgm3($C385,K$67,gamma_gas_,gamma_oil_,gamma_water_,Rsb_m3m3_,Rp_m3m3_,Pb_atm_,T_res_C_,Bob_m3m3_,Muo_cP_,PVT_corr_1_)</f>
        <v>1032.5129147450334</v>
      </c>
    </row>
    <row r="386" spans="2:11" outlineLevel="1" x14ac:dyDescent="0.25">
      <c r="C386">
        <v>240</v>
      </c>
      <c r="D386">
        <f>[1]!PVT_Rhow_kgm3($C386,D$67,gamma_gas_,gamma_oil_,gamma_water_,Rsb_m3m3_,Rp_m3m3_,Pb_atm_,T_res_C_,Bob_m3m3_,Muo_cP_,PVT_corr_)</f>
        <v>1103.5250904399688</v>
      </c>
      <c r="E386">
        <f>[1]!PVT_Rhow_kgm3($C386,E$67,gamma_gas_,gamma_oil_,gamma_water_,Rsb_m3m3_,Rp_m3m3_,Pb_atm_,T_res_C_,Bob_m3m3_,Muo_cP_,PVT_corr_)</f>
        <v>1084.9601128443871</v>
      </c>
      <c r="F386">
        <f>[1]!PVT_Rhow_kgm3($C386,F$67,gamma_gas_,gamma_oil_,gamma_water_,Rsb_m3m3_,Rp_m3m3_,Pb_atm_,T_res_C_,Bob_m3m3_,Muo_cP_,PVT_corr_)</f>
        <v>1061.1916152298304</v>
      </c>
      <c r="G386">
        <f>[1]!PVT_Rhow_kgm3($C386,G$67,gamma_gas_,gamma_oil_,gamma_water_,Rsb_m3m3_,Rp_m3m3_,Pb_atm_,T_res_C_,Bob_m3m3_,Muo_cP_,PVT_corr_)</f>
        <v>1032.9417230386155</v>
      </c>
      <c r="H386">
        <f>[1]!PVT_Rhow_kgm3($C386,H$67,gamma_gas_,gamma_oil_,gamma_water_,Rsb_m3m3_,Rp_m3m3_,Pb_atm_,T_res_C_,Bob_m3m3_,Muo_cP_,PVT_corr_1_)</f>
        <v>1103.5250904399688</v>
      </c>
      <c r="I386">
        <f>[1]!PVT_Rhow_kgm3($C386,I$67,gamma_gas_,gamma_oil_,gamma_water_,Rsb_m3m3_,Rp_m3m3_,Pb_atm_,T_res_C_,Bob_m3m3_,Muo_cP_,PVT_corr_1_)</f>
        <v>1084.9601128443871</v>
      </c>
      <c r="J386">
        <f>[1]!PVT_Rhow_kgm3($C386,J$67,gamma_gas_,gamma_oil_,gamma_water_,Rsb_m3m3_,Rp_m3m3_,Pb_atm_,T_res_C_,Bob_m3m3_,Muo_cP_,PVT_corr_1_)</f>
        <v>1061.1916152298304</v>
      </c>
      <c r="K386">
        <f>[1]!PVT_Rhow_kgm3($C386,K$67,gamma_gas_,gamma_oil_,gamma_water_,Rsb_m3m3_,Rp_m3m3_,Pb_atm_,T_res_C_,Bob_m3m3_,Muo_cP_,PVT_corr_1_)</f>
        <v>1032.9417230386155</v>
      </c>
    </row>
    <row r="387" spans="2:11" outlineLevel="1" x14ac:dyDescent="0.25">
      <c r="B387" s="5"/>
      <c r="C387">
        <v>250</v>
      </c>
      <c r="D387">
        <f>[1]!PVT_Rhow_kgm3($C387,D$67,gamma_gas_,gamma_oil_,gamma_water_,Rsb_m3m3_,Rp_m3m3_,Pb_atm_,T_res_C_,Bob_m3m3_,Muo_cP_,PVT_corr_)</f>
        <v>1103.8832065451763</v>
      </c>
      <c r="E387">
        <f>[1]!PVT_Rhow_kgm3($C387,E$67,gamma_gas_,gamma_oil_,gamma_water_,Rsb_m3m3_,Rp_m3m3_,Pb_atm_,T_res_C_,Bob_m3m3_,Muo_cP_,PVT_corr_)</f>
        <v>1085.3493658864368</v>
      </c>
      <c r="F387">
        <f>[1]!PVT_Rhow_kgm3($C387,F$67,gamma_gas_,gamma_oil_,gamma_water_,Rsb_m3m3_,Rp_m3m3_,Pb_atm_,T_res_C_,Bob_m3m3_,Muo_cP_,PVT_corr_)</f>
        <v>1061.6087384292557</v>
      </c>
      <c r="G387">
        <f>[1]!PVT_Rhow_kgm3($C387,G$67,gamma_gas_,gamma_oil_,gamma_water_,Rsb_m3m3_,Rp_m3m3_,Pb_atm_,T_res_C_,Bob_m3m3_,Muo_cP_,PVT_corr_)</f>
        <v>1033.3832195758398</v>
      </c>
      <c r="H387">
        <f>[1]!PVT_Rhow_kgm3($C387,H$67,gamma_gas_,gamma_oil_,gamma_water_,Rsb_m3m3_,Rp_m3m3_,Pb_atm_,T_res_C_,Bob_m3m3_,Muo_cP_,PVT_corr_1_)</f>
        <v>1103.8832065451763</v>
      </c>
      <c r="I387">
        <f>[1]!PVT_Rhow_kgm3($C387,I$67,gamma_gas_,gamma_oil_,gamma_water_,Rsb_m3m3_,Rp_m3m3_,Pb_atm_,T_res_C_,Bob_m3m3_,Muo_cP_,PVT_corr_1_)</f>
        <v>1085.3493658864368</v>
      </c>
      <c r="J387">
        <f>[1]!PVT_Rhow_kgm3($C387,J$67,gamma_gas_,gamma_oil_,gamma_water_,Rsb_m3m3_,Rp_m3m3_,Pb_atm_,T_res_C_,Bob_m3m3_,Muo_cP_,PVT_corr_1_)</f>
        <v>1061.6087384292557</v>
      </c>
      <c r="K387">
        <f>[1]!PVT_Rhow_kgm3($C387,K$67,gamma_gas_,gamma_oil_,gamma_water_,Rsb_m3m3_,Rp_m3m3_,Pb_atm_,T_res_C_,Bob_m3m3_,Muo_cP_,PVT_corr_1_)</f>
        <v>1033.3832195758398</v>
      </c>
    </row>
    <row r="388" spans="2:11" outlineLevel="1" x14ac:dyDescent="0.25">
      <c r="C388">
        <v>260</v>
      </c>
      <c r="D388">
        <f>[1]!PVT_Rhow_kgm3($C388,D$67,gamma_gas_,gamma_oil_,gamma_water_,Rsb_m3m3_,Rp_m3m3_,Pb_atm_,T_res_C_,Bob_m3m3_,Muo_cP_,PVT_corr_)</f>
        <v>1104.2529198025463</v>
      </c>
      <c r="E388">
        <f>[1]!PVT_Rhow_kgm3($C388,E$67,gamma_gas_,gamma_oil_,gamma_water_,Rsb_m3m3_,Rp_m3m3_,Pb_atm_,T_res_C_,Bob_m3m3_,Muo_cP_,PVT_corr_)</f>
        <v>1085.7506678054542</v>
      </c>
      <c r="F388">
        <f>[1]!PVT_Rhow_kgm3($C388,F$67,gamma_gas_,gamma_oil_,gamma_water_,Rsb_m3m3_,Rp_m3m3_,Pb_atm_,T_res_C_,Bob_m3m3_,Muo_cP_,PVT_corr_)</f>
        <v>1062.0382851931834</v>
      </c>
      <c r="G388">
        <f>[1]!PVT_Rhow_kgm3($C388,G$67,gamma_gas_,gamma_oil_,gamma_water_,Rsb_m3m3_,Rp_m3m3_,Pb_atm_,T_res_C_,Bob_m3m3_,Muo_cP_,PVT_corr_)</f>
        <v>1033.8374364463486</v>
      </c>
      <c r="H388">
        <f>[1]!PVT_Rhow_kgm3($C388,H$67,gamma_gas_,gamma_oil_,gamma_water_,Rsb_m3m3_,Rp_m3m3_,Pb_atm_,T_res_C_,Bob_m3m3_,Muo_cP_,PVT_corr_1_)</f>
        <v>1104.2529198025463</v>
      </c>
      <c r="I388">
        <f>[1]!PVT_Rhow_kgm3($C388,I$67,gamma_gas_,gamma_oil_,gamma_water_,Rsb_m3m3_,Rp_m3m3_,Pb_atm_,T_res_C_,Bob_m3m3_,Muo_cP_,PVT_corr_1_)</f>
        <v>1085.7506678054542</v>
      </c>
      <c r="J388">
        <f>[1]!PVT_Rhow_kgm3($C388,J$67,gamma_gas_,gamma_oil_,gamma_water_,Rsb_m3m3_,Rp_m3m3_,Pb_atm_,T_res_C_,Bob_m3m3_,Muo_cP_,PVT_corr_1_)</f>
        <v>1062.0382851931834</v>
      </c>
      <c r="K388">
        <f>[1]!PVT_Rhow_kgm3($C388,K$67,gamma_gas_,gamma_oil_,gamma_water_,Rsb_m3m3_,Rp_m3m3_,Pb_atm_,T_res_C_,Bob_m3m3_,Muo_cP_,PVT_corr_1_)</f>
        <v>1033.8374364463486</v>
      </c>
    </row>
    <row r="389" spans="2:11" outlineLevel="1" x14ac:dyDescent="0.25">
      <c r="C389">
        <v>270</v>
      </c>
      <c r="D389">
        <f>[1]!PVT_Rhow_kgm3($C389,D$67,gamma_gas_,gamma_oil_,gamma_water_,Rsb_m3m3_,Rp_m3m3_,Pb_atm_,T_res_C_,Bob_m3m3_,Muo_cP_,PVT_corr_)</f>
        <v>1104.6342532874771</v>
      </c>
      <c r="E389">
        <f>[1]!PVT_Rhow_kgm3($C389,E$67,gamma_gas_,gamma_oil_,gamma_water_,Rsb_m3m3_,Rp_m3m3_,Pb_atm_,T_res_C_,Bob_m3m3_,Muo_cP_,PVT_corr_)</f>
        <v>1086.1640450269201</v>
      </c>
      <c r="F389">
        <f>[1]!PVT_Rhow_kgm3($C389,F$67,gamma_gas_,gamma_oil_,gamma_water_,Rsb_m3m3_,Rp_m3m3_,Pb_atm_,T_res_C_,Bob_m3m3_,Muo_cP_,PVT_corr_)</f>
        <v>1062.4802852908654</v>
      </c>
      <c r="G389">
        <f>[1]!PVT_Rhow_kgm3($C389,G$67,gamma_gas_,gamma_oil_,gamma_water_,Rsb_m3m3_,Rp_m3m3_,Pb_atm_,T_res_C_,Bob_m3m3_,Muo_cP_,PVT_corr_)</f>
        <v>1034.3044067070766</v>
      </c>
      <c r="H389">
        <f>[1]!PVT_Rhow_kgm3($C389,H$67,gamma_gas_,gamma_oil_,gamma_water_,Rsb_m3m3_,Rp_m3m3_,Pb_atm_,T_res_C_,Bob_m3m3_,Muo_cP_,PVT_corr_1_)</f>
        <v>1104.6342532874771</v>
      </c>
      <c r="I389">
        <f>[1]!PVT_Rhow_kgm3($C389,I$67,gamma_gas_,gamma_oil_,gamma_water_,Rsb_m3m3_,Rp_m3m3_,Pb_atm_,T_res_C_,Bob_m3m3_,Muo_cP_,PVT_corr_1_)</f>
        <v>1086.1640450269201</v>
      </c>
      <c r="J389">
        <f>[1]!PVT_Rhow_kgm3($C389,J$67,gamma_gas_,gamma_oil_,gamma_water_,Rsb_m3m3_,Rp_m3m3_,Pb_atm_,T_res_C_,Bob_m3m3_,Muo_cP_,PVT_corr_1_)</f>
        <v>1062.4802852908654</v>
      </c>
      <c r="K389">
        <f>[1]!PVT_Rhow_kgm3($C389,K$67,gamma_gas_,gamma_oil_,gamma_water_,Rsb_m3m3_,Rp_m3m3_,Pb_atm_,T_res_C_,Bob_m3m3_,Muo_cP_,PVT_corr_1_)</f>
        <v>1034.3044067070766</v>
      </c>
    </row>
    <row r="390" spans="2:11" outlineLevel="1" x14ac:dyDescent="0.25">
      <c r="C390">
        <v>280</v>
      </c>
      <c r="D390">
        <f>[1]!PVT_Rhow_kgm3($C390,D$67,gamma_gas_,gamma_oil_,gamma_water_,Rsb_m3m3_,Rp_m3m3_,Pb_atm_,T_res_C_,Bob_m3m3_,Muo_cP_,PVT_corr_)</f>
        <v>1105.0272308248409</v>
      </c>
      <c r="E390">
        <f>[1]!PVT_Rhow_kgm3($C390,E$67,gamma_gas_,gamma_oil_,gamma_water_,Rsb_m3m3_,Rp_m3m3_,Pb_atm_,T_res_C_,Bob_m3m3_,Muo_cP_,PVT_corr_)</f>
        <v>1086.5895248019888</v>
      </c>
      <c r="F390">
        <f>[1]!PVT_Rhow_kgm3($C390,F$67,gamma_gas_,gamma_oil_,gamma_water_,Rsb_m3m3_,Rp_m3m3_,Pb_atm_,T_res_C_,Bob_m3m3_,Muo_cP_,PVT_corr_)</f>
        <v>1062.9347693921652</v>
      </c>
      <c r="G390">
        <f>[1]!PVT_Rhow_kgm3($C390,G$67,gamma_gas_,gamma_oil_,gamma_water_,Rsb_m3m3_,Rp_m3m3_,Pb_atm_,T_res_C_,Bob_m3m3_,Muo_cP_,PVT_corr_)</f>
        <v>1034.7841643883291</v>
      </c>
      <c r="H390">
        <f>[1]!PVT_Rhow_kgm3($C390,H$67,gamma_gas_,gamma_oil_,gamma_water_,Rsb_m3m3_,Rp_m3m3_,Pb_atm_,T_res_C_,Bob_m3m3_,Muo_cP_,PVT_corr_1_)</f>
        <v>1105.0272308248409</v>
      </c>
      <c r="I390">
        <f>[1]!PVT_Rhow_kgm3($C390,I$67,gamma_gas_,gamma_oil_,gamma_water_,Rsb_m3m3_,Rp_m3m3_,Pb_atm_,T_res_C_,Bob_m3m3_,Muo_cP_,PVT_corr_1_)</f>
        <v>1086.5895248019888</v>
      </c>
      <c r="J390">
        <f>[1]!PVT_Rhow_kgm3($C390,J$67,gamma_gas_,gamma_oil_,gamma_water_,Rsb_m3m3_,Rp_m3m3_,Pb_atm_,T_res_C_,Bob_m3m3_,Muo_cP_,PVT_corr_1_)</f>
        <v>1062.9347693921652</v>
      </c>
      <c r="K390">
        <f>[1]!PVT_Rhow_kgm3($C390,K$67,gamma_gas_,gamma_oil_,gamma_water_,Rsb_m3m3_,Rp_m3m3_,Pb_atm_,T_res_C_,Bob_m3m3_,Muo_cP_,PVT_corr_1_)</f>
        <v>1034.7841643883291</v>
      </c>
    </row>
    <row r="391" spans="2:11" outlineLevel="1" x14ac:dyDescent="0.25">
      <c r="C391">
        <v>290</v>
      </c>
      <c r="D391">
        <f>[1]!PVT_Rhow_kgm3($C391,D$67,gamma_gas_,gamma_oil_,gamma_water_,Rsb_m3m3_,Rp_m3m3_,Pb_atm_,T_res_C_,Bob_m3m3_,Muo_cP_,PVT_corr_)</f>
        <v>1105.4318769927318</v>
      </c>
      <c r="E391">
        <f>[1]!PVT_Rhow_kgm3($C391,E$67,gamma_gas_,gamma_oil_,gamma_water_,Rsb_m3m3_,Rp_m3m3_,Pb_atm_,T_res_C_,Bob_m3m3_,Muo_cP_,PVT_corr_)</f>
        <v>1087.0271352120203</v>
      </c>
      <c r="F391">
        <f>[1]!PVT_Rhow_kgm3($C391,F$67,gamma_gas_,gamma_oil_,gamma_water_,Rsb_m3m3_,Rp_m3m3_,Pb_atm_,T_res_C_,Bob_m3m3_,Muo_cP_,PVT_corr_)</f>
        <v>1063.4017690729318</v>
      </c>
      <c r="G391">
        <f>[1]!PVT_Rhow_kgm3($C391,G$67,gamma_gas_,gamma_oil_,gamma_water_,Rsb_m3m3_,Rp_m3m3_,Pb_atm_,T_res_C_,Bob_m3m3_,Muo_cP_,PVT_corr_)</f>
        <v>1035.2767445000518</v>
      </c>
      <c r="H391">
        <f>[1]!PVT_Rhow_kgm3($C391,H$67,gamma_gas_,gamma_oil_,gamma_water_,Rsb_m3m3_,Rp_m3m3_,Pb_atm_,T_res_C_,Bob_m3m3_,Muo_cP_,PVT_corr_1_)</f>
        <v>1105.4318769927318</v>
      </c>
      <c r="I391">
        <f>[1]!PVT_Rhow_kgm3($C391,I$67,gamma_gas_,gamma_oil_,gamma_water_,Rsb_m3m3_,Rp_m3m3_,Pb_atm_,T_res_C_,Bob_m3m3_,Muo_cP_,PVT_corr_1_)</f>
        <v>1087.0271352120203</v>
      </c>
      <c r="J391">
        <f>[1]!PVT_Rhow_kgm3($C391,J$67,gamma_gas_,gamma_oil_,gamma_water_,Rsb_m3m3_,Rp_m3m3_,Pb_atm_,T_res_C_,Bob_m3m3_,Muo_cP_,PVT_corr_1_)</f>
        <v>1063.4017690729318</v>
      </c>
      <c r="K391">
        <f>[1]!PVT_Rhow_kgm3($C391,K$67,gamma_gas_,gamma_oil_,gamma_water_,Rsb_m3m3_,Rp_m3m3_,Pb_atm_,T_res_C_,Bob_m3m3_,Muo_cP_,PVT_corr_1_)</f>
        <v>1035.2767445000518</v>
      </c>
    </row>
    <row r="394" spans="2:11" x14ac:dyDescent="0.25">
      <c r="B394" s="5" t="s">
        <v>62</v>
      </c>
    </row>
    <row r="395" spans="2:11" outlineLevel="1" x14ac:dyDescent="0.25">
      <c r="D395" t="str">
        <f>"T = "&amp;D396&amp; " C"</f>
        <v>T = 20 C</v>
      </c>
      <c r="E395" t="str">
        <f t="shared" ref="E395:G395" si="75">"T = "&amp;E396&amp; " C"</f>
        <v>T = 60 C</v>
      </c>
      <c r="F395" t="str">
        <f t="shared" si="75"/>
        <v>T = 100 C</v>
      </c>
      <c r="G395" t="str">
        <f t="shared" si="75"/>
        <v>T = 140 C</v>
      </c>
      <c r="H395" t="str">
        <f>D395</f>
        <v>T = 20 C</v>
      </c>
      <c r="I395" t="str">
        <f t="shared" ref="I395" si="76">E395</f>
        <v>T = 60 C</v>
      </c>
      <c r="J395" t="str">
        <f t="shared" ref="J395" si="77">F395</f>
        <v>T = 100 C</v>
      </c>
      <c r="K395" t="str">
        <f t="shared" ref="K395" si="78">G395</f>
        <v>T = 140 C</v>
      </c>
    </row>
    <row r="396" spans="2:11" outlineLevel="1" x14ac:dyDescent="0.25">
      <c r="D396">
        <v>20</v>
      </c>
      <c r="E396">
        <v>60</v>
      </c>
      <c r="F396">
        <v>100</v>
      </c>
      <c r="G396">
        <v>140</v>
      </c>
    </row>
    <row r="397" spans="2:11" outlineLevel="1" x14ac:dyDescent="0.25">
      <c r="C397" t="s">
        <v>53</v>
      </c>
      <c r="D397" t="str">
        <f>"T_1_"&amp;D396</f>
        <v>T_1_20</v>
      </c>
      <c r="E397" t="str">
        <f t="shared" ref="E397:G397" si="79">"T_1_"&amp;E396</f>
        <v>T_1_60</v>
      </c>
      <c r="F397" t="str">
        <f t="shared" si="79"/>
        <v>T_1_100</v>
      </c>
      <c r="G397" t="str">
        <f t="shared" si="79"/>
        <v>T_1_140</v>
      </c>
      <c r="H397" t="str">
        <f>"T_0_"&amp;D396</f>
        <v>T_0_20</v>
      </c>
      <c r="I397" t="str">
        <f t="shared" ref="I397" si="80">"T_0_"&amp;E396</f>
        <v>T_0_60</v>
      </c>
      <c r="J397" t="str">
        <f t="shared" ref="J397" si="81">"T_0_"&amp;F396</f>
        <v>T_0_100</v>
      </c>
      <c r="K397" t="str">
        <f t="shared" ref="K397" si="82">"T_0_"&amp;G396</f>
        <v>T_0_140</v>
      </c>
    </row>
    <row r="398" spans="2:11" outlineLevel="1" x14ac:dyDescent="0.25">
      <c r="C398">
        <v>1</v>
      </c>
      <c r="D398">
        <f>[1]!PVT_Z($C398,D$67,gamma_gas_,gamma_oil_,gamma_water_,Rsb_m3m3_,Rp_m3m3_,Pb_atm_,T_res_C_,Bob_m3m3_,Muo_cP_,PVT_corr_)</f>
        <v>0.99718359776115018</v>
      </c>
      <c r="E398">
        <f>[1]!PVT_Z($C398,E$67,gamma_gas_,gamma_oil_,gamma_water_,Rsb_m3m3_,Rp_m3m3_,Pb_atm_,T_res_C_,Bob_m3m3_,Muo_cP_,PVT_corr_)</f>
        <v>0.99814171348185754</v>
      </c>
      <c r="F398">
        <f>[1]!PVT_Z($C398,F$67,gamma_gas_,gamma_oil_,gamma_water_,Rsb_m3m3_,Rp_m3m3_,Pb_atm_,T_res_C_,Bob_m3m3_,Muo_cP_,PVT_corr_)</f>
        <v>0.99863418408540383</v>
      </c>
      <c r="G398">
        <f>[1]!PVT_Z($C398,G$67,gamma_gas_,gamma_oil_,gamma_water_,Rsb_m3m3_,Rp_m3m3_,Pb_atm_,T_res_C_,Bob_m3m3_,Muo_cP_,PVT_corr_)</f>
        <v>0.9988945140842892</v>
      </c>
      <c r="H398">
        <f>[1]!PVT_Z($C398,H$67,gamma_gas_,gamma_oil_,gamma_water_,Rsb_m3m3_,Rp_m3m3_,Pb_atm_,T_res_C_,Bob_m3m3_,Muo_cP_,PVT_corr_1_)</f>
        <v>0.99718359776115018</v>
      </c>
      <c r="I398">
        <f>[1]!PVT_Z($C398,I$67,gamma_gas_,gamma_oil_,gamma_water_,Rsb_m3m3_,Rp_m3m3_,Pb_atm_,T_res_C_,Bob_m3m3_,Muo_cP_,PVT_corr_1_)</f>
        <v>0.99814171348185754</v>
      </c>
      <c r="J398">
        <f>[1]!PVT_Z($C398,J$67,gamma_gas_,gamma_oil_,gamma_water_,Rsb_m3m3_,Rp_m3m3_,Pb_atm_,T_res_C_,Bob_m3m3_,Muo_cP_,PVT_corr_1_)</f>
        <v>0.99863418408540383</v>
      </c>
      <c r="K398">
        <f>[1]!PVT_Z($C398,K$67,gamma_gas_,gamma_oil_,gamma_water_,Rsb_m3m3_,Rp_m3m3_,Pb_atm_,T_res_C_,Bob_m3m3_,Muo_cP_,PVT_corr_1_)</f>
        <v>0.9988945140842892</v>
      </c>
    </row>
    <row r="399" spans="2:11" outlineLevel="1" x14ac:dyDescent="0.25">
      <c r="C399">
        <v>5</v>
      </c>
      <c r="D399">
        <f>[1]!PVT_Z($C399,D$67,gamma_gas_,gamma_oil_,gamma_water_,Rsb_m3m3_,Rp_m3m3_,Pb_atm_,T_res_C_,Bob_m3m3_,Muo_cP_,PVT_corr_)</f>
        <v>0.98568314382479671</v>
      </c>
      <c r="E399">
        <f>[1]!PVT_Z($C399,E$67,gamma_gas_,gamma_oil_,gamma_water_,Rsb_m3m3_,Rp_m3m3_,Pb_atm_,T_res_C_,Bob_m3m3_,Muo_cP_,PVT_corr_)</f>
        <v>0.99049624052584873</v>
      </c>
      <c r="F399">
        <f>[1]!PVT_Z($C399,F$67,gamma_gas_,gamma_oil_,gamma_water_,Rsb_m3m3_,Rp_m3m3_,Pb_atm_,T_res_C_,Bob_m3m3_,Muo_cP_,PVT_corr_)</f>
        <v>0.9933221929886733</v>
      </c>
      <c r="G399">
        <f>[1]!PVT_Z($C399,G$67,gamma_gas_,gamma_oil_,gamma_water_,Rsb_m3m3_,Rp_m3m3_,Pb_atm_,T_res_C_,Bob_m3m3_,Muo_cP_,PVT_corr_)</f>
        <v>0.99502212754239661</v>
      </c>
      <c r="H399">
        <f>[1]!PVT_Z($C399,H$67,gamma_gas_,gamma_oil_,gamma_water_,Rsb_m3m3_,Rp_m3m3_,Pb_atm_,T_res_C_,Bob_m3m3_,Muo_cP_,PVT_corr_1_)</f>
        <v>0.98568314382479671</v>
      </c>
      <c r="I399">
        <f>[1]!PVT_Z($C399,I$67,gamma_gas_,gamma_oil_,gamma_water_,Rsb_m3m3_,Rp_m3m3_,Pb_atm_,T_res_C_,Bob_m3m3_,Muo_cP_,PVT_corr_1_)</f>
        <v>0.99049624052584873</v>
      </c>
      <c r="J399">
        <f>[1]!PVT_Z($C399,J$67,gamma_gas_,gamma_oil_,gamma_water_,Rsb_m3m3_,Rp_m3m3_,Pb_atm_,T_res_C_,Bob_m3m3_,Muo_cP_,PVT_corr_1_)</f>
        <v>0.9933221929886733</v>
      </c>
      <c r="K399">
        <f>[1]!PVT_Z($C399,K$67,gamma_gas_,gamma_oil_,gamma_water_,Rsb_m3m3_,Rp_m3m3_,Pb_atm_,T_res_C_,Bob_m3m3_,Muo_cP_,PVT_corr_1_)</f>
        <v>0.99502212754239661</v>
      </c>
    </row>
    <row r="400" spans="2:11" outlineLevel="1" x14ac:dyDescent="0.25">
      <c r="C400">
        <v>10</v>
      </c>
      <c r="D400">
        <f>[1]!PVT_Z($C400,D$67,gamma_gas_,gamma_oil_,gamma_water_,Rsb_m3m3_,Rp_m3m3_,Pb_atm_,T_res_C_,Bob_m3m3_,Muo_cP_,PVT_corr_)</f>
        <v>0.97203470064080999</v>
      </c>
      <c r="E400">
        <f>[1]!PVT_Z($C400,E$67,gamma_gas_,gamma_oil_,gamma_water_,Rsb_m3m3_,Rp_m3m3_,Pb_atm_,T_res_C_,Bob_m3m3_,Muo_cP_,PVT_corr_)</f>
        <v>0.98146408486651371</v>
      </c>
      <c r="F400">
        <f>[1]!PVT_Z($C400,F$67,gamma_gas_,gamma_oil_,gamma_water_,Rsb_m3m3_,Rp_m3m3_,Pb_atm_,T_res_C_,Bob_m3m3_,Muo_cP_,PVT_corr_)</f>
        <v>0.98725019593649688</v>
      </c>
      <c r="G400">
        <f>[1]!PVT_Z($C400,G$67,gamma_gas_,gamma_oil_,gamma_water_,Rsb_m3m3_,Rp_m3m3_,Pb_atm_,T_res_C_,Bob_m3m3_,Muo_cP_,PVT_corr_)</f>
        <v>0.99088758239161834</v>
      </c>
      <c r="H400">
        <f>[1]!PVT_Z($C400,H$67,gamma_gas_,gamma_oil_,gamma_water_,Rsb_m3m3_,Rp_m3m3_,Pb_atm_,T_res_C_,Bob_m3m3_,Muo_cP_,PVT_corr_1_)</f>
        <v>0.97203470064080999</v>
      </c>
      <c r="I400">
        <f>[1]!PVT_Z($C400,I$67,gamma_gas_,gamma_oil_,gamma_water_,Rsb_m3m3_,Rp_m3m3_,Pb_atm_,T_res_C_,Bob_m3m3_,Muo_cP_,PVT_corr_1_)</f>
        <v>0.98146408486651371</v>
      </c>
      <c r="J400">
        <f>[1]!PVT_Z($C400,J$67,gamma_gas_,gamma_oil_,gamma_water_,Rsb_m3m3_,Rp_m3m3_,Pb_atm_,T_res_C_,Bob_m3m3_,Muo_cP_,PVT_corr_1_)</f>
        <v>0.98725019593649688</v>
      </c>
      <c r="K400">
        <f>[1]!PVT_Z($C400,K$67,gamma_gas_,gamma_oil_,gamma_water_,Rsb_m3m3_,Rp_m3m3_,Pb_atm_,T_res_C_,Bob_m3m3_,Muo_cP_,PVT_corr_1_)</f>
        <v>0.99088758239161834</v>
      </c>
    </row>
    <row r="401" spans="2:11" outlineLevel="1" x14ac:dyDescent="0.25">
      <c r="C401">
        <v>20</v>
      </c>
      <c r="D401">
        <f>[1]!PVT_Z($C401,D$67,gamma_gas_,gamma_oil_,gamma_water_,Rsb_m3m3_,Rp_m3m3_,Pb_atm_,T_res_C_,Bob_m3m3_,Muo_cP_,PVT_corr_)</f>
        <v>0.94776427390283569</v>
      </c>
      <c r="E401">
        <f>[1]!PVT_Z($C401,E$67,gamma_gas_,gamma_oil_,gamma_water_,Rsb_m3m3_,Rp_m3m3_,Pb_atm_,T_res_C_,Bob_m3m3_,Muo_cP_,PVT_corr_)</f>
        <v>0.96564974388441338</v>
      </c>
      <c r="F401">
        <f>[1]!PVT_Z($C401,F$67,gamma_gas_,gamma_oil_,gamma_water_,Rsb_m3m3_,Rp_m3m3_,Pb_atm_,T_res_C_,Bob_m3m3_,Muo_cP_,PVT_corr_)</f>
        <v>0.97703465196661909</v>
      </c>
      <c r="G401">
        <f>[1]!PVT_Z($C401,G$67,gamma_gas_,gamma_oil_,gamma_water_,Rsb_m3m3_,Rp_m3m3_,Pb_atm_,T_res_C_,Bob_m3m3_,Muo_cP_,PVT_corr_)</f>
        <v>0.98448131159106012</v>
      </c>
      <c r="H401">
        <f>[1]!PVT_Z($C401,H$67,gamma_gas_,gamma_oil_,gamma_water_,Rsb_m3m3_,Rp_m3m3_,Pb_atm_,T_res_C_,Bob_m3m3_,Muo_cP_,PVT_corr_1_)</f>
        <v>0.94776427390283569</v>
      </c>
      <c r="I401">
        <f>[1]!PVT_Z($C401,I$67,gamma_gas_,gamma_oil_,gamma_water_,Rsb_m3m3_,Rp_m3m3_,Pb_atm_,T_res_C_,Bob_m3m3_,Muo_cP_,PVT_corr_1_)</f>
        <v>0.96564974388441338</v>
      </c>
      <c r="J401">
        <f>[1]!PVT_Z($C401,J$67,gamma_gas_,gamma_oil_,gamma_water_,Rsb_m3m3_,Rp_m3m3_,Pb_atm_,T_res_C_,Bob_m3m3_,Muo_cP_,PVT_corr_1_)</f>
        <v>0.97703465196661909</v>
      </c>
      <c r="K401">
        <f>[1]!PVT_Z($C401,K$67,gamma_gas_,gamma_oil_,gamma_water_,Rsb_m3m3_,Rp_m3m3_,Pb_atm_,T_res_C_,Bob_m3m3_,Muo_cP_,PVT_corr_1_)</f>
        <v>0.98448131159106012</v>
      </c>
    </row>
    <row r="402" spans="2:11" outlineLevel="1" x14ac:dyDescent="0.25">
      <c r="C402">
        <v>30</v>
      </c>
      <c r="D402">
        <f>[1]!PVT_Z($C402,D$67,gamma_gas_,gamma_oil_,gamma_water_,Rsb_m3m3_,Rp_m3m3_,Pb_atm_,T_res_C_,Bob_m3m3_,Muo_cP_,PVT_corr_)</f>
        <v>0.92740939143281942</v>
      </c>
      <c r="E402">
        <f>[1]!PVT_Z($C402,E$67,gamma_gas_,gamma_oil_,gamma_water_,Rsb_m3m3_,Rp_m3m3_,Pb_atm_,T_res_C_,Bob_m3m3_,Muo_cP_,PVT_corr_)</f>
        <v>0.95280328164402861</v>
      </c>
      <c r="F402">
        <f>[1]!PVT_Z($C402,F$67,gamma_gas_,gamma_oil_,gamma_water_,Rsb_m3m3_,Rp_m3m3_,Pb_atm_,T_res_C_,Bob_m3m3_,Muo_cP_,PVT_corr_)</f>
        <v>0.9692382088938355</v>
      </c>
      <c r="G402">
        <f>[1]!PVT_Z($C402,G$67,gamma_gas_,gamma_oil_,gamma_water_,Rsb_m3m3_,Rp_m3m3_,Pb_atm_,T_res_C_,Bob_m3m3_,Muo_cP_,PVT_corr_)</f>
        <v>0.98023095302356922</v>
      </c>
      <c r="H402">
        <f>[1]!PVT_Z($C402,H$67,gamma_gas_,gamma_oil_,gamma_water_,Rsb_m3m3_,Rp_m3m3_,Pb_atm_,T_res_C_,Bob_m3m3_,Muo_cP_,PVT_corr_1_)</f>
        <v>0.92740939143281942</v>
      </c>
      <c r="I402">
        <f>[1]!PVT_Z($C402,I$67,gamma_gas_,gamma_oil_,gamma_water_,Rsb_m3m3_,Rp_m3m3_,Pb_atm_,T_res_C_,Bob_m3m3_,Muo_cP_,PVT_corr_1_)</f>
        <v>0.95280328164402861</v>
      </c>
      <c r="J402">
        <f>[1]!PVT_Z($C402,J$67,gamma_gas_,gamma_oil_,gamma_water_,Rsb_m3m3_,Rp_m3m3_,Pb_atm_,T_res_C_,Bob_m3m3_,Muo_cP_,PVT_corr_1_)</f>
        <v>0.9692382088938355</v>
      </c>
      <c r="K402">
        <f>[1]!PVT_Z($C402,K$67,gamma_gas_,gamma_oil_,gamma_water_,Rsb_m3m3_,Rp_m3m3_,Pb_atm_,T_res_C_,Bob_m3m3_,Muo_cP_,PVT_corr_1_)</f>
        <v>0.98023095302356922</v>
      </c>
    </row>
    <row r="403" spans="2:11" outlineLevel="1" x14ac:dyDescent="0.25">
      <c r="C403">
        <v>40</v>
      </c>
      <c r="D403">
        <f>[1]!PVT_Z($C403,D$67,gamma_gas_,gamma_oil_,gamma_water_,Rsb_m3m3_,Rp_m3m3_,Pb_atm_,T_res_C_,Bob_m3m3_,Muo_cP_,PVT_corr_)</f>
        <v>0.9104915512836238</v>
      </c>
      <c r="E403">
        <f>[1]!PVT_Z($C403,E$67,gamma_gas_,gamma_oil_,gamma_water_,Rsb_m3m3_,Rp_m3m3_,Pb_atm_,T_res_C_,Bob_m3m3_,Muo_cP_,PVT_corr_)</f>
        <v>0.94270815719772494</v>
      </c>
      <c r="F403">
        <f>[1]!PVT_Z($C403,F$67,gamma_gas_,gamma_oil_,gamma_water_,Rsb_m3m3_,Rp_m3m3_,Pb_atm_,T_res_C_,Bob_m3m3_,Muo_cP_,PVT_corr_)</f>
        <v>0.96365244595535249</v>
      </c>
      <c r="G403">
        <f>[1]!PVT_Z($C403,G$67,gamma_gas_,gamma_oil_,gamma_water_,Rsb_m3m3_,Rp_m3m3_,Pb_atm_,T_res_C_,Bob_m3m3_,Muo_cP_,PVT_corr_)</f>
        <v>0.97788988751669437</v>
      </c>
      <c r="H403">
        <f>[1]!PVT_Z($C403,H$67,gamma_gas_,gamma_oil_,gamma_water_,Rsb_m3m3_,Rp_m3m3_,Pb_atm_,T_res_C_,Bob_m3m3_,Muo_cP_,PVT_corr_1_)</f>
        <v>0.9104915512836238</v>
      </c>
      <c r="I403">
        <f>[1]!PVT_Z($C403,I$67,gamma_gas_,gamma_oil_,gamma_water_,Rsb_m3m3_,Rp_m3m3_,Pb_atm_,T_res_C_,Bob_m3m3_,Muo_cP_,PVT_corr_1_)</f>
        <v>0.94270815719772494</v>
      </c>
      <c r="J403">
        <f>[1]!PVT_Z($C403,J$67,gamma_gas_,gamma_oil_,gamma_water_,Rsb_m3m3_,Rp_m3m3_,Pb_atm_,T_res_C_,Bob_m3m3_,Muo_cP_,PVT_corr_1_)</f>
        <v>0.96365244595535249</v>
      </c>
      <c r="K403">
        <f>[1]!PVT_Z($C403,K$67,gamma_gas_,gamma_oil_,gamma_water_,Rsb_m3m3_,Rp_m3m3_,Pb_atm_,T_res_C_,Bob_m3m3_,Muo_cP_,PVT_corr_1_)</f>
        <v>0.97788988751669437</v>
      </c>
    </row>
    <row r="404" spans="2:11" outlineLevel="1" x14ac:dyDescent="0.25">
      <c r="C404">
        <v>50</v>
      </c>
      <c r="D404">
        <f>[1]!PVT_Z($C404,D$67,gamma_gas_,gamma_oil_,gamma_water_,Rsb_m3m3_,Rp_m3m3_,Pb_atm_,T_res_C_,Bob_m3m3_,Muo_cP_,PVT_corr_)</f>
        <v>0.89626543560609817</v>
      </c>
      <c r="E404">
        <f>[1]!PVT_Z($C404,E$67,gamma_gas_,gamma_oil_,gamma_water_,Rsb_m3m3_,Rp_m3m3_,Pb_atm_,T_res_C_,Bob_m3m3_,Muo_cP_,PVT_corr_)</f>
        <v>0.93511454505354352</v>
      </c>
      <c r="F404">
        <f>[1]!PVT_Z($C404,F$67,gamma_gas_,gamma_oil_,gamma_water_,Rsb_m3m3_,Rp_m3m3_,Pb_atm_,T_res_C_,Bob_m3m3_,Muo_cP_,PVT_corr_)</f>
        <v>0.96008098818811816</v>
      </c>
      <c r="G404">
        <f>[1]!PVT_Z($C404,G$67,gamma_gas_,gamma_oil_,gamma_water_,Rsb_m3m3_,Rp_m3m3_,Pb_atm_,T_res_C_,Bob_m3m3_,Muo_cP_,PVT_corr_)</f>
        <v>0.97727450273476535</v>
      </c>
      <c r="H404">
        <f>[1]!PVT_Z($C404,H$67,gamma_gas_,gamma_oil_,gamma_water_,Rsb_m3m3_,Rp_m3m3_,Pb_atm_,T_res_C_,Bob_m3m3_,Muo_cP_,PVT_corr_1_)</f>
        <v>0.89626543560609817</v>
      </c>
      <c r="I404">
        <f>[1]!PVT_Z($C404,I$67,gamma_gas_,gamma_oil_,gamma_water_,Rsb_m3m3_,Rp_m3m3_,Pb_atm_,T_res_C_,Bob_m3m3_,Muo_cP_,PVT_corr_1_)</f>
        <v>0.93511454505354352</v>
      </c>
      <c r="J404">
        <f>[1]!PVT_Z($C404,J$67,gamma_gas_,gamma_oil_,gamma_water_,Rsb_m3m3_,Rp_m3m3_,Pb_atm_,T_res_C_,Bob_m3m3_,Muo_cP_,PVT_corr_1_)</f>
        <v>0.96008098818811816</v>
      </c>
      <c r="K404">
        <f>[1]!PVT_Z($C404,K$67,gamma_gas_,gamma_oil_,gamma_water_,Rsb_m3m3_,Rp_m3m3_,Pb_atm_,T_res_C_,Bob_m3m3_,Muo_cP_,PVT_corr_1_)</f>
        <v>0.97727450273476535</v>
      </c>
    </row>
    <row r="405" spans="2:11" outlineLevel="1" x14ac:dyDescent="0.25">
      <c r="C405">
        <v>60</v>
      </c>
      <c r="D405">
        <f>[1]!PVT_Z($C405,D$67,gamma_gas_,gamma_oil_,gamma_water_,Rsb_m3m3_,Rp_m3m3_,Pb_atm_,T_res_C_,Bob_m3m3_,Muo_cP_,PVT_corr_)</f>
        <v>0.88364784615072411</v>
      </c>
      <c r="E405">
        <f>[1]!PVT_Z($C405,E$67,gamma_gas_,gamma_oil_,gamma_water_,Rsb_m3m3_,Rp_m3m3_,Pb_atm_,T_res_C_,Bob_m3m3_,Muo_cP_,PVT_corr_)</f>
        <v>0.9297741076328454</v>
      </c>
      <c r="F405">
        <f>[1]!PVT_Z($C405,F$67,gamma_gas_,gamma_oil_,gamma_water_,Rsb_m3m3_,Rp_m3m3_,Pb_atm_,T_res_C_,Bob_m3m3_,Muo_cP_,PVT_corr_)</f>
        <v>0.95834693462060805</v>
      </c>
      <c r="G405">
        <f>[1]!PVT_Z($C405,G$67,gamma_gas_,gamma_oil_,gamma_water_,Rsb_m3m3_,Rp_m3m3_,Pb_atm_,T_res_C_,Bob_m3m3_,Muo_cP_,PVT_corr_)</f>
        <v>0.97823591648794384</v>
      </c>
      <c r="H405">
        <f>[1]!PVT_Z($C405,H$67,gamma_gas_,gamma_oil_,gamma_water_,Rsb_m3m3_,Rp_m3m3_,Pb_atm_,T_res_C_,Bob_m3m3_,Muo_cP_,PVT_corr_1_)</f>
        <v>0.88364784615072411</v>
      </c>
      <c r="I405">
        <f>[1]!PVT_Z($C405,I$67,gamma_gas_,gamma_oil_,gamma_water_,Rsb_m3m3_,Rp_m3m3_,Pb_atm_,T_res_C_,Bob_m3m3_,Muo_cP_,PVT_corr_1_)</f>
        <v>0.9297741076328454</v>
      </c>
      <c r="J405">
        <f>[1]!PVT_Z($C405,J$67,gamma_gas_,gamma_oil_,gamma_water_,Rsb_m3m3_,Rp_m3m3_,Pb_atm_,T_res_C_,Bob_m3m3_,Muo_cP_,PVT_corr_1_)</f>
        <v>0.95834693462060805</v>
      </c>
      <c r="K405">
        <f>[1]!PVT_Z($C405,K$67,gamma_gas_,gamma_oil_,gamma_water_,Rsb_m3m3_,Rp_m3m3_,Pb_atm_,T_res_C_,Bob_m3m3_,Muo_cP_,PVT_corr_1_)</f>
        <v>0.97823591648794384</v>
      </c>
    </row>
    <row r="406" spans="2:11" outlineLevel="1" x14ac:dyDescent="0.25">
      <c r="C406">
        <v>70</v>
      </c>
      <c r="D406">
        <f>[1]!PVT_Z($C406,D$67,gamma_gas_,gamma_oil_,gamma_water_,Rsb_m3m3_,Rp_m3m3_,Pb_atm_,T_res_C_,Bob_m3m3_,Muo_cP_,PVT_corr_)</f>
        <v>0.8711246014455819</v>
      </c>
      <c r="E406">
        <f>[1]!PVT_Z($C406,E$67,gamma_gas_,gamma_oil_,gamma_water_,Rsb_m3m3_,Rp_m3m3_,Pb_atm_,T_res_C_,Bob_m3m3_,Muo_cP_,PVT_corr_)</f>
        <v>0.92644465369429596</v>
      </c>
      <c r="F406">
        <f>[1]!PVT_Z($C406,F$67,gamma_gas_,gamma_oil_,gamma_water_,Rsb_m3m3_,Rp_m3m3_,Pb_atm_,T_res_C_,Bob_m3m3_,Muo_cP_,PVT_corr_)</f>
        <v>0.95829297634181809</v>
      </c>
      <c r="G406">
        <f>[1]!PVT_Z($C406,G$67,gamma_gas_,gamma_oil_,gamma_water_,Rsb_m3m3_,Rp_m3m3_,Pb_atm_,T_res_C_,Bob_m3m3_,Muo_cP_,PVT_corr_)</f>
        <v>0.98064991534400481</v>
      </c>
      <c r="H406">
        <f>[1]!PVT_Z($C406,H$67,gamma_gas_,gamma_oil_,gamma_water_,Rsb_m3m3_,Rp_m3m3_,Pb_atm_,T_res_C_,Bob_m3m3_,Muo_cP_,PVT_corr_1_)</f>
        <v>0.8711246014455819</v>
      </c>
      <c r="I406">
        <f>[1]!PVT_Z($C406,I$67,gamma_gas_,gamma_oil_,gamma_water_,Rsb_m3m3_,Rp_m3m3_,Pb_atm_,T_res_C_,Bob_m3m3_,Muo_cP_,PVT_corr_1_)</f>
        <v>0.92644465369429596</v>
      </c>
      <c r="J406">
        <f>[1]!PVT_Z($C406,J$67,gamma_gas_,gamma_oil_,gamma_water_,Rsb_m3m3_,Rp_m3m3_,Pb_atm_,T_res_C_,Bob_m3m3_,Muo_cP_,PVT_corr_1_)</f>
        <v>0.95829297634181809</v>
      </c>
      <c r="K406">
        <f>[1]!PVT_Z($C406,K$67,gamma_gas_,gamma_oil_,gamma_water_,Rsb_m3m3_,Rp_m3m3_,Pb_atm_,T_res_C_,Bob_m3m3_,Muo_cP_,PVT_corr_1_)</f>
        <v>0.98064991534400481</v>
      </c>
    </row>
    <row r="407" spans="2:11" outlineLevel="1" x14ac:dyDescent="0.25">
      <c r="C407">
        <v>80</v>
      </c>
      <c r="D407">
        <f>[1]!PVT_Z($C407,D$67,gamma_gas_,gamma_oil_,gamma_water_,Rsb_m3m3_,Rp_m3m3_,Pb_atm_,T_res_C_,Bob_m3m3_,Muo_cP_,PVT_corr_)</f>
        <v>0.85670953856316723</v>
      </c>
      <c r="E407">
        <f>[1]!PVT_Z($C407,E$67,gamma_gas_,gamma_oil_,gamma_water_,Rsb_m3m3_,Rp_m3m3_,Pb_atm_,T_res_C_,Bob_m3m3_,Muo_cP_,PVT_corr_)</f>
        <v>0.92488737732869053</v>
      </c>
      <c r="F407">
        <f>[1]!PVT_Z($C407,F$67,gamma_gas_,gamma_oil_,gamma_water_,Rsb_m3m3_,Rp_m3m3_,Pb_atm_,T_res_C_,Bob_m3m3_,Muo_cP_,PVT_corr_)</f>
        <v>0.95977995014225093</v>
      </c>
      <c r="G407">
        <f>[1]!PVT_Z($C407,G$67,gamma_gas_,gamma_oil_,gamma_water_,Rsb_m3m3_,Rp_m3m3_,Pb_atm_,T_res_C_,Bob_m3m3_,Muo_cP_,PVT_corr_)</f>
        <v>0.98441184671878124</v>
      </c>
      <c r="H407">
        <f>[1]!PVT_Z($C407,H$67,gamma_gas_,gamma_oil_,gamma_water_,Rsb_m3m3_,Rp_m3m3_,Pb_atm_,T_res_C_,Bob_m3m3_,Muo_cP_,PVT_corr_1_)</f>
        <v>0.85670953856316723</v>
      </c>
      <c r="I407">
        <f>[1]!PVT_Z($C407,I$67,gamma_gas_,gamma_oil_,gamma_water_,Rsb_m3m3_,Rp_m3m3_,Pb_atm_,T_res_C_,Bob_m3m3_,Muo_cP_,PVT_corr_1_)</f>
        <v>0.92488737732869053</v>
      </c>
      <c r="J407">
        <f>[1]!PVT_Z($C407,J$67,gamma_gas_,gamma_oil_,gamma_water_,Rsb_m3m3_,Rp_m3m3_,Pb_atm_,T_res_C_,Bob_m3m3_,Muo_cP_,PVT_corr_1_)</f>
        <v>0.95977995014225093</v>
      </c>
      <c r="K407">
        <f>[1]!PVT_Z($C407,K$67,gamma_gas_,gamma_oil_,gamma_water_,Rsb_m3m3_,Rp_m3m3_,Pb_atm_,T_res_C_,Bob_m3m3_,Muo_cP_,PVT_corr_1_)</f>
        <v>0.98441184671878124</v>
      </c>
    </row>
    <row r="408" spans="2:11" outlineLevel="1" x14ac:dyDescent="0.25">
      <c r="B408" s="5"/>
      <c r="C408">
        <v>90</v>
      </c>
      <c r="D408">
        <f>[1]!PVT_Z($C408,D$67,gamma_gas_,gamma_oil_,gamma_water_,Rsb_m3m3_,Rp_m3m3_,Pb_atm_,T_res_C_,Bob_m3m3_,Muo_cP_,PVT_corr_)</f>
        <v>0.83804993262717553</v>
      </c>
      <c r="E408">
        <f>[1]!PVT_Z($C408,E$67,gamma_gas_,gamma_oil_,gamma_water_,Rsb_m3m3_,Rp_m3m3_,Pb_atm_,T_res_C_,Bob_m3m3_,Muo_cP_,PVT_corr_)</f>
        <v>0.92486160474068124</v>
      </c>
      <c r="F408">
        <f>[1]!PVT_Z($C408,F$67,gamma_gas_,gamma_oil_,gamma_water_,Rsb_m3m3_,Rp_m3m3_,Pb_atm_,T_res_C_,Bob_m3m3_,Muo_cP_,PVT_corr_)</f>
        <v>0.96268504573217262</v>
      </c>
      <c r="G408">
        <f>[1]!PVT_Z($C408,G$67,gamma_gas_,gamma_oil_,gamma_water_,Rsb_m3m3_,Rp_m3m3_,Pb_atm_,T_res_C_,Bob_m3m3_,Muo_cP_,PVT_corr_)</f>
        <v>0.98943346274867128</v>
      </c>
      <c r="H408">
        <f>[1]!PVT_Z($C408,H$67,gamma_gas_,gamma_oil_,gamma_water_,Rsb_m3m3_,Rp_m3m3_,Pb_atm_,T_res_C_,Bob_m3m3_,Muo_cP_,PVT_corr_1_)</f>
        <v>0.83804993262717553</v>
      </c>
      <c r="I408">
        <f>[1]!PVT_Z($C408,I$67,gamma_gas_,gamma_oil_,gamma_water_,Rsb_m3m3_,Rp_m3m3_,Pb_atm_,T_res_C_,Bob_m3m3_,Muo_cP_,PVT_corr_1_)</f>
        <v>0.92486160474068124</v>
      </c>
      <c r="J408">
        <f>[1]!PVT_Z($C408,J$67,gamma_gas_,gamma_oil_,gamma_water_,Rsb_m3m3_,Rp_m3m3_,Pb_atm_,T_res_C_,Bob_m3m3_,Muo_cP_,PVT_corr_1_)</f>
        <v>0.96268504573217262</v>
      </c>
      <c r="K408">
        <f>[1]!PVT_Z($C408,K$67,gamma_gas_,gamma_oil_,gamma_water_,Rsb_m3m3_,Rp_m3m3_,Pb_atm_,T_res_C_,Bob_m3m3_,Muo_cP_,PVT_corr_1_)</f>
        <v>0.98943346274867128</v>
      </c>
    </row>
    <row r="409" spans="2:11" outlineLevel="1" x14ac:dyDescent="0.25">
      <c r="C409">
        <v>100</v>
      </c>
      <c r="D409">
        <f>[1]!PVT_Z($C409,D$67,gamma_gas_,gamma_oil_,gamma_water_,Rsb_m3m3_,Rp_m3m3_,Pb_atm_,T_res_C_,Bob_m3m3_,Muo_cP_,PVT_corr_)</f>
        <v>0.8128202185295792</v>
      </c>
      <c r="E409">
        <f>[1]!PVT_Z($C409,E$67,gamma_gas_,gamma_oil_,gamma_water_,Rsb_m3m3_,Rp_m3m3_,Pb_atm_,T_res_C_,Bob_m3m3_,Muo_cP_,PVT_corr_)</f>
        <v>0.92611860506429455</v>
      </c>
      <c r="F409">
        <f>[1]!PVT_Z($C409,F$67,gamma_gas_,gamma_oil_,gamma_water_,Rsb_m3m3_,Rp_m3m3_,Pb_atm_,T_res_C_,Bob_m3m3_,Muo_cP_,PVT_corr_)</f>
        <v>0.96690001442852047</v>
      </c>
      <c r="G409">
        <f>[1]!PVT_Z($C409,G$67,gamma_gas_,gamma_oil_,gamma_water_,Rsb_m3m3_,Rp_m3m3_,Pb_atm_,T_res_C_,Bob_m3m3_,Muo_cP_,PVT_corr_)</f>
        <v>0.99564073707849843</v>
      </c>
      <c r="H409">
        <f>[1]!PVT_Z($C409,H$67,gamma_gas_,gamma_oil_,gamma_water_,Rsb_m3m3_,Rp_m3m3_,Pb_atm_,T_res_C_,Bob_m3m3_,Muo_cP_,PVT_corr_1_)</f>
        <v>0.8128202185295792</v>
      </c>
      <c r="I409">
        <f>[1]!PVT_Z($C409,I$67,gamma_gas_,gamma_oil_,gamma_water_,Rsb_m3m3_,Rp_m3m3_,Pb_atm_,T_res_C_,Bob_m3m3_,Muo_cP_,PVT_corr_1_)</f>
        <v>0.92611860506429455</v>
      </c>
      <c r="J409">
        <f>[1]!PVT_Z($C409,J$67,gamma_gas_,gamma_oil_,gamma_water_,Rsb_m3m3_,Rp_m3m3_,Pb_atm_,T_res_C_,Bob_m3m3_,Muo_cP_,PVT_corr_1_)</f>
        <v>0.96690001442852047</v>
      </c>
      <c r="K409">
        <f>[1]!PVT_Z($C409,K$67,gamma_gas_,gamma_oil_,gamma_water_,Rsb_m3m3_,Rp_m3m3_,Pb_atm_,T_res_C_,Bob_m3m3_,Muo_cP_,PVT_corr_1_)</f>
        <v>0.99564073707849843</v>
      </c>
    </row>
    <row r="410" spans="2:11" outlineLevel="1" x14ac:dyDescent="0.25">
      <c r="C410">
        <v>110</v>
      </c>
      <c r="D410">
        <f>[1]!PVT_Z($C410,D$67,gamma_gas_,gamma_oil_,gamma_water_,Rsb_m3m3_,Rp_m3m3_,Pb_atm_,T_res_C_,Bob_m3m3_,Muo_cP_,PVT_corr_)</f>
        <v>0.77955252829504229</v>
      </c>
      <c r="E410">
        <f>[1]!PVT_Z($C410,E$67,gamma_gas_,gamma_oil_,gamma_water_,Rsb_m3m3_,Rp_m3m3_,Pb_atm_,T_res_C_,Bob_m3m3_,Muo_cP_,PVT_corr_)</f>
        <v>0.92839516813883949</v>
      </c>
      <c r="F410">
        <f>[1]!PVT_Z($C410,F$67,gamma_gas_,gamma_oil_,gamma_water_,Rsb_m3m3_,Rp_m3m3_,Pb_atm_,T_res_C_,Bob_m3m3_,Muo_cP_,PVT_corr_)</f>
        <v>0.97232948639262562</v>
      </c>
      <c r="G410">
        <f>[1]!PVT_Z($C410,G$67,gamma_gas_,gamma_oil_,gamma_water_,Rsb_m3m3_,Rp_m3m3_,Pb_atm_,T_res_C_,Bob_m3m3_,Muo_cP_,PVT_corr_)</f>
        <v>1.0029722563340808</v>
      </c>
      <c r="H410">
        <f>[1]!PVT_Z($C410,H$67,gamma_gas_,gamma_oil_,gamma_water_,Rsb_m3m3_,Rp_m3m3_,Pb_atm_,T_res_C_,Bob_m3m3_,Muo_cP_,PVT_corr_1_)</f>
        <v>0.77955252829504229</v>
      </c>
      <c r="I410">
        <f>[1]!PVT_Z($C410,I$67,gamma_gas_,gamma_oil_,gamma_water_,Rsb_m3m3_,Rp_m3m3_,Pb_atm_,T_res_C_,Bob_m3m3_,Muo_cP_,PVT_corr_1_)</f>
        <v>0.92839516813883949</v>
      </c>
      <c r="J410">
        <f>[1]!PVT_Z($C410,J$67,gamma_gas_,gamma_oil_,gamma_water_,Rsb_m3m3_,Rp_m3m3_,Pb_atm_,T_res_C_,Bob_m3m3_,Muo_cP_,PVT_corr_1_)</f>
        <v>0.97232948639262562</v>
      </c>
      <c r="K410">
        <f>[1]!PVT_Z($C410,K$67,gamma_gas_,gamma_oil_,gamma_water_,Rsb_m3m3_,Rp_m3m3_,Pb_atm_,T_res_C_,Bob_m3m3_,Muo_cP_,PVT_corr_1_)</f>
        <v>1.0029722563340808</v>
      </c>
    </row>
    <row r="411" spans="2:11" outlineLevel="1" x14ac:dyDescent="0.25">
      <c r="C411">
        <v>120</v>
      </c>
      <c r="D411">
        <f>[1]!PVT_Z($C411,D$67,gamma_gas_,gamma_oil_,gamma_water_,Rsb_m3m3_,Rp_m3m3_,Pb_atm_,T_res_C_,Bob_m3m3_,Muo_cP_,PVT_corr_)</f>
        <v>0.73889408785996724</v>
      </c>
      <c r="E411">
        <f>[1]!PVT_Z($C411,E$67,gamma_gas_,gamma_oil_,gamma_water_,Rsb_m3m3_,Rp_m3m3_,Pb_atm_,T_res_C_,Bob_m3m3_,Muo_cP_,PVT_corr_)</f>
        <v>0.9314075016098543</v>
      </c>
      <c r="F411">
        <f>[1]!PVT_Z($C411,F$67,gamma_gas_,gamma_oil_,gamma_water_,Rsb_m3m3_,Rp_m3m3_,Pb_atm_,T_res_C_,Bob_m3m3_,Muo_cP_,PVT_corr_)</f>
        <v>0.97888942221751052</v>
      </c>
      <c r="G411">
        <f>[1]!PVT_Z($C411,G$67,gamma_gas_,gamma_oil_,gamma_water_,Rsb_m3m3_,Rp_m3m3_,Pb_atm_,T_res_C_,Bob_m3m3_,Muo_cP_,PVT_corr_)</f>
        <v>1.011377996659734</v>
      </c>
      <c r="H411">
        <f>[1]!PVT_Z($C411,H$67,gamma_gas_,gamma_oil_,gamma_water_,Rsb_m3m3_,Rp_m3m3_,Pb_atm_,T_res_C_,Bob_m3m3_,Muo_cP_,PVT_corr_1_)</f>
        <v>0.73889408785996724</v>
      </c>
      <c r="I411">
        <f>[1]!PVT_Z($C411,I$67,gamma_gas_,gamma_oil_,gamma_water_,Rsb_m3m3_,Rp_m3m3_,Pb_atm_,T_res_C_,Bob_m3m3_,Muo_cP_,PVT_corr_1_)</f>
        <v>0.9314075016098543</v>
      </c>
      <c r="J411">
        <f>[1]!PVT_Z($C411,J$67,gamma_gas_,gamma_oil_,gamma_water_,Rsb_m3m3_,Rp_m3m3_,Pb_atm_,T_res_C_,Bob_m3m3_,Muo_cP_,PVT_corr_1_)</f>
        <v>0.97888942221751052</v>
      </c>
      <c r="K411">
        <f>[1]!PVT_Z($C411,K$67,gamma_gas_,gamma_oil_,gamma_water_,Rsb_m3m3_,Rp_m3m3_,Pb_atm_,T_res_C_,Bob_m3m3_,Muo_cP_,PVT_corr_1_)</f>
        <v>1.011377996659734</v>
      </c>
    </row>
    <row r="412" spans="2:11" outlineLevel="1" x14ac:dyDescent="0.25">
      <c r="B412" s="5"/>
      <c r="C412">
        <v>130</v>
      </c>
      <c r="D412">
        <f>[1]!PVT_Z($C412,D$67,gamma_gas_,gamma_oil_,gamma_water_,Rsb_m3m3_,Rp_m3m3_,Pb_atm_,T_res_C_,Bob_m3m3_,Muo_cP_,PVT_corr_)</f>
        <v>0.69481722933829437</v>
      </c>
      <c r="E412">
        <f>[1]!PVT_Z($C412,E$67,gamma_gas_,gamma_oil_,gamma_water_,Rsb_m3m3_,Rp_m3m3_,Pb_atm_,T_res_C_,Bob_m3m3_,Muo_cP_,PVT_corr_)</f>
        <v>0.93484614721297621</v>
      </c>
      <c r="F412">
        <f>[1]!PVT_Z($C412,F$67,gamma_gas_,gamma_oil_,gamma_water_,Rsb_m3m3_,Rp_m3m3_,Pb_atm_,T_res_C_,Bob_m3m3_,Muo_cP_,PVT_corr_)</f>
        <v>0.9865056938555653</v>
      </c>
      <c r="G412">
        <f>[1]!PVT_Z($C412,G$67,gamma_gas_,gamma_oil_,gamma_water_,Rsb_m3m3_,Rp_m3m3_,Pb_atm_,T_res_C_,Bob_m3m3_,Muo_cP_,PVT_corr_)</f>
        <v>1.0208183836014113</v>
      </c>
      <c r="H412">
        <f>[1]!PVT_Z($C412,H$67,gamma_gas_,gamma_oil_,gamma_water_,Rsb_m3m3_,Rp_m3m3_,Pb_atm_,T_res_C_,Bob_m3m3_,Muo_cP_,PVT_corr_1_)</f>
        <v>0.69481722933829437</v>
      </c>
      <c r="I412">
        <f>[1]!PVT_Z($C412,I$67,gamma_gas_,gamma_oil_,gamma_water_,Rsb_m3m3_,Rp_m3m3_,Pb_atm_,T_res_C_,Bob_m3m3_,Muo_cP_,PVT_corr_1_)</f>
        <v>0.93484614721297621</v>
      </c>
      <c r="J412">
        <f>[1]!PVT_Z($C412,J$67,gamma_gas_,gamma_oil_,gamma_water_,Rsb_m3m3_,Rp_m3m3_,Pb_atm_,T_res_C_,Bob_m3m3_,Muo_cP_,PVT_corr_1_)</f>
        <v>0.9865056938555653</v>
      </c>
      <c r="K412">
        <f>[1]!PVT_Z($C412,K$67,gamma_gas_,gamma_oil_,gamma_water_,Rsb_m3m3_,Rp_m3m3_,Pb_atm_,T_res_C_,Bob_m3m3_,Muo_cP_,PVT_corr_1_)</f>
        <v>1.0208183836014113</v>
      </c>
    </row>
    <row r="413" spans="2:11" outlineLevel="1" x14ac:dyDescent="0.25">
      <c r="C413">
        <v>140</v>
      </c>
      <c r="D413">
        <f>[1]!PVT_Z($C413,D$67,gamma_gas_,gamma_oil_,gamma_water_,Rsb_m3m3_,Rp_m3m3_,Pb_atm_,T_res_C_,Bob_m3m3_,Muo_cP_,PVT_corr_)</f>
        <v>0.65464576542963793</v>
      </c>
      <c r="E413">
        <f>[1]!PVT_Z($C413,E$67,gamma_gas_,gamma_oil_,gamma_water_,Rsb_m3m3_,Rp_m3m3_,Pb_atm_,T_res_C_,Bob_m3m3_,Muo_cP_,PVT_corr_)</f>
        <v>0.93837295080887861</v>
      </c>
      <c r="F413">
        <f>[1]!PVT_Z($C413,F$67,gamma_gas_,gamma_oil_,gamma_water_,Rsb_m3m3_,Rp_m3m3_,Pb_atm_,T_res_C_,Bob_m3m3_,Muo_cP_,PVT_corr_)</f>
        <v>0.99511277746406124</v>
      </c>
      <c r="G413">
        <f>[1]!PVT_Z($C413,G$67,gamma_gas_,gamma_oil_,gamma_water_,Rsb_m3m3_,Rp_m3m3_,Pb_atm_,T_res_C_,Bob_m3m3_,Muo_cP_,PVT_corr_)</f>
        <v>1.0312635756203949</v>
      </c>
      <c r="H413">
        <f>[1]!PVT_Z($C413,H$67,gamma_gas_,gamma_oil_,gamma_water_,Rsb_m3m3_,Rp_m3m3_,Pb_atm_,T_res_C_,Bob_m3m3_,Muo_cP_,PVT_corr_1_)</f>
        <v>0.65464576542963793</v>
      </c>
      <c r="I413">
        <f>[1]!PVT_Z($C413,I$67,gamma_gas_,gamma_oil_,gamma_water_,Rsb_m3m3_,Rp_m3m3_,Pb_atm_,T_res_C_,Bob_m3m3_,Muo_cP_,PVT_corr_1_)</f>
        <v>0.93837295080887861</v>
      </c>
      <c r="J413">
        <f>[1]!PVT_Z($C413,J$67,gamma_gas_,gamma_oil_,gamma_water_,Rsb_m3m3_,Rp_m3m3_,Pb_atm_,T_res_C_,Bob_m3m3_,Muo_cP_,PVT_corr_1_)</f>
        <v>0.99511277746406124</v>
      </c>
      <c r="K413">
        <f>[1]!PVT_Z($C413,K$67,gamma_gas_,gamma_oil_,gamma_water_,Rsb_m3m3_,Rp_m3m3_,Pb_atm_,T_res_C_,Bob_m3m3_,Muo_cP_,PVT_corr_1_)</f>
        <v>1.0312635756203949</v>
      </c>
    </row>
    <row r="414" spans="2:11" outlineLevel="1" x14ac:dyDescent="0.25">
      <c r="C414">
        <v>150</v>
      </c>
      <c r="D414">
        <f>[1]!PVT_Z($C414,D$67,gamma_gas_,gamma_oil_,gamma_water_,Rsb_m3m3_,Rp_m3m3_,Pb_atm_,T_res_C_,Bob_m3m3_,Muo_cP_,PVT_corr_)</f>
        <v>0.62668170292586944</v>
      </c>
      <c r="E414">
        <f>[1]!PVT_Z($C414,E$67,gamma_gas_,gamma_oil_,gamma_water_,Rsb_m3m3_,Rp_m3m3_,Pb_atm_,T_res_C_,Bob_m3m3_,Muo_cP_,PVT_corr_)</f>
        <v>0.94162159418837865</v>
      </c>
      <c r="F414">
        <f>[1]!PVT_Z($C414,F$67,gamma_gas_,gamma_oil_,gamma_water_,Rsb_m3m3_,Rp_m3m3_,Pb_atm_,T_res_C_,Bob_m3m3_,Muo_cP_,PVT_corr_)</f>
        <v>1.0046525356530429</v>
      </c>
      <c r="G414">
        <f>[1]!PVT_Z($C414,G$67,gamma_gas_,gamma_oil_,gamma_water_,Rsb_m3m3_,Rp_m3m3_,Pb_atm_,T_res_C_,Bob_m3m3_,Muo_cP_,PVT_corr_)</f>
        <v>1.0426929338698676</v>
      </c>
      <c r="H414">
        <f>[1]!PVT_Z($C414,H$67,gamma_gas_,gamma_oil_,gamma_water_,Rsb_m3m3_,Rp_m3m3_,Pb_atm_,T_res_C_,Bob_m3m3_,Muo_cP_,PVT_corr_1_)</f>
        <v>0.62668170292586944</v>
      </c>
      <c r="I414">
        <f>[1]!PVT_Z($C414,I$67,gamma_gas_,gamma_oil_,gamma_water_,Rsb_m3m3_,Rp_m3m3_,Pb_atm_,T_res_C_,Bob_m3m3_,Muo_cP_,PVT_corr_1_)</f>
        <v>0.94162159418837865</v>
      </c>
      <c r="J414">
        <f>[1]!PVT_Z($C414,J$67,gamma_gas_,gamma_oil_,gamma_water_,Rsb_m3m3_,Rp_m3m3_,Pb_atm_,T_res_C_,Bob_m3m3_,Muo_cP_,PVT_corr_1_)</f>
        <v>1.0046525356530429</v>
      </c>
      <c r="K414">
        <f>[1]!PVT_Z($C414,K$67,gamma_gas_,gamma_oil_,gamma_water_,Rsb_m3m3_,Rp_m3m3_,Pb_atm_,T_res_C_,Bob_m3m3_,Muo_cP_,PVT_corr_1_)</f>
        <v>1.0426929338698676</v>
      </c>
    </row>
    <row r="415" spans="2:11" outlineLevel="1" x14ac:dyDescent="0.25">
      <c r="C415">
        <v>160</v>
      </c>
      <c r="D415">
        <f>[1]!PVT_Z($C415,D$67,gamma_gas_,gamma_oil_,gamma_water_,Rsb_m3m3_,Rp_m3m3_,Pb_atm_,T_res_C_,Bob_m3m3_,Muo_cP_,PVT_corr_)</f>
        <v>0.61588703118889887</v>
      </c>
      <c r="E415">
        <f>[1]!PVT_Z($C415,E$67,gamma_gas_,gamma_oil_,gamma_water_,Rsb_m3m3_,Rp_m3m3_,Pb_atm_,T_res_C_,Bob_m3m3_,Muo_cP_,PVT_corr_)</f>
        <v>0.94420374420288589</v>
      </c>
      <c r="F415">
        <f>[1]!PVT_Z($C415,F$67,gamma_gas_,gamma_oil_,gamma_water_,Rsb_m3m3_,Rp_m3m3_,Pb_atm_,T_res_C_,Bob_m3m3_,Muo_cP_,PVT_corr_)</f>
        <v>1.0150730645700938</v>
      </c>
      <c r="G415">
        <f>[1]!PVT_Z($C415,G$67,gamma_gas_,gamma_oil_,gamma_water_,Rsb_m3m3_,Rp_m3m3_,Pb_atm_,T_res_C_,Bob_m3m3_,Muo_cP_,PVT_corr_)</f>
        <v>1.0550946539663073</v>
      </c>
      <c r="H415">
        <f>[1]!PVT_Z($C415,H$67,gamma_gas_,gamma_oil_,gamma_water_,Rsb_m3m3_,Rp_m3m3_,Pb_atm_,T_res_C_,Bob_m3m3_,Muo_cP_,PVT_corr_1_)</f>
        <v>0.61588703118889887</v>
      </c>
      <c r="I415">
        <f>[1]!PVT_Z($C415,I$67,gamma_gas_,gamma_oil_,gamma_water_,Rsb_m3m3_,Rp_m3m3_,Pb_atm_,T_res_C_,Bob_m3m3_,Muo_cP_,PVT_corr_1_)</f>
        <v>0.94420374420288589</v>
      </c>
      <c r="J415">
        <f>[1]!PVT_Z($C415,J$67,gamma_gas_,gamma_oil_,gamma_water_,Rsb_m3m3_,Rp_m3m3_,Pb_atm_,T_res_C_,Bob_m3m3_,Muo_cP_,PVT_corr_1_)</f>
        <v>1.0150730645700938</v>
      </c>
      <c r="K415">
        <f>[1]!PVT_Z($C415,K$67,gamma_gas_,gamma_oil_,gamma_water_,Rsb_m3m3_,Rp_m3m3_,Pb_atm_,T_res_C_,Bob_m3m3_,Muo_cP_,PVT_corr_1_)</f>
        <v>1.0550946539663073</v>
      </c>
    </row>
    <row r="416" spans="2:11" outlineLevel="1" x14ac:dyDescent="0.25">
      <c r="B416" s="5"/>
      <c r="C416">
        <v>170</v>
      </c>
      <c r="D416">
        <f>[1]!PVT_Z($C416,D$67,gamma_gas_,gamma_oil_,gamma_water_,Rsb_m3m3_,Rp_m3m3_,Pb_atm_,T_res_C_,Bob_m3m3_,Muo_cP_,PVT_corr_)</f>
        <v>0.62091021447532668</v>
      </c>
      <c r="E416">
        <f>[1]!PVT_Z($C416,E$67,gamma_gas_,gamma_oil_,gamma_water_,Rsb_m3m3_,Rp_m3m3_,Pb_atm_,T_res_C_,Bob_m3m3_,Muo_cP_,PVT_corr_)</f>
        <v>0.9457233643748062</v>
      </c>
      <c r="F416">
        <f>[1]!PVT_Z($C416,F$67,gamma_gas_,gamma_oil_,gamma_water_,Rsb_m3m3_,Rp_m3m3_,Pb_atm_,T_res_C_,Bob_m3m3_,Muo_cP_,PVT_corr_)</f>
        <v>1.0263275804727947</v>
      </c>
      <c r="G416">
        <f>[1]!PVT_Z($C416,G$67,gamma_gas_,gamma_oil_,gamma_water_,Rsb_m3m3_,Rp_m3m3_,Pb_atm_,T_res_C_,Bob_m3m3_,Muo_cP_,PVT_corr_)</f>
        <v>1.0684655438946384</v>
      </c>
      <c r="H416">
        <f>[1]!PVT_Z($C416,H$67,gamma_gas_,gamma_oil_,gamma_water_,Rsb_m3m3_,Rp_m3m3_,Pb_atm_,T_res_C_,Bob_m3m3_,Muo_cP_,PVT_corr_1_)</f>
        <v>0.62091021447532668</v>
      </c>
      <c r="I416">
        <f>[1]!PVT_Z($C416,I$67,gamma_gas_,gamma_oil_,gamma_water_,Rsb_m3m3_,Rp_m3m3_,Pb_atm_,T_res_C_,Bob_m3m3_,Muo_cP_,PVT_corr_1_)</f>
        <v>0.9457233643748062</v>
      </c>
      <c r="J416">
        <f>[1]!PVT_Z($C416,J$67,gamma_gas_,gamma_oil_,gamma_water_,Rsb_m3m3_,Rp_m3m3_,Pb_atm_,T_res_C_,Bob_m3m3_,Muo_cP_,PVT_corr_1_)</f>
        <v>1.0263275804727947</v>
      </c>
      <c r="K416">
        <f>[1]!PVT_Z($C416,K$67,gamma_gas_,gamma_oil_,gamma_water_,Rsb_m3m3_,Rp_m3m3_,Pb_atm_,T_res_C_,Bob_m3m3_,Muo_cP_,PVT_corr_1_)</f>
        <v>1.0684655438946384</v>
      </c>
    </row>
    <row r="417" spans="2:11" outlineLevel="1" x14ac:dyDescent="0.25">
      <c r="C417">
        <v>180</v>
      </c>
      <c r="D417">
        <f>[1]!PVT_Z($C417,D$67,gamma_gas_,gamma_oil_,gamma_water_,Rsb_m3m3_,Rp_m3m3_,Pb_atm_,T_res_C_,Bob_m3m3_,Muo_cP_,PVT_corr_)</f>
        <v>0.63577667761516909</v>
      </c>
      <c r="E417">
        <f>[1]!PVT_Z($C417,E$67,gamma_gas_,gamma_oil_,gamma_water_,Rsb_m3m3_,Rp_m3m3_,Pb_atm_,T_res_C_,Bob_m3m3_,Muo_cP_,PVT_corr_)</f>
        <v>0.94580191911359035</v>
      </c>
      <c r="F417">
        <f>[1]!PVT_Z($C417,F$67,gamma_gas_,gamma_oil_,gamma_water_,Rsb_m3m3_,Rp_m3m3_,Pb_atm_,T_res_C_,Bob_m3m3_,Muo_cP_,PVT_corr_)</f>
        <v>1.0383733201708276</v>
      </c>
      <c r="G417">
        <f>[1]!PVT_Z($C417,G$67,gamma_gas_,gamma_oil_,gamma_water_,Rsb_m3m3_,Rp_m3m3_,Pb_atm_,T_res_C_,Bob_m3m3_,Muo_cP_,PVT_corr_)</f>
        <v>1.0828109380654887</v>
      </c>
      <c r="H417">
        <f>[1]!PVT_Z($C417,H$67,gamma_gas_,gamma_oil_,gamma_water_,Rsb_m3m3_,Rp_m3m3_,Pb_atm_,T_res_C_,Bob_m3m3_,Muo_cP_,PVT_corr_1_)</f>
        <v>0.63577667761516909</v>
      </c>
      <c r="I417">
        <f>[1]!PVT_Z($C417,I$67,gamma_gas_,gamma_oil_,gamma_water_,Rsb_m3m3_,Rp_m3m3_,Pb_atm_,T_res_C_,Bob_m3m3_,Muo_cP_,PVT_corr_1_)</f>
        <v>0.94580191911359035</v>
      </c>
      <c r="J417">
        <f>[1]!PVT_Z($C417,J$67,gamma_gas_,gamma_oil_,gamma_water_,Rsb_m3m3_,Rp_m3m3_,Pb_atm_,T_res_C_,Bob_m3m3_,Muo_cP_,PVT_corr_1_)</f>
        <v>1.0383733201708276</v>
      </c>
      <c r="K417">
        <f>[1]!PVT_Z($C417,K$67,gamma_gas_,gamma_oil_,gamma_water_,Rsb_m3m3_,Rp_m3m3_,Pb_atm_,T_res_C_,Bob_m3m3_,Muo_cP_,PVT_corr_1_)</f>
        <v>1.0828109380654887</v>
      </c>
    </row>
    <row r="418" spans="2:11" outlineLevel="1" x14ac:dyDescent="0.25">
      <c r="C418">
        <v>190</v>
      </c>
      <c r="D418">
        <f>[1]!PVT_Z($C418,D$67,gamma_gas_,gamma_oil_,gamma_water_,Rsb_m3m3_,Rp_m3m3_,Pb_atm_,T_res_C_,Bob_m3m3_,Muo_cP_,PVT_corr_)</f>
        <v>0.65462823131368164</v>
      </c>
      <c r="E418">
        <f>[1]!PVT_Z($C418,E$67,gamma_gas_,gamma_oil_,gamma_water_,Rsb_m3m3_,Rp_m3m3_,Pb_atm_,T_res_C_,Bob_m3m3_,Muo_cP_,PVT_corr_)</f>
        <v>0.94411668539248339</v>
      </c>
      <c r="F418">
        <f>[1]!PVT_Z($C418,F$67,gamma_gas_,gamma_oil_,gamma_water_,Rsb_m3m3_,Rp_m3m3_,Pb_atm_,T_res_C_,Bob_m3m3_,Muo_cP_,PVT_corr_)</f>
        <v>1.0511704296820308</v>
      </c>
      <c r="G418">
        <f>[1]!PVT_Z($C418,G$67,gamma_gas_,gamma_oil_,gamma_water_,Rsb_m3m3_,Rp_m3m3_,Pb_atm_,T_res_C_,Bob_m3m3_,Muo_cP_,PVT_corr_)</f>
        <v>1.0981447420022274</v>
      </c>
      <c r="H418">
        <f>[1]!PVT_Z($C418,H$67,gamma_gas_,gamma_oil_,gamma_water_,Rsb_m3m3_,Rp_m3m3_,Pb_atm_,T_res_C_,Bob_m3m3_,Muo_cP_,PVT_corr_1_)</f>
        <v>0.65462823131368164</v>
      </c>
      <c r="I418">
        <f>[1]!PVT_Z($C418,I$67,gamma_gas_,gamma_oil_,gamma_water_,Rsb_m3m3_,Rp_m3m3_,Pb_atm_,T_res_C_,Bob_m3m3_,Muo_cP_,PVT_corr_1_)</f>
        <v>0.94411668539248339</v>
      </c>
      <c r="J418">
        <f>[1]!PVT_Z($C418,J$67,gamma_gas_,gamma_oil_,gamma_water_,Rsb_m3m3_,Rp_m3m3_,Pb_atm_,T_res_C_,Bob_m3m3_,Muo_cP_,PVT_corr_1_)</f>
        <v>1.0511704296820308</v>
      </c>
      <c r="K418">
        <f>[1]!PVT_Z($C418,K$67,gamma_gas_,gamma_oil_,gamma_water_,Rsb_m3m3_,Rp_m3m3_,Pb_atm_,T_res_C_,Bob_m3m3_,Muo_cP_,PVT_corr_1_)</f>
        <v>1.0981447420022274</v>
      </c>
    </row>
    <row r="419" spans="2:11" outlineLevel="1" x14ac:dyDescent="0.25">
      <c r="C419">
        <v>200</v>
      </c>
      <c r="D419">
        <f>[1]!PVT_Z($C419,D$67,gamma_gas_,gamma_oil_,gamma_water_,Rsb_m3m3_,Rp_m3m3_,Pb_atm_,T_res_C_,Bob_m3m3_,Muo_cP_,PVT_corr_)</f>
        <v>0.67444595998244761</v>
      </c>
      <c r="E419">
        <f>[1]!PVT_Z($C419,E$67,gamma_gas_,gamma_oil_,gamma_water_,Rsb_m3m3_,Rp_m3m3_,Pb_atm_,T_res_C_,Bob_m3m3_,Muo_cP_,PVT_corr_)</f>
        <v>0.94045264101076087</v>
      </c>
      <c r="F419">
        <f>[1]!PVT_Z($C419,F$67,gamma_gas_,gamma_oil_,gamma_water_,Rsb_m3m3_,Rp_m3m3_,Pb_atm_,T_res_C_,Bob_m3m3_,Muo_cP_,PVT_corr_)</f>
        <v>1.0646808156016359</v>
      </c>
      <c r="G419">
        <f>[1]!PVT_Z($C419,G$67,gamma_gas_,gamma_oil_,gamma_water_,Rsb_m3m3_,Rp_m3m3_,Pb_atm_,T_res_C_,Bob_m3m3_,Muo_cP_,PVT_corr_)</f>
        <v>1.1144896057822595</v>
      </c>
      <c r="H419">
        <f>[1]!PVT_Z($C419,H$67,gamma_gas_,gamma_oil_,gamma_water_,Rsb_m3m3_,Rp_m3m3_,Pb_atm_,T_res_C_,Bob_m3m3_,Muo_cP_,PVT_corr_1_)</f>
        <v>0.67444595998244761</v>
      </c>
      <c r="I419">
        <f>[1]!PVT_Z($C419,I$67,gamma_gas_,gamma_oil_,gamma_water_,Rsb_m3m3_,Rp_m3m3_,Pb_atm_,T_res_C_,Bob_m3m3_,Muo_cP_,PVT_corr_1_)</f>
        <v>0.94045264101076087</v>
      </c>
      <c r="J419">
        <f>[1]!PVT_Z($C419,J$67,gamma_gas_,gamma_oil_,gamma_water_,Rsb_m3m3_,Rp_m3m3_,Pb_atm_,T_res_C_,Bob_m3m3_,Muo_cP_,PVT_corr_1_)</f>
        <v>1.0646808156016359</v>
      </c>
      <c r="K419">
        <f>[1]!PVT_Z($C419,K$67,gamma_gas_,gamma_oil_,gamma_water_,Rsb_m3m3_,Rp_m3m3_,Pb_atm_,T_res_C_,Bob_m3m3_,Muo_cP_,PVT_corr_1_)</f>
        <v>1.1144896057822595</v>
      </c>
    </row>
    <row r="420" spans="2:11" outlineLevel="1" x14ac:dyDescent="0.25">
      <c r="B420" s="5"/>
      <c r="C420">
        <v>210</v>
      </c>
      <c r="D420">
        <f>[1]!PVT_Z($C420,D$67,gamma_gas_,gamma_oil_,gamma_water_,Rsb_m3m3_,Rp_m3m3_,Pb_atm_,T_res_C_,Bob_m3m3_,Muo_cP_,PVT_corr_)</f>
        <v>0.6943670881425954</v>
      </c>
      <c r="E420">
        <f>[1]!PVT_Z($C420,E$67,gamma_gas_,gamma_oil_,gamma_water_,Rsb_m3m3_,Rp_m3m3_,Pb_atm_,T_res_C_,Bob_m3m3_,Muo_cP_,PVT_corr_)</f>
        <v>0.9347648836520529</v>
      </c>
      <c r="F420">
        <f>[1]!PVT_Z($C420,F$67,gamma_gas_,gamma_oil_,gamma_water_,Rsb_m3m3_,Rp_m3m3_,Pb_atm_,T_res_C_,Bob_m3m3_,Muo_cP_,PVT_corr_)</f>
        <v>1.0788669341480843</v>
      </c>
      <c r="G420">
        <f>[1]!PVT_Z($C420,G$67,gamma_gas_,gamma_oil_,gamma_water_,Rsb_m3m3_,Rp_m3m3_,Pb_atm_,T_res_C_,Bob_m3m3_,Muo_cP_,PVT_corr_)</f>
        <v>1.131877227549124</v>
      </c>
      <c r="H420">
        <f>[1]!PVT_Z($C420,H$67,gamma_gas_,gamma_oil_,gamma_water_,Rsb_m3m3_,Rp_m3m3_,Pb_atm_,T_res_C_,Bob_m3m3_,Muo_cP_,PVT_corr_1_)</f>
        <v>0.6943670881425954</v>
      </c>
      <c r="I420">
        <f>[1]!PVT_Z($C420,I$67,gamma_gas_,gamma_oil_,gamma_water_,Rsb_m3m3_,Rp_m3m3_,Pb_atm_,T_res_C_,Bob_m3m3_,Muo_cP_,PVT_corr_1_)</f>
        <v>0.9347648836520529</v>
      </c>
      <c r="J420">
        <f>[1]!PVT_Z($C420,J$67,gamma_gas_,gamma_oil_,gamma_water_,Rsb_m3m3_,Rp_m3m3_,Pb_atm_,T_res_C_,Bob_m3m3_,Muo_cP_,PVT_corr_1_)</f>
        <v>1.0788669341480843</v>
      </c>
      <c r="K420">
        <f>[1]!PVT_Z($C420,K$67,gamma_gas_,gamma_oil_,gamma_water_,Rsb_m3m3_,Rp_m3m3_,Pb_atm_,T_res_C_,Bob_m3m3_,Muo_cP_,PVT_corr_1_)</f>
        <v>1.131877227549124</v>
      </c>
    </row>
    <row r="421" spans="2:11" outlineLevel="1" x14ac:dyDescent="0.25">
      <c r="C421">
        <v>220</v>
      </c>
      <c r="D421">
        <f>[1]!PVT_Z($C421,D$67,gamma_gas_,gamma_oil_,gamma_water_,Rsb_m3m3_,Rp_m3m3_,Pb_atm_,T_res_C_,Bob_m3m3_,Muo_cP_,PVT_corr_)</f>
        <v>0.71426150378518372</v>
      </c>
      <c r="E421">
        <f>[1]!PVT_Z($C421,E$67,gamma_gas_,gamma_oil_,gamma_water_,Rsb_m3m3_,Rp_m3m3_,Pb_atm_,T_res_C_,Bob_m3m3_,Muo_cP_,PVT_corr_)</f>
        <v>0.92724301815619203</v>
      </c>
      <c r="F421">
        <f>[1]!PVT_Z($C421,F$67,gamma_gas_,gamma_oil_,gamma_water_,Rsb_m3m3_,Rp_m3m3_,Pb_atm_,T_res_C_,Bob_m3m3_,Muo_cP_,PVT_corr_)</f>
        <v>1.0936904938621765</v>
      </c>
      <c r="G421">
        <f>[1]!PVT_Z($C421,G$67,gamma_gas_,gamma_oil_,gamma_water_,Rsb_m3m3_,Rp_m3m3_,Pb_atm_,T_res_C_,Bob_m3m3_,Muo_cP_,PVT_corr_)</f>
        <v>1.1503487913768597</v>
      </c>
      <c r="H421">
        <f>[1]!PVT_Z($C421,H$67,gamma_gas_,gamma_oil_,gamma_water_,Rsb_m3m3_,Rp_m3m3_,Pb_atm_,T_res_C_,Bob_m3m3_,Muo_cP_,PVT_corr_1_)</f>
        <v>0.71426150378518372</v>
      </c>
      <c r="I421">
        <f>[1]!PVT_Z($C421,I$67,gamma_gas_,gamma_oil_,gamma_water_,Rsb_m3m3_,Rp_m3m3_,Pb_atm_,T_res_C_,Bob_m3m3_,Muo_cP_,PVT_corr_1_)</f>
        <v>0.92724301815619203</v>
      </c>
      <c r="J421">
        <f>[1]!PVT_Z($C421,J$67,gamma_gas_,gamma_oil_,gamma_water_,Rsb_m3m3_,Rp_m3m3_,Pb_atm_,T_res_C_,Bob_m3m3_,Muo_cP_,PVT_corr_1_)</f>
        <v>1.0936904938621765</v>
      </c>
      <c r="K421">
        <f>[1]!PVT_Z($C421,K$67,gamma_gas_,gamma_oil_,gamma_water_,Rsb_m3m3_,Rp_m3m3_,Pb_atm_,T_res_C_,Bob_m3m3_,Muo_cP_,PVT_corr_1_)</f>
        <v>1.1503487913768597</v>
      </c>
    </row>
    <row r="422" spans="2:11" outlineLevel="1" x14ac:dyDescent="0.25">
      <c r="C422">
        <v>230</v>
      </c>
      <c r="D422">
        <f>[1]!PVT_Z($C422,D$67,gamma_gas_,gamma_oil_,gamma_water_,Rsb_m3m3_,Rp_m3m3_,Pb_atm_,T_res_C_,Bob_m3m3_,Muo_cP_,PVT_corr_)</f>
        <v>0.7341210220013461</v>
      </c>
      <c r="E422">
        <f>[1]!PVT_Z($C422,E$67,gamma_gas_,gamma_oil_,gamma_water_,Rsb_m3m3_,Rp_m3m3_,Pb_atm_,T_res_C_,Bob_m3m3_,Muo_cP_,PVT_corr_)</f>
        <v>0.91836204193395121</v>
      </c>
      <c r="F422">
        <f>[1]!PVT_Z($C422,F$67,gamma_gas_,gamma_oil_,gamma_water_,Rsb_m3m3_,Rp_m3m3_,Pb_atm_,T_res_C_,Bob_m3m3_,Muo_cP_,PVT_corr_)</f>
        <v>1.1091110498567218</v>
      </c>
      <c r="G422">
        <f>[1]!PVT_Z($C422,G$67,gamma_gas_,gamma_oil_,gamma_water_,Rsb_m3m3_,Rp_m3m3_,Pb_atm_,T_res_C_,Bob_m3m3_,Muo_cP_,PVT_corr_)</f>
        <v>1.1699555466634401</v>
      </c>
      <c r="H422">
        <f>[1]!PVT_Z($C422,H$67,gamma_gas_,gamma_oil_,gamma_water_,Rsb_m3m3_,Rp_m3m3_,Pb_atm_,T_res_C_,Bob_m3m3_,Muo_cP_,PVT_corr_1_)</f>
        <v>0.7341210220013461</v>
      </c>
      <c r="I422">
        <f>[1]!PVT_Z($C422,I$67,gamma_gas_,gamma_oil_,gamma_water_,Rsb_m3m3_,Rp_m3m3_,Pb_atm_,T_res_C_,Bob_m3m3_,Muo_cP_,PVT_corr_1_)</f>
        <v>0.91836204193395121</v>
      </c>
      <c r="J422">
        <f>[1]!PVT_Z($C422,J$67,gamma_gas_,gamma_oil_,gamma_water_,Rsb_m3m3_,Rp_m3m3_,Pb_atm_,T_res_C_,Bob_m3m3_,Muo_cP_,PVT_corr_1_)</f>
        <v>1.1091110498567218</v>
      </c>
      <c r="K422">
        <f>[1]!PVT_Z($C422,K$67,gamma_gas_,gamma_oil_,gamma_water_,Rsb_m3m3_,Rp_m3m3_,Pb_atm_,T_res_C_,Bob_m3m3_,Muo_cP_,PVT_corr_1_)</f>
        <v>1.1699555466634401</v>
      </c>
    </row>
    <row r="423" spans="2:11" outlineLevel="1" x14ac:dyDescent="0.25">
      <c r="C423">
        <v>240</v>
      </c>
      <c r="D423">
        <f>[1]!PVT_Z($C423,D$67,gamma_gas_,gamma_oil_,gamma_water_,Rsb_m3m3_,Rp_m3m3_,Pb_atm_,T_res_C_,Bob_m3m3_,Muo_cP_,PVT_corr_)</f>
        <v>0.75394690377129858</v>
      </c>
      <c r="E423">
        <f>[1]!PVT_Z($C423,E$67,gamma_gas_,gamma_oil_,gamma_water_,Rsb_m3m3_,Rp_m3m3_,Pb_atm_,T_res_C_,Bob_m3m3_,Muo_cP_,PVT_corr_)</f>
        <v>0.90889805403359658</v>
      </c>
      <c r="F423">
        <f>[1]!PVT_Z($C423,F$67,gamma_gas_,gamma_oil_,gamma_water_,Rsb_m3m3_,Rp_m3m3_,Pb_atm_,T_res_C_,Bob_m3m3_,Muo_cP_,PVT_corr_)</f>
        <v>1.1250844708233889</v>
      </c>
      <c r="G423">
        <f>[1]!PVT_Z($C423,G$67,gamma_gas_,gamma_oil_,gamma_water_,Rsb_m3m3_,Rp_m3m3_,Pb_atm_,T_res_C_,Bob_m3m3_,Muo_cP_,PVT_corr_)</f>
        <v>1.1907595391754124</v>
      </c>
      <c r="H423">
        <f>[1]!PVT_Z($C423,H$67,gamma_gas_,gamma_oil_,gamma_water_,Rsb_m3m3_,Rp_m3m3_,Pb_atm_,T_res_C_,Bob_m3m3_,Muo_cP_,PVT_corr_1_)</f>
        <v>0.75394690377129858</v>
      </c>
      <c r="I423">
        <f>[1]!PVT_Z($C423,I$67,gamma_gas_,gamma_oil_,gamma_water_,Rsb_m3m3_,Rp_m3m3_,Pb_atm_,T_res_C_,Bob_m3m3_,Muo_cP_,PVT_corr_1_)</f>
        <v>0.90889805403359658</v>
      </c>
      <c r="J423">
        <f>[1]!PVT_Z($C423,J$67,gamma_gas_,gamma_oil_,gamma_water_,Rsb_m3m3_,Rp_m3m3_,Pb_atm_,T_res_C_,Bob_m3m3_,Muo_cP_,PVT_corr_1_)</f>
        <v>1.1250844708233889</v>
      </c>
      <c r="K423">
        <f>[1]!PVT_Z($C423,K$67,gamma_gas_,gamma_oil_,gamma_water_,Rsb_m3m3_,Rp_m3m3_,Pb_atm_,T_res_C_,Bob_m3m3_,Muo_cP_,PVT_corr_1_)</f>
        <v>1.1907595391754124</v>
      </c>
    </row>
    <row r="424" spans="2:11" outlineLevel="1" x14ac:dyDescent="0.25">
      <c r="B424" s="5"/>
      <c r="C424">
        <v>250</v>
      </c>
      <c r="D424">
        <f>[1]!PVT_Z($C424,D$67,gamma_gas_,gamma_oil_,gamma_water_,Rsb_m3m3_,Rp_m3m3_,Pb_atm_,T_res_C_,Bob_m3m3_,Muo_cP_,PVT_corr_)</f>
        <v>0.77374060088050078</v>
      </c>
      <c r="E424">
        <f>[1]!PVT_Z($C424,E$67,gamma_gas_,gamma_oil_,gamma_water_,Rsb_m3m3_,Rp_m3m3_,Pb_atm_,T_res_C_,Bob_m3m3_,Muo_cP_,PVT_corr_)</f>
        <v>0.89988549983477417</v>
      </c>
      <c r="F424">
        <f>[1]!PVT_Z($C424,F$67,gamma_gas_,gamma_oil_,gamma_water_,Rsb_m3m3_,Rp_m3m3_,Pb_atm_,T_res_C_,Bob_m3m3_,Muo_cP_,PVT_corr_)</f>
        <v>1.1415612653181211</v>
      </c>
      <c r="G424">
        <f>[1]!PVT_Z($C424,G$67,gamma_gas_,gamma_oil_,gamma_water_,Rsb_m3m3_,Rp_m3m3_,Pb_atm_,T_res_C_,Bob_m3m3_,Muo_cP_,PVT_corr_)</f>
        <v>1.2128345069608306</v>
      </c>
      <c r="H424">
        <f>[1]!PVT_Z($C424,H$67,gamma_gas_,gamma_oil_,gamma_water_,Rsb_m3m3_,Rp_m3m3_,Pb_atm_,T_res_C_,Bob_m3m3_,Muo_cP_,PVT_corr_1_)</f>
        <v>0.77374060088050078</v>
      </c>
      <c r="I424">
        <f>[1]!PVT_Z($C424,I$67,gamma_gas_,gamma_oil_,gamma_water_,Rsb_m3m3_,Rp_m3m3_,Pb_atm_,T_res_C_,Bob_m3m3_,Muo_cP_,PVT_corr_1_)</f>
        <v>0.89988549983477417</v>
      </c>
      <c r="J424">
        <f>[1]!PVT_Z($C424,J$67,gamma_gas_,gamma_oil_,gamma_water_,Rsb_m3m3_,Rp_m3m3_,Pb_atm_,T_res_C_,Bob_m3m3_,Muo_cP_,PVT_corr_1_)</f>
        <v>1.1415612653181211</v>
      </c>
      <c r="K424">
        <f>[1]!PVT_Z($C424,K$67,gamma_gas_,gamma_oil_,gamma_water_,Rsb_m3m3_,Rp_m3m3_,Pb_atm_,T_res_C_,Bob_m3m3_,Muo_cP_,PVT_corr_1_)</f>
        <v>1.2128345069608306</v>
      </c>
    </row>
    <row r="425" spans="2:11" outlineLevel="1" x14ac:dyDescent="0.25">
      <c r="C425">
        <v>260</v>
      </c>
      <c r="D425">
        <f>[1]!PVT_Z($C425,D$67,gamma_gas_,gamma_oil_,gamma_water_,Rsb_m3m3_,Rp_m3m3_,Pb_atm_,T_res_C_,Bob_m3m3_,Muo_cP_,PVT_corr_)</f>
        <v>0.79350345056770499</v>
      </c>
      <c r="E425">
        <f>[1]!PVT_Z($C425,E$67,gamma_gas_,gamma_oil_,gamma_water_,Rsb_m3m3_,Rp_m3m3_,Pb_atm_,T_res_C_,Bob_m3m3_,Muo_cP_,PVT_corr_)</f>
        <v>0.8925005344619692</v>
      </c>
      <c r="F425">
        <f>[1]!PVT_Z($C425,F$67,gamma_gas_,gamma_oil_,gamma_water_,Rsb_m3m3_,Rp_m3m3_,Pb_atm_,T_res_C_,Bob_m3m3_,Muo_cP_,PVT_corr_)</f>
        <v>1.1584847619215646</v>
      </c>
      <c r="G425">
        <f>[1]!PVT_Z($C425,G$67,gamma_gas_,gamma_oil_,gamma_water_,Rsb_m3m3_,Rp_m3m3_,Pb_atm_,T_res_C_,Bob_m3m3_,Muo_cP_,PVT_corr_)</f>
        <v>1.2362669576825052</v>
      </c>
      <c r="H425">
        <f>[1]!PVT_Z($C425,H$67,gamma_gas_,gamma_oil_,gamma_water_,Rsb_m3m3_,Rp_m3m3_,Pb_atm_,T_res_C_,Bob_m3m3_,Muo_cP_,PVT_corr_1_)</f>
        <v>0.79350345056770499</v>
      </c>
      <c r="I425">
        <f>[1]!PVT_Z($C425,I$67,gamma_gas_,gamma_oil_,gamma_water_,Rsb_m3m3_,Rp_m3m3_,Pb_atm_,T_res_C_,Bob_m3m3_,Muo_cP_,PVT_corr_1_)</f>
        <v>0.8925005344619692</v>
      </c>
      <c r="J425">
        <f>[1]!PVT_Z($C425,J$67,gamma_gas_,gamma_oil_,gamma_water_,Rsb_m3m3_,Rp_m3m3_,Pb_atm_,T_res_C_,Bob_m3m3_,Muo_cP_,PVT_corr_1_)</f>
        <v>1.1584847619215646</v>
      </c>
      <c r="K425">
        <f>[1]!PVT_Z($C425,K$67,gamma_gas_,gamma_oil_,gamma_water_,Rsb_m3m3_,Rp_m3m3_,Pb_atm_,T_res_C_,Bob_m3m3_,Muo_cP_,PVT_corr_1_)</f>
        <v>1.2362669576825052</v>
      </c>
    </row>
    <row r="426" spans="2:11" outlineLevel="1" x14ac:dyDescent="0.25">
      <c r="C426">
        <v>270</v>
      </c>
      <c r="D426">
        <f>[1]!PVT_Z($C426,D$67,gamma_gas_,gamma_oil_,gamma_water_,Rsb_m3m3_,Rp_m3m3_,Pb_atm_,T_res_C_,Bob_m3m3_,Muo_cP_,PVT_corr_)</f>
        <v>0.81323668521679449</v>
      </c>
      <c r="E426">
        <f>[1]!PVT_Z($C426,E$67,gamma_gas_,gamma_oil_,gamma_water_,Rsb_m3m3_,Rp_m3m3_,Pb_atm_,T_res_C_,Bob_m3m3_,Muo_cP_,PVT_corr_)</f>
        <v>0.8878756927379422</v>
      </c>
      <c r="F426">
        <f>[1]!PVT_Z($C426,F$67,gamma_gas_,gamma_oil_,gamma_water_,Rsb_m3m3_,Rp_m3m3_,Pb_atm_,T_res_C_,Bob_m3m3_,Muo_cP_,PVT_corr_)</f>
        <v>1.1757891495941224</v>
      </c>
      <c r="G426">
        <f>[1]!PVT_Z($C426,G$67,gamma_gas_,gamma_oil_,gamma_water_,Rsb_m3m3_,Rp_m3m3_,Pb_atm_,T_res_C_,Bob_m3m3_,Muo_cP_,PVT_corr_)</f>
        <v>1.261157447586426</v>
      </c>
      <c r="H426">
        <f>[1]!PVT_Z($C426,H$67,gamma_gas_,gamma_oil_,gamma_water_,Rsb_m3m3_,Rp_m3m3_,Pb_atm_,T_res_C_,Bob_m3m3_,Muo_cP_,PVT_corr_1_)</f>
        <v>0.81323668521679449</v>
      </c>
      <c r="I426">
        <f>[1]!PVT_Z($C426,I$67,gamma_gas_,gamma_oil_,gamma_water_,Rsb_m3m3_,Rp_m3m3_,Pb_atm_,T_res_C_,Bob_m3m3_,Muo_cP_,PVT_corr_1_)</f>
        <v>0.8878756927379422</v>
      </c>
      <c r="J426">
        <f>[1]!PVT_Z($C426,J$67,gamma_gas_,gamma_oil_,gamma_water_,Rsb_m3m3_,Rp_m3m3_,Pb_atm_,T_res_C_,Bob_m3m3_,Muo_cP_,PVT_corr_1_)</f>
        <v>1.1757891495941224</v>
      </c>
      <c r="K426">
        <f>[1]!PVT_Z($C426,K$67,gamma_gas_,gamma_oil_,gamma_water_,Rsb_m3m3_,Rp_m3m3_,Pb_atm_,T_res_C_,Bob_m3m3_,Muo_cP_,PVT_corr_1_)</f>
        <v>1.261157447586426</v>
      </c>
    </row>
    <row r="427" spans="2:11" outlineLevel="1" x14ac:dyDescent="0.25">
      <c r="C427">
        <v>280</v>
      </c>
      <c r="D427">
        <f>[1]!PVT_Z($C427,D$67,gamma_gas_,gamma_oil_,gamma_water_,Rsb_m3m3_,Rp_m3m3_,Pb_atm_,T_res_C_,Bob_m3m3_,Muo_cP_,PVT_corr_)</f>
        <v>0.83294144414597837</v>
      </c>
      <c r="E427">
        <f>[1]!PVT_Z($C427,E$67,gamma_gas_,gamma_oil_,gamma_water_,Rsb_m3m3_,Rp_m3m3_,Pb_atm_,T_res_C_,Bob_m3m3_,Muo_cP_,PVT_corr_)</f>
        <v>0.88688171283385608</v>
      </c>
      <c r="F427">
        <f>[1]!PVT_Z($C427,F$67,gamma_gas_,gamma_oil_,gamma_water_,Rsb_m3m3_,Rp_m3m3_,Pb_atm_,T_res_C_,Bob_m3m3_,Muo_cP_,PVT_corr_)</f>
        <v>1.1933974009066195</v>
      </c>
      <c r="G427">
        <f>[1]!PVT_Z($C427,G$67,gamma_gas_,gamma_oil_,gamma_water_,Rsb_m3m3_,Rp_m3m3_,Pb_atm_,T_res_C_,Bob_m3m3_,Muo_cP_,PVT_corr_)</f>
        <v>1.2876220864012493</v>
      </c>
      <c r="H427">
        <f>[1]!PVT_Z($C427,H$67,gamma_gas_,gamma_oil_,gamma_water_,Rsb_m3m3_,Rp_m3m3_,Pb_atm_,T_res_C_,Bob_m3m3_,Muo_cP_,PVT_corr_1_)</f>
        <v>0.83294144414597837</v>
      </c>
      <c r="I427">
        <f>[1]!PVT_Z($C427,I$67,gamma_gas_,gamma_oil_,gamma_water_,Rsb_m3m3_,Rp_m3m3_,Pb_atm_,T_res_C_,Bob_m3m3_,Muo_cP_,PVT_corr_1_)</f>
        <v>0.88688171283385608</v>
      </c>
      <c r="J427">
        <f>[1]!PVT_Z($C427,J$67,gamma_gas_,gamma_oil_,gamma_water_,Rsb_m3m3_,Rp_m3m3_,Pb_atm_,T_res_C_,Bob_m3m3_,Muo_cP_,PVT_corr_1_)</f>
        <v>1.1933974009066195</v>
      </c>
      <c r="K427">
        <f>[1]!PVT_Z($C427,K$67,gamma_gas_,gamma_oil_,gamma_water_,Rsb_m3m3_,Rp_m3m3_,Pb_atm_,T_res_C_,Bob_m3m3_,Muo_cP_,PVT_corr_1_)</f>
        <v>1.2876220864012493</v>
      </c>
    </row>
    <row r="428" spans="2:11" outlineLevel="1" x14ac:dyDescent="0.25">
      <c r="C428">
        <v>290</v>
      </c>
      <c r="D428">
        <f>[1]!PVT_Z($C428,D$67,gamma_gas_,gamma_oil_,gamma_water_,Rsb_m3m3_,Rp_m3m3_,Pb_atm_,T_res_C_,Bob_m3m3_,Muo_cP_,PVT_corr_)</f>
        <v>0.85261878371063582</v>
      </c>
      <c r="E428">
        <f>[1]!PVT_Z($C428,E$67,gamma_gas_,gamma_oil_,gamma_water_,Rsb_m3m3_,Rp_m3m3_,Pb_atm_,T_res_C_,Bob_m3m3_,Muo_cP_,PVT_corr_)</f>
        <v>0.88994103449048789</v>
      </c>
      <c r="F428">
        <f>[1]!PVT_Z($C428,F$67,gamma_gas_,gamma_oil_,gamma_water_,Rsb_m3m3_,Rp_m3m3_,Pb_atm_,T_res_C_,Bob_m3m3_,Muo_cP_,PVT_corr_)</f>
        <v>1.2112191228532014</v>
      </c>
      <c r="G428">
        <f>[1]!PVT_Z($C428,G$67,gamma_gas_,gamma_oil_,gamma_water_,Rsb_m3m3_,Rp_m3m3_,Pb_atm_,T_res_C_,Bob_m3m3_,Muo_cP_,PVT_corr_)</f>
        <v>1.3157942970602634</v>
      </c>
      <c r="H428">
        <f>[1]!PVT_Z($C428,H$67,gamma_gas_,gamma_oil_,gamma_water_,Rsb_m3m3_,Rp_m3m3_,Pb_atm_,T_res_C_,Bob_m3m3_,Muo_cP_,PVT_corr_1_)</f>
        <v>0.85261878371063582</v>
      </c>
      <c r="I428">
        <f>[1]!PVT_Z($C428,I$67,gamma_gas_,gamma_oil_,gamma_water_,Rsb_m3m3_,Rp_m3m3_,Pb_atm_,T_res_C_,Bob_m3m3_,Muo_cP_,PVT_corr_1_)</f>
        <v>0.88994103449048789</v>
      </c>
      <c r="J428">
        <f>[1]!PVT_Z($C428,J$67,gamma_gas_,gamma_oil_,gamma_water_,Rsb_m3m3_,Rp_m3m3_,Pb_atm_,T_res_C_,Bob_m3m3_,Muo_cP_,PVT_corr_1_)</f>
        <v>1.2112191228532014</v>
      </c>
      <c r="K428">
        <f>[1]!PVT_Z($C428,K$67,gamma_gas_,gamma_oil_,gamma_water_,Rsb_m3m3_,Rp_m3m3_,Pb_atm_,T_res_C_,Bob_m3m3_,Muo_cP_,PVT_corr_1_)</f>
        <v>1.3157942970602634</v>
      </c>
    </row>
  </sheetData>
  <mergeCells count="4">
    <mergeCell ref="L3:M3"/>
    <mergeCell ref="J3:K3"/>
    <mergeCell ref="C22:D22"/>
    <mergeCell ref="E22:F2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18</vt:i4>
      </vt:variant>
    </vt:vector>
  </HeadingPairs>
  <TitlesOfParts>
    <vt:vector size="19" baseType="lpstr">
      <vt:lpstr>Тест PVT</vt:lpstr>
      <vt:lpstr>Bob_m3m3_</vt:lpstr>
      <vt:lpstr>dens_air_const</vt:lpstr>
      <vt:lpstr>dens_wat_const</vt:lpstr>
      <vt:lpstr>gamma_gas_</vt:lpstr>
      <vt:lpstr>gamma_oil_</vt:lpstr>
      <vt:lpstr>gamma_water_</vt:lpstr>
      <vt:lpstr>Ksep_</vt:lpstr>
      <vt:lpstr>Muo_cP_</vt:lpstr>
      <vt:lpstr>Pb_atm_</vt:lpstr>
      <vt:lpstr>Pref_atm_</vt:lpstr>
      <vt:lpstr>Psep_atm_</vt:lpstr>
      <vt:lpstr>PVT_corr_</vt:lpstr>
      <vt:lpstr>PVT_corr_1_</vt:lpstr>
      <vt:lpstr>Rp_m3m3_</vt:lpstr>
      <vt:lpstr>Rsb_m3m3_</vt:lpstr>
      <vt:lpstr>T_res_C_</vt:lpstr>
      <vt:lpstr>T_sep_C_</vt:lpstr>
      <vt:lpstr>Tref_c_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Хабибуллин</dc:creator>
  <cp:lastModifiedBy>Ринат Хабибуллин</cp:lastModifiedBy>
  <dcterms:created xsi:type="dcterms:W3CDTF">2017-06-01T05:25:30Z</dcterms:created>
  <dcterms:modified xsi:type="dcterms:W3CDTF">2018-10-07T20:02:45Z</dcterms:modified>
</cp:coreProperties>
</file>