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rnt\unifloc_vba\exercises\excercises\"/>
    </mc:Choice>
  </mc:AlternateContent>
  <xr:revisionPtr revIDLastSave="0" documentId="13_ncr:1_{F4A62B1C-BA8F-4D25-9AA0-AC70B03C3C71}" xr6:coauthVersionLast="45" xr6:coauthVersionMax="45" xr10:uidLastSave="{00000000-0000-0000-0000-000000000000}"/>
  <bookViews>
    <workbookView xWindow="-34215" yWindow="1500" windowWidth="28770" windowHeight="17475" xr2:uid="{C4FD2C4D-0CD4-47A5-ADAA-FEAE3A845033}"/>
  </bookViews>
  <sheets>
    <sheet name="Fit_Lin" sheetId="2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5" i="2" l="1" a="1"/>
  <c r="D46" i="2" a="1"/>
  <c r="D45" i="2" a="1"/>
  <c r="L45" i="2" l="1"/>
  <c r="M45" i="2"/>
  <c r="O45" i="2"/>
  <c r="N45" i="2"/>
  <c r="J45" i="2"/>
  <c r="K45" i="2"/>
  <c r="F46" i="2"/>
  <c r="D46" i="2"/>
  <c r="E46" i="2"/>
  <c r="F45" i="2"/>
  <c r="D45" i="2"/>
  <c r="E45" i="2"/>
  <c r="D47" i="2" a="1"/>
  <c r="F47" i="2" s="1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M51" i="2"/>
  <c r="F51" i="2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C51" i="2"/>
  <c r="B51" i="2"/>
  <c r="B52" i="2" s="1"/>
  <c r="A51" i="2"/>
  <c r="F50" i="2"/>
  <c r="C50" i="2"/>
  <c r="A50" i="2"/>
  <c r="G1" i="2"/>
  <c r="I62" i="2" l="1"/>
  <c r="I51" i="2"/>
  <c r="I63" i="2"/>
  <c r="I67" i="2"/>
  <c r="I61" i="2"/>
  <c r="I56" i="2"/>
  <c r="I68" i="2"/>
  <c r="I57" i="2"/>
  <c r="D47" i="2"/>
  <c r="E47" i="2"/>
  <c r="I52" i="2" s="1"/>
  <c r="C52" i="2"/>
  <c r="B53" i="2"/>
  <c r="H64" i="2"/>
  <c r="I53" i="2" l="1"/>
  <c r="I54" i="2"/>
  <c r="I50" i="2"/>
  <c r="I65" i="2"/>
  <c r="I59" i="2"/>
  <c r="I70" i="2"/>
  <c r="I55" i="2"/>
  <c r="I58" i="2"/>
  <c r="I66" i="2"/>
  <c r="I60" i="2"/>
  <c r="I64" i="2"/>
  <c r="I69" i="2"/>
  <c r="H62" i="2"/>
  <c r="H70" i="2"/>
  <c r="H61" i="2"/>
  <c r="H63" i="2"/>
  <c r="H65" i="2"/>
  <c r="H67" i="2"/>
  <c r="H69" i="2"/>
  <c r="H55" i="2"/>
  <c r="H50" i="2"/>
  <c r="H52" i="2"/>
  <c r="H54" i="2"/>
  <c r="H56" i="2"/>
  <c r="H51" i="2"/>
  <c r="H58" i="2"/>
  <c r="H59" i="2"/>
  <c r="H60" i="2"/>
  <c r="C53" i="2"/>
  <c r="B54" i="2"/>
  <c r="H66" i="2"/>
  <c r="G70" i="2"/>
  <c r="G68" i="2"/>
  <c r="G66" i="2"/>
  <c r="G64" i="2"/>
  <c r="G62" i="2"/>
  <c r="G60" i="2"/>
  <c r="G58" i="2"/>
  <c r="G56" i="2"/>
  <c r="G54" i="2"/>
  <c r="G52" i="2"/>
  <c r="G50" i="2"/>
  <c r="G69" i="2"/>
  <c r="G67" i="2"/>
  <c r="G65" i="2"/>
  <c r="G63" i="2"/>
  <c r="G61" i="2"/>
  <c r="G59" i="2"/>
  <c r="G57" i="2"/>
  <c r="G55" i="2"/>
  <c r="G53" i="2"/>
  <c r="G51" i="2"/>
  <c r="H53" i="2"/>
  <c r="H68" i="2"/>
  <c r="H57" i="2"/>
  <c r="C54" i="2" l="1"/>
  <c r="B55" i="2"/>
  <c r="B56" i="2" l="1"/>
  <c r="C55" i="2"/>
  <c r="C56" i="2" l="1"/>
  <c r="B57" i="2"/>
  <c r="B58" i="2" l="1"/>
  <c r="C57" i="2"/>
  <c r="C58" i="2" l="1"/>
  <c r="B59" i="2"/>
  <c r="B60" i="2" l="1"/>
  <c r="C59" i="2"/>
  <c r="C60" i="2" l="1"/>
  <c r="B61" i="2"/>
  <c r="B62" i="2" l="1"/>
  <c r="C61" i="2"/>
  <c r="C62" i="2" l="1"/>
  <c r="B63" i="2"/>
  <c r="B64" i="2" l="1"/>
  <c r="C63" i="2"/>
  <c r="C64" i="2" l="1"/>
  <c r="B65" i="2"/>
  <c r="B66" i="2" l="1"/>
  <c r="C65" i="2"/>
  <c r="C66" i="2" l="1"/>
  <c r="B67" i="2"/>
  <c r="C67" i="2" l="1"/>
  <c r="B68" i="2"/>
  <c r="C68" i="2" l="1"/>
  <c r="B69" i="2"/>
  <c r="B70" i="2" l="1"/>
  <c r="C69" i="2"/>
  <c r="C70" i="2" l="1"/>
  <c r="B71" i="2"/>
  <c r="C71" i="2" l="1"/>
  <c r="B72" i="2"/>
  <c r="B73" i="2" l="1"/>
  <c r="C72" i="2"/>
  <c r="B74" i="2" l="1"/>
  <c r="C73" i="2"/>
  <c r="C74" i="2" l="1"/>
  <c r="B75" i="2"/>
  <c r="B76" i="2" l="1"/>
  <c r="C75" i="2"/>
  <c r="B77" i="2" l="1"/>
  <c r="C76" i="2"/>
  <c r="B78" i="2" l="1"/>
  <c r="C77" i="2"/>
  <c r="C78" i="2" l="1"/>
  <c r="B79" i="2"/>
  <c r="B80" i="2" l="1"/>
  <c r="C79" i="2"/>
  <c r="B81" i="2" l="1"/>
  <c r="C80" i="2"/>
  <c r="B82" i="2" l="1"/>
  <c r="C81" i="2"/>
  <c r="C82" i="2" l="1"/>
  <c r="B83" i="2"/>
  <c r="C83" i="2" l="1"/>
  <c r="B84" i="2"/>
  <c r="B85" i="2" l="1"/>
  <c r="C84" i="2"/>
  <c r="B86" i="2" l="1"/>
  <c r="C85" i="2"/>
  <c r="C86" i="2" l="1"/>
  <c r="B87" i="2"/>
  <c r="C87" i="2" l="1"/>
  <c r="B88" i="2"/>
  <c r="B89" i="2" l="1"/>
  <c r="C88" i="2"/>
  <c r="B90" i="2" l="1"/>
  <c r="C89" i="2"/>
  <c r="C90" i="2" l="1"/>
  <c r="B91" i="2"/>
  <c r="B92" i="2" l="1"/>
  <c r="C91" i="2"/>
  <c r="B93" i="2" l="1"/>
  <c r="C92" i="2"/>
  <c r="B94" i="2" l="1"/>
  <c r="C93" i="2"/>
  <c r="C94" i="2" l="1"/>
  <c r="B95" i="2"/>
  <c r="C95" i="2" l="1"/>
  <c r="B96" i="2"/>
  <c r="B97" i="2" l="1"/>
  <c r="C96" i="2"/>
  <c r="B98" i="2" l="1"/>
  <c r="C97" i="2"/>
  <c r="C98" i="2" l="1"/>
  <c r="B99" i="2"/>
  <c r="B100" i="2" l="1"/>
  <c r="C99" i="2"/>
  <c r="B101" i="2" l="1"/>
  <c r="C100" i="2"/>
  <c r="B102" i="2" l="1"/>
  <c r="C101" i="2"/>
  <c r="C102" i="2" l="1"/>
  <c r="B103" i="2"/>
  <c r="C103" i="2" l="1"/>
  <c r="B104" i="2"/>
  <c r="B105" i="2" l="1"/>
  <c r="C104" i="2"/>
  <c r="B106" i="2" l="1"/>
  <c r="C105" i="2"/>
  <c r="C106" i="2" l="1"/>
  <c r="B107" i="2"/>
  <c r="B108" i="2" l="1"/>
  <c r="C107" i="2"/>
  <c r="B109" i="2" l="1"/>
  <c r="C108" i="2"/>
  <c r="B110" i="2" l="1"/>
  <c r="C109" i="2"/>
  <c r="C110" i="2" l="1"/>
  <c r="B111" i="2"/>
  <c r="C111" i="2" l="1"/>
  <c r="B112" i="2"/>
  <c r="B113" i="2" l="1"/>
  <c r="C112" i="2"/>
  <c r="B114" i="2" l="1"/>
  <c r="C113" i="2"/>
  <c r="C114" i="2" l="1"/>
  <c r="B115" i="2"/>
  <c r="C115" i="2" l="1"/>
  <c r="B116" i="2"/>
  <c r="B117" i="2" l="1"/>
  <c r="C116" i="2"/>
  <c r="B118" i="2" l="1"/>
  <c r="C117" i="2"/>
  <c r="C118" i="2" l="1"/>
  <c r="B119" i="2"/>
  <c r="B120" i="2" l="1"/>
  <c r="C119" i="2"/>
  <c r="B121" i="2" l="1"/>
  <c r="C120" i="2"/>
  <c r="B122" i="2" l="1"/>
  <c r="C121" i="2"/>
  <c r="C122" i="2" l="1"/>
  <c r="B123" i="2"/>
  <c r="C123" i="2" l="1"/>
  <c r="B124" i="2"/>
  <c r="B125" i="2" l="1"/>
  <c r="C124" i="2"/>
  <c r="B126" i="2" l="1"/>
  <c r="C125" i="2"/>
  <c r="C126" i="2" l="1"/>
  <c r="B127" i="2"/>
  <c r="B128" i="2" l="1"/>
  <c r="C127" i="2"/>
  <c r="B129" i="2" l="1"/>
  <c r="C128" i="2"/>
  <c r="B130" i="2" l="1"/>
  <c r="C129" i="2"/>
  <c r="C130" i="2" l="1"/>
  <c r="B131" i="2"/>
  <c r="C131" i="2" l="1"/>
  <c r="B132" i="2"/>
  <c r="B133" i="2" l="1"/>
  <c r="C132" i="2"/>
  <c r="B134" i="2" l="1"/>
  <c r="C133" i="2"/>
  <c r="C134" i="2" l="1"/>
  <c r="B135" i="2"/>
  <c r="C135" i="2" l="1"/>
  <c r="B136" i="2"/>
  <c r="B137" i="2" l="1"/>
  <c r="C136" i="2"/>
  <c r="B138" i="2" l="1"/>
  <c r="C137" i="2"/>
  <c r="C138" i="2" l="1"/>
  <c r="B139" i="2"/>
  <c r="B140" i="2" l="1"/>
  <c r="C139" i="2"/>
  <c r="B141" i="2" l="1"/>
  <c r="C140" i="2"/>
  <c r="B142" i="2" l="1"/>
  <c r="C141" i="2"/>
  <c r="C142" i="2" l="1"/>
  <c r="B143" i="2"/>
  <c r="C143" i="2" l="1"/>
  <c r="B144" i="2"/>
  <c r="B145" i="2" l="1"/>
  <c r="C144" i="2"/>
  <c r="B146" i="2" l="1"/>
  <c r="C145" i="2"/>
  <c r="C146" i="2" l="1"/>
  <c r="B147" i="2"/>
  <c r="C147" i="2" l="1"/>
  <c r="B148" i="2"/>
  <c r="B149" i="2" l="1"/>
  <c r="C148" i="2"/>
  <c r="B150" i="2" l="1"/>
  <c r="C150" i="2" s="1"/>
  <c r="C149" i="2"/>
</calcChain>
</file>

<file path=xl/sharedStrings.xml><?xml version="1.0" encoding="utf-8"?>
<sst xmlns="http://schemas.openxmlformats.org/spreadsheetml/2006/main" count="67" uniqueCount="65">
  <si>
    <t>Simple linear least squares fit</t>
  </si>
  <si>
    <t>Input:</t>
  </si>
  <si>
    <t>Y Coords</t>
  </si>
  <si>
    <t>Y coordinates of the data points</t>
  </si>
  <si>
    <t>X Coords</t>
  </si>
  <si>
    <t>X values, 1 column for each basis function</t>
  </si>
  <si>
    <t>Out</t>
  </si>
  <si>
    <t>Optional Output index</t>
  </si>
  <si>
    <t>Output:</t>
  </si>
  <si>
    <t>Out = 0 or omitted</t>
  </si>
  <si>
    <t>Coefficients of fitted line</t>
  </si>
  <si>
    <t>Out = 1</t>
  </si>
  <si>
    <t>Error code:</t>
  </si>
  <si>
    <t xml:space="preserve">  -4    internal SVD decomposition subroutine failed (very rare and for degenerate systems only)</t>
  </si>
  <si>
    <t xml:space="preserve">  -3    either   too   many  constraints  (M   or   more),  degenerate  constraints   (some   constraints  are</t>
  </si>
  <si>
    <t xml:space="preserve">   repetead twice) or inconsistent  constraints  were  specified.</t>
  </si>
  <si>
    <t xml:space="preserve">  -1    incorrect N/M/K were specified</t>
  </si>
  <si>
    <t xml:space="preserve">   1    task is solved</t>
  </si>
  <si>
    <t>Out = 2</t>
  </si>
  <si>
    <t>Fitting report (array output):</t>
  </si>
  <si>
    <t xml:space="preserve">  RMSError          rms error on the (X,Y).</t>
  </si>
  <si>
    <t xml:space="preserve">  AvgError          average error on the (X,Y).</t>
  </si>
  <si>
    <t xml:space="preserve">  AvgRelError       average relative error on the non-zero Y</t>
  </si>
  <si>
    <t xml:space="preserve">  MaxError          maximum error</t>
  </si>
  <si>
    <t xml:space="preserve">   NON-WEIGHTED ERRORS ARE CALCULATED</t>
  </si>
  <si>
    <t>AL_LinestCW</t>
  </si>
  <si>
    <t>Weighted and constrained linear least squares fit.</t>
  </si>
  <si>
    <t>As AL_Linest plus</t>
  </si>
  <si>
    <t>Weights</t>
  </si>
  <si>
    <t>Optional single column range with weight applied to each deviation value</t>
  </si>
  <si>
    <t>Constraints</t>
  </si>
  <si>
    <t>Optional CMatrix: a table of constaints, array[0..K-1,0..M].</t>
  </si>
  <si>
    <t>I-th row of CMatrix corresponds to I-th linear constraint:</t>
  </si>
  <si>
    <t>CMatrix[I,0]*C[0] + ... + CMatrix[I,M-1]*C[M-1] = CMatrix[I,M]</t>
  </si>
  <si>
    <t xml:space="preserve"> As for AL_Linest</t>
  </si>
  <si>
    <t>Example: Quadratic fit to 101 XY points</t>
  </si>
  <si>
    <t>AL_Linest output</t>
  </si>
  <si>
    <t>AL_LinestCW output</t>
  </si>
  <si>
    <t>Excel LINEST() output</t>
  </si>
  <si>
    <t>X</t>
  </si>
  <si>
    <t>X^2</t>
  </si>
  <si>
    <t>Y</t>
  </si>
  <si>
    <t>weight</t>
  </si>
  <si>
    <t>XIA</t>
  </si>
  <si>
    <t>Constraint</t>
  </si>
  <si>
    <t>crv_linest</t>
  </si>
  <si>
    <r>
      <t xml:space="preserve"> =crv_linest(Y Coords, X Coords</t>
    </r>
    <r>
      <rPr>
        <b/>
        <i/>
        <sz val="10"/>
        <rFont val="Arial"/>
        <family val="2"/>
      </rPr>
      <t>, Out</t>
    </r>
    <r>
      <rPr>
        <b/>
        <sz val="10"/>
        <rFont val="Arial"/>
        <family val="2"/>
      </rPr>
      <t>)</t>
    </r>
  </si>
  <si>
    <r>
      <t xml:space="preserve"> =crv_linest(Y Coords, X Coords,</t>
    </r>
    <r>
      <rPr>
        <b/>
        <i/>
        <sz val="10"/>
        <rFont val="Arial"/>
        <family val="2"/>
      </rPr>
      <t xml:space="preserve"> Out, Weights, Constraints</t>
    </r>
    <r>
      <rPr>
        <b/>
        <sz val="10"/>
        <rFont val="Arial"/>
        <family val="2"/>
      </rPr>
      <t>)</t>
    </r>
  </si>
  <si>
    <t>X^0</t>
  </si>
  <si>
    <t>Y-crv_LinEst</t>
  </si>
  <si>
    <t>Y-crv_LinEstCW</t>
  </si>
  <si>
    <t>Y-линейн</t>
  </si>
  <si>
    <t>Упражнения по работе с макросами Unifloc VBA</t>
  </si>
  <si>
    <t>версия</t>
  </si>
  <si>
    <t>2D интерполяция пример</t>
  </si>
  <si>
    <t>AlgLib Spline Functions</t>
  </si>
  <si>
    <t>See AlgLib User Guide for more details of spline types</t>
  </si>
  <si>
    <t>http://www.alglib.net/interpolation/spline3.php</t>
  </si>
  <si>
    <t xml:space="preserve">See original macroses from </t>
  </si>
  <si>
    <t>https://newtonexcelbach.com/2017/11/28/update-to-al-spline-matrix/</t>
  </si>
  <si>
    <t>TaskRCond</t>
  </si>
  <si>
    <t>AvgError</t>
  </si>
  <si>
    <t>AvgRelError</t>
  </si>
  <si>
    <t>MaxError</t>
  </si>
  <si>
    <t xml:space="preserve"> RMSError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</si>
</sst>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 Cyr"/>
      <charset val="204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/>
    </xf>
    <xf numFmtId="0" fontId="4" fillId="0" borderId="0" xfId="0" applyFont="1"/>
    <xf numFmtId="0" fontId="5" fillId="0" borderId="0" xfId="0" quotePrefix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2" fillId="0" borderId="0" xfId="0" applyFont="1"/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8" fillId="0" borderId="0" xfId="0" applyFont="1"/>
    <xf numFmtId="0" fontId="9" fillId="0" borderId="0" xfId="2" applyAlignment="1" applyProtection="1"/>
    <xf numFmtId="0" fontId="7" fillId="0" borderId="0" xfId="1"/>
  </cellXfs>
  <cellStyles count="3">
    <cellStyle name="Гиперссылка" xfId="1" builtinId="8"/>
    <cellStyle name="Гиперссылка 2" xfId="2" xr:uid="{91921896-4728-4A69-925A-0D8F888DB626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>
              <a:noFill/>
            </a:ln>
          </c:spPr>
          <c:marker>
            <c:symbol val="star"/>
            <c:size val="7"/>
          </c:marker>
          <c:xVal>
            <c:numRef>
              <c:f>Fit_Lin!$B$50:$B$150</c:f>
              <c:numCache>
                <c:formatCode>General</c:formatCode>
                <c:ptCount val="101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1.1500000000000001</c:v>
                </c:pt>
                <c:pt idx="4">
                  <c:v>1.2000000000000002</c:v>
                </c:pt>
                <c:pt idx="5">
                  <c:v>1.2500000000000002</c:v>
                </c:pt>
                <c:pt idx="6">
                  <c:v>1.3000000000000003</c:v>
                </c:pt>
                <c:pt idx="7">
                  <c:v>1.3500000000000003</c:v>
                </c:pt>
                <c:pt idx="8">
                  <c:v>1.4000000000000004</c:v>
                </c:pt>
                <c:pt idx="9">
                  <c:v>1.4500000000000004</c:v>
                </c:pt>
                <c:pt idx="10">
                  <c:v>1.5000000000000004</c:v>
                </c:pt>
                <c:pt idx="11">
                  <c:v>1.5500000000000005</c:v>
                </c:pt>
                <c:pt idx="12">
                  <c:v>1.6000000000000005</c:v>
                </c:pt>
                <c:pt idx="13">
                  <c:v>1.6500000000000006</c:v>
                </c:pt>
                <c:pt idx="14">
                  <c:v>1.7000000000000006</c:v>
                </c:pt>
                <c:pt idx="15">
                  <c:v>1.7500000000000007</c:v>
                </c:pt>
                <c:pt idx="16">
                  <c:v>1.8000000000000007</c:v>
                </c:pt>
                <c:pt idx="17">
                  <c:v>1.8500000000000008</c:v>
                </c:pt>
                <c:pt idx="18">
                  <c:v>1.9000000000000008</c:v>
                </c:pt>
                <c:pt idx="19">
                  <c:v>1.9500000000000008</c:v>
                </c:pt>
                <c:pt idx="20">
                  <c:v>2.0000000000000009</c:v>
                </c:pt>
                <c:pt idx="21">
                  <c:v>2.0500000000000007</c:v>
                </c:pt>
                <c:pt idx="22">
                  <c:v>2.1000000000000005</c:v>
                </c:pt>
                <c:pt idx="23">
                  <c:v>2.1500000000000004</c:v>
                </c:pt>
                <c:pt idx="24">
                  <c:v>2.2000000000000002</c:v>
                </c:pt>
                <c:pt idx="25">
                  <c:v>2.25</c:v>
                </c:pt>
                <c:pt idx="26">
                  <c:v>2.2999999999999998</c:v>
                </c:pt>
                <c:pt idx="27">
                  <c:v>2.3499999999999996</c:v>
                </c:pt>
                <c:pt idx="28">
                  <c:v>2.3999999999999995</c:v>
                </c:pt>
                <c:pt idx="29">
                  <c:v>2.4499999999999993</c:v>
                </c:pt>
                <c:pt idx="30">
                  <c:v>2.4999999999999991</c:v>
                </c:pt>
                <c:pt idx="31">
                  <c:v>2.5499999999999989</c:v>
                </c:pt>
                <c:pt idx="32">
                  <c:v>2.5999999999999988</c:v>
                </c:pt>
                <c:pt idx="33">
                  <c:v>2.6499999999999986</c:v>
                </c:pt>
                <c:pt idx="34">
                  <c:v>2.6999999999999984</c:v>
                </c:pt>
                <c:pt idx="35">
                  <c:v>2.7499999999999982</c:v>
                </c:pt>
                <c:pt idx="36">
                  <c:v>2.799999999999998</c:v>
                </c:pt>
                <c:pt idx="37">
                  <c:v>2.8499999999999979</c:v>
                </c:pt>
                <c:pt idx="38">
                  <c:v>2.8999999999999977</c:v>
                </c:pt>
                <c:pt idx="39">
                  <c:v>2.9499999999999975</c:v>
                </c:pt>
                <c:pt idx="40">
                  <c:v>2.9999999999999973</c:v>
                </c:pt>
                <c:pt idx="41">
                  <c:v>3.0499999999999972</c:v>
                </c:pt>
                <c:pt idx="42">
                  <c:v>3.099999999999997</c:v>
                </c:pt>
                <c:pt idx="43">
                  <c:v>3.1499999999999968</c:v>
                </c:pt>
                <c:pt idx="44">
                  <c:v>3.1999999999999966</c:v>
                </c:pt>
                <c:pt idx="45">
                  <c:v>3.2499999999999964</c:v>
                </c:pt>
                <c:pt idx="46">
                  <c:v>3.2999999999999963</c:v>
                </c:pt>
                <c:pt idx="47">
                  <c:v>3.3499999999999961</c:v>
                </c:pt>
                <c:pt idx="48">
                  <c:v>3.3999999999999959</c:v>
                </c:pt>
                <c:pt idx="49">
                  <c:v>3.4499999999999957</c:v>
                </c:pt>
                <c:pt idx="50">
                  <c:v>3.4999999999999956</c:v>
                </c:pt>
                <c:pt idx="51">
                  <c:v>3.5499999999999954</c:v>
                </c:pt>
                <c:pt idx="52">
                  <c:v>3.5999999999999952</c:v>
                </c:pt>
                <c:pt idx="53">
                  <c:v>3.649999999999995</c:v>
                </c:pt>
                <c:pt idx="54">
                  <c:v>3.6999999999999948</c:v>
                </c:pt>
                <c:pt idx="55">
                  <c:v>3.7499999999999947</c:v>
                </c:pt>
                <c:pt idx="56">
                  <c:v>3.7999999999999945</c:v>
                </c:pt>
                <c:pt idx="57">
                  <c:v>3.8499999999999943</c:v>
                </c:pt>
                <c:pt idx="58">
                  <c:v>3.8999999999999941</c:v>
                </c:pt>
                <c:pt idx="59">
                  <c:v>3.949999999999994</c:v>
                </c:pt>
                <c:pt idx="60">
                  <c:v>3.9999999999999938</c:v>
                </c:pt>
                <c:pt idx="61">
                  <c:v>4.0499999999999936</c:v>
                </c:pt>
                <c:pt idx="62">
                  <c:v>4.0999999999999934</c:v>
                </c:pt>
                <c:pt idx="63">
                  <c:v>4.1499999999999932</c:v>
                </c:pt>
                <c:pt idx="64">
                  <c:v>4.1999999999999931</c:v>
                </c:pt>
                <c:pt idx="65">
                  <c:v>4.2499999999999929</c:v>
                </c:pt>
                <c:pt idx="66">
                  <c:v>4.2999999999999927</c:v>
                </c:pt>
                <c:pt idx="67">
                  <c:v>4.3499999999999925</c:v>
                </c:pt>
                <c:pt idx="68">
                  <c:v>4.3999999999999924</c:v>
                </c:pt>
                <c:pt idx="69">
                  <c:v>4.4499999999999922</c:v>
                </c:pt>
                <c:pt idx="70">
                  <c:v>4.499999999999992</c:v>
                </c:pt>
                <c:pt idx="71">
                  <c:v>4.5499999999999918</c:v>
                </c:pt>
                <c:pt idx="72">
                  <c:v>4.5999999999999917</c:v>
                </c:pt>
                <c:pt idx="73">
                  <c:v>4.6499999999999915</c:v>
                </c:pt>
                <c:pt idx="74">
                  <c:v>4.6999999999999913</c:v>
                </c:pt>
                <c:pt idx="75">
                  <c:v>4.7499999999999911</c:v>
                </c:pt>
                <c:pt idx="76">
                  <c:v>4.7999999999999909</c:v>
                </c:pt>
                <c:pt idx="77">
                  <c:v>4.8499999999999908</c:v>
                </c:pt>
                <c:pt idx="78">
                  <c:v>4.8999999999999906</c:v>
                </c:pt>
                <c:pt idx="79">
                  <c:v>4.9499999999999904</c:v>
                </c:pt>
                <c:pt idx="80">
                  <c:v>4.9999999999999902</c:v>
                </c:pt>
                <c:pt idx="81">
                  <c:v>5.0499999999999901</c:v>
                </c:pt>
                <c:pt idx="82">
                  <c:v>5.0999999999999899</c:v>
                </c:pt>
                <c:pt idx="83">
                  <c:v>5.1499999999999897</c:v>
                </c:pt>
                <c:pt idx="84">
                  <c:v>5.1999999999999895</c:v>
                </c:pt>
                <c:pt idx="85">
                  <c:v>5.2499999999999893</c:v>
                </c:pt>
                <c:pt idx="86">
                  <c:v>5.2999999999999892</c:v>
                </c:pt>
                <c:pt idx="87">
                  <c:v>5.349999999999989</c:v>
                </c:pt>
                <c:pt idx="88">
                  <c:v>5.3999999999999888</c:v>
                </c:pt>
                <c:pt idx="89">
                  <c:v>5.4499999999999886</c:v>
                </c:pt>
                <c:pt idx="90">
                  <c:v>5.4999999999999885</c:v>
                </c:pt>
                <c:pt idx="91">
                  <c:v>5.5499999999999883</c:v>
                </c:pt>
                <c:pt idx="92">
                  <c:v>5.5999999999999881</c:v>
                </c:pt>
                <c:pt idx="93">
                  <c:v>5.6499999999999879</c:v>
                </c:pt>
                <c:pt idx="94">
                  <c:v>5.6999999999999877</c:v>
                </c:pt>
                <c:pt idx="95">
                  <c:v>5.7499999999999876</c:v>
                </c:pt>
                <c:pt idx="96">
                  <c:v>5.7999999999999874</c:v>
                </c:pt>
                <c:pt idx="97">
                  <c:v>5.8499999999999872</c:v>
                </c:pt>
                <c:pt idx="98">
                  <c:v>5.899999999999987</c:v>
                </c:pt>
                <c:pt idx="99">
                  <c:v>5.9499999999999869</c:v>
                </c:pt>
                <c:pt idx="100">
                  <c:v>5.9999999999999867</c:v>
                </c:pt>
              </c:numCache>
            </c:numRef>
          </c:xVal>
          <c:yVal>
            <c:numRef>
              <c:f>Fit_Lin!$D$50:$D$150</c:f>
              <c:numCache>
                <c:formatCode>General</c:formatCode>
                <c:ptCount val="101"/>
                <c:pt idx="0">
                  <c:v>0.3878423462511309</c:v>
                </c:pt>
                <c:pt idx="1">
                  <c:v>0.15437516963829667</c:v>
                </c:pt>
                <c:pt idx="2">
                  <c:v>0.44335150439330517</c:v>
                </c:pt>
                <c:pt idx="3">
                  <c:v>-1.3275128158091456</c:v>
                </c:pt>
                <c:pt idx="4">
                  <c:v>0.1890396652731603</c:v>
                </c:pt>
                <c:pt idx="5">
                  <c:v>0.34105525961116046</c:v>
                </c:pt>
                <c:pt idx="6">
                  <c:v>-1.6275709164790237</c:v>
                </c:pt>
                <c:pt idx="7">
                  <c:v>-1.9235533668932567</c:v>
                </c:pt>
                <c:pt idx="8">
                  <c:v>-1.7424083296785762</c:v>
                </c:pt>
                <c:pt idx="9">
                  <c:v>-2.3053004984865981</c:v>
                </c:pt>
                <c:pt idx="10">
                  <c:v>-0.91153414257298415</c:v>
                </c:pt>
                <c:pt idx="11">
                  <c:v>-1.9451282984084357</c:v>
                </c:pt>
                <c:pt idx="12">
                  <c:v>-3.0462928970069454</c:v>
                </c:pt>
                <c:pt idx="13">
                  <c:v>-3.693377373794926</c:v>
                </c:pt>
                <c:pt idx="14">
                  <c:v>-2.1488366864842163</c:v>
                </c:pt>
                <c:pt idx="15">
                  <c:v>-4.011907597700727</c:v>
                </c:pt>
                <c:pt idx="16">
                  <c:v>-2.3789218803004504</c:v>
                </c:pt>
                <c:pt idx="17">
                  <c:v>-5.4030736644469304</c:v>
                </c:pt>
                <c:pt idx="18">
                  <c:v>-1.8887262995413812</c:v>
                </c:pt>
                <c:pt idx="19">
                  <c:v>-5.3530173447679266</c:v>
                </c:pt>
                <c:pt idx="20">
                  <c:v>-2.4017808575207562</c:v>
                </c:pt>
                <c:pt idx="21">
                  <c:v>-2.0463231470279784</c:v>
                </c:pt>
                <c:pt idx="22">
                  <c:v>-2.6875237050948613</c:v>
                </c:pt>
                <c:pt idx="23">
                  <c:v>-2.8680578078146741</c:v>
                </c:pt>
                <c:pt idx="24">
                  <c:v>-8.393716347107226</c:v>
                </c:pt>
                <c:pt idx="25">
                  <c:v>-3.6477618322014864</c:v>
                </c:pt>
                <c:pt idx="26">
                  <c:v>-9.5406603568635155</c:v>
                </c:pt>
                <c:pt idx="27">
                  <c:v>-8.717690264655019</c:v>
                </c:pt>
                <c:pt idx="28">
                  <c:v>-9.4001139340722126</c:v>
                </c:pt>
                <c:pt idx="29">
                  <c:v>-10.176999897999167</c:v>
                </c:pt>
                <c:pt idx="30">
                  <c:v>-5.3371596774639611</c:v>
                </c:pt>
                <c:pt idx="31">
                  <c:v>-8.7628632610341768</c:v>
                </c:pt>
                <c:pt idx="32">
                  <c:v>-10.945458851652951</c:v>
                </c:pt>
                <c:pt idx="33">
                  <c:v>-12.297145776931167</c:v>
                </c:pt>
                <c:pt idx="34">
                  <c:v>-12.139099532556106</c:v>
                </c:pt>
                <c:pt idx="35">
                  <c:v>-6.4425326551122497</c:v>
                </c:pt>
                <c:pt idx="36">
                  <c:v>-17.496690096213577</c:v>
                </c:pt>
                <c:pt idx="37">
                  <c:v>-8.8698064337290639</c:v>
                </c:pt>
                <c:pt idx="38">
                  <c:v>-14.22458472451585</c:v>
                </c:pt>
                <c:pt idx="39">
                  <c:v>-11.860076148756736</c:v>
                </c:pt>
                <c:pt idx="40">
                  <c:v>-9.1052850378763743</c:v>
                </c:pt>
                <c:pt idx="41">
                  <c:v>-15.467155582244487</c:v>
                </c:pt>
                <c:pt idx="42">
                  <c:v>-8.183884506468285</c:v>
                </c:pt>
                <c:pt idx="43">
                  <c:v>-15.961211468139595</c:v>
                </c:pt>
                <c:pt idx="44">
                  <c:v>-19.590073014262362</c:v>
                </c:pt>
                <c:pt idx="45">
                  <c:v>-13.042354782887674</c:v>
                </c:pt>
                <c:pt idx="46">
                  <c:v>-14.665512269125919</c:v>
                </c:pt>
                <c:pt idx="47">
                  <c:v>-21.656201597658391</c:v>
                </c:pt>
                <c:pt idx="48">
                  <c:v>-14.583757675835542</c:v>
                </c:pt>
                <c:pt idx="49">
                  <c:v>-27.056378523627931</c:v>
                </c:pt>
                <c:pt idx="50">
                  <c:v>-12.819272896395393</c:v>
                </c:pt>
                <c:pt idx="51">
                  <c:v>-18.259250585516984</c:v>
                </c:pt>
                <c:pt idx="52">
                  <c:v>-19.176903925628896</c:v>
                </c:pt>
                <c:pt idx="53">
                  <c:v>-32.105123541307748</c:v>
                </c:pt>
                <c:pt idx="54">
                  <c:v>-21.454573946839353</c:v>
                </c:pt>
                <c:pt idx="55">
                  <c:v>-32.362366185388446</c:v>
                </c:pt>
                <c:pt idx="56">
                  <c:v>-22.3367073102483</c:v>
                </c:pt>
                <c:pt idx="57">
                  <c:v>-17.97687131693683</c:v>
                </c:pt>
                <c:pt idx="58">
                  <c:v>-25.8678959307612</c:v>
                </c:pt>
                <c:pt idx="59">
                  <c:v>-25.098030332528879</c:v>
                </c:pt>
                <c:pt idx="60">
                  <c:v>-20.035919683199225</c:v>
                </c:pt>
                <c:pt idx="61">
                  <c:v>-19.147188384511818</c:v>
                </c:pt>
                <c:pt idx="62">
                  <c:v>-19.665541161717982</c:v>
                </c:pt>
                <c:pt idx="63">
                  <c:v>-28.588468593660345</c:v>
                </c:pt>
                <c:pt idx="64">
                  <c:v>-32.952366679397265</c:v>
                </c:pt>
                <c:pt idx="65">
                  <c:v>-30.347732415089776</c:v>
                </c:pt>
                <c:pt idx="66">
                  <c:v>-43.94602669943518</c:v>
                </c:pt>
                <c:pt idx="67">
                  <c:v>-21.360474375711373</c:v>
                </c:pt>
                <c:pt idx="68">
                  <c:v>-35.764648024004529</c:v>
                </c:pt>
                <c:pt idx="69">
                  <c:v>-30.848028557080941</c:v>
                </c:pt>
                <c:pt idx="70">
                  <c:v>-42.47336363884309</c:v>
                </c:pt>
                <c:pt idx="71">
                  <c:v>-35.289679288843111</c:v>
                </c:pt>
                <c:pt idx="72">
                  <c:v>-43.883495355495768</c:v>
                </c:pt>
                <c:pt idx="73">
                  <c:v>-34.813976559127767</c:v>
                </c:pt>
                <c:pt idx="74">
                  <c:v>-30.580955940405538</c:v>
                </c:pt>
                <c:pt idx="75">
                  <c:v>-33.376045805911531</c:v>
                </c:pt>
                <c:pt idx="76">
                  <c:v>-25.828707658307898</c:v>
                </c:pt>
                <c:pt idx="77">
                  <c:v>-41.572273251026289</c:v>
                </c:pt>
                <c:pt idx="78">
                  <c:v>-45.987484612659877</c:v>
                </c:pt>
                <c:pt idx="79">
                  <c:v>-43.091358339753221</c:v>
                </c:pt>
                <c:pt idx="80">
                  <c:v>-43.793221672965679</c:v>
                </c:pt>
                <c:pt idx="81">
                  <c:v>-35.249326686187828</c:v>
                </c:pt>
                <c:pt idx="82">
                  <c:v>-40.348356945882827</c:v>
                </c:pt>
                <c:pt idx="83">
                  <c:v>-66.670191916054478</c:v>
                </c:pt>
                <c:pt idx="84">
                  <c:v>-62.164323412585169</c:v>
                </c:pt>
                <c:pt idx="85">
                  <c:v>-71.642755464272597</c:v>
                </c:pt>
                <c:pt idx="86">
                  <c:v>-52.775433254330579</c:v>
                </c:pt>
                <c:pt idx="87">
                  <c:v>-35.529877850051875</c:v>
                </c:pt>
                <c:pt idx="88">
                  <c:v>-66.680002084664679</c:v>
                </c:pt>
                <c:pt idx="89">
                  <c:v>-67.69903466276368</c:v>
                </c:pt>
                <c:pt idx="90">
                  <c:v>-68.625006451485731</c:v>
                </c:pt>
                <c:pt idx="91">
                  <c:v>-74.419135247580101</c:v>
                </c:pt>
                <c:pt idx="92">
                  <c:v>-43.131278870778708</c:v>
                </c:pt>
                <c:pt idx="93">
                  <c:v>-62.923568925189841</c:v>
                </c:pt>
                <c:pt idx="94">
                  <c:v>-83.127787196427775</c:v>
                </c:pt>
                <c:pt idx="95">
                  <c:v>-70.55839815934678</c:v>
                </c:pt>
                <c:pt idx="96">
                  <c:v>-46.383126273890156</c:v>
                </c:pt>
                <c:pt idx="97">
                  <c:v>-44.232047554629702</c:v>
                </c:pt>
                <c:pt idx="98">
                  <c:v>-46.540139139892943</c:v>
                </c:pt>
                <c:pt idx="99">
                  <c:v>-90.394383730388782</c:v>
                </c:pt>
                <c:pt idx="100">
                  <c:v>-93.694239119293542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A3-4E00-A5C0-42A823F84083}"/>
            </c:ext>
          </c:extLst>
        </c:ser>
        <c:ser>
          <c:idx val="1"/>
          <c:order val="1"/>
          <c:tx>
            <c:v>AL_Linest</c:v>
          </c:tx>
          <c:spPr>
            <a:ln w="9525"/>
          </c:spPr>
          <c:marker>
            <c:symbol val="none"/>
          </c:marker>
          <c:xVal>
            <c:numRef>
              <c:f>Fit_Lin!$F$50:$F$70</c:f>
              <c:numCache>
                <c:formatCode>General</c:formatCode>
                <c:ptCount val="21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</c:v>
                </c:pt>
              </c:numCache>
            </c:numRef>
          </c:xVal>
          <c:yVal>
            <c:numRef>
              <c:f>Fit_Lin!$G$50:$G$70</c:f>
              <c:numCache>
                <c:formatCode>General</c:formatCode>
                <c:ptCount val="21"/>
                <c:pt idx="0">
                  <c:v>-1.4852463016900423</c:v>
                </c:pt>
                <c:pt idx="1">
                  <c:v>-1.5670800951037256</c:v>
                </c:pt>
                <c:pt idx="2">
                  <c:v>-2.0140831181133114</c:v>
                </c:pt>
                <c:pt idx="3">
                  <c:v>-2.8262553707188012</c:v>
                </c:pt>
                <c:pt idx="4">
                  <c:v>-4.0035968529201966</c:v>
                </c:pt>
                <c:pt idx="5">
                  <c:v>-5.5461075647174951</c:v>
                </c:pt>
                <c:pt idx="6">
                  <c:v>-7.4537875061106984</c:v>
                </c:pt>
                <c:pt idx="7">
                  <c:v>-9.7266366770998047</c:v>
                </c:pt>
                <c:pt idx="8">
                  <c:v>-12.364655077684812</c:v>
                </c:pt>
                <c:pt idx="9">
                  <c:v>-15.367842707865726</c:v>
                </c:pt>
                <c:pt idx="10">
                  <c:v>-18.73619956764254</c:v>
                </c:pt>
                <c:pt idx="11">
                  <c:v>-22.469725657015267</c:v>
                </c:pt>
                <c:pt idx="12">
                  <c:v>-26.568420975983891</c:v>
                </c:pt>
                <c:pt idx="13">
                  <c:v>-31.032285524548421</c:v>
                </c:pt>
                <c:pt idx="14">
                  <c:v>-35.86131930270885</c:v>
                </c:pt>
                <c:pt idx="15">
                  <c:v>-41.055522310465193</c:v>
                </c:pt>
                <c:pt idx="16">
                  <c:v>-46.614894547817435</c:v>
                </c:pt>
                <c:pt idx="17">
                  <c:v>-52.53943601476557</c:v>
                </c:pt>
                <c:pt idx="18">
                  <c:v>-58.829146711309633</c:v>
                </c:pt>
                <c:pt idx="19">
                  <c:v>-65.484026637449574</c:v>
                </c:pt>
                <c:pt idx="20">
                  <c:v>-72.504075793185436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A3-4E00-A5C0-42A823F84083}"/>
            </c:ext>
          </c:extLst>
        </c:ser>
        <c:ser>
          <c:idx val="2"/>
          <c:order val="2"/>
          <c:tx>
            <c:v>AL_LinestCW</c:v>
          </c:tx>
          <c:spPr>
            <a:ln w="95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Fit_Lin!$F$50:$F$70</c:f>
              <c:numCache>
                <c:formatCode>General</c:formatCode>
                <c:ptCount val="21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</c:v>
                </c:pt>
              </c:numCache>
            </c:numRef>
          </c:xVal>
          <c:yVal>
            <c:numRef>
              <c:f>Fit_Lin!$H$50:$H$70</c:f>
              <c:numCache>
                <c:formatCode>General</c:formatCode>
                <c:ptCount val="21"/>
                <c:pt idx="0">
                  <c:v>2.5182335714956521</c:v>
                </c:pt>
                <c:pt idx="1">
                  <c:v>0.87453165630575902</c:v>
                </c:pt>
                <c:pt idx="2">
                  <c:v>-0.92519233924043842</c:v>
                </c:pt>
                <c:pt idx="3">
                  <c:v>-2.88093841514294</c:v>
                </c:pt>
                <c:pt idx="4">
                  <c:v>-4.9927065714017456</c:v>
                </c:pt>
                <c:pt idx="5">
                  <c:v>-7.260496808016855</c:v>
                </c:pt>
                <c:pt idx="6">
                  <c:v>-9.6843091249882676</c:v>
                </c:pt>
                <c:pt idx="7">
                  <c:v>-12.264143522315987</c:v>
                </c:pt>
                <c:pt idx="8">
                  <c:v>-15.000000000000009</c:v>
                </c:pt>
                <c:pt idx="9">
                  <c:v>-17.891878558040336</c:v>
                </c:pt>
                <c:pt idx="10">
                  <c:v>-20.939779196436966</c:v>
                </c:pt>
                <c:pt idx="11">
                  <c:v>-24.143701915189901</c:v>
                </c:pt>
                <c:pt idx="12">
                  <c:v>-27.503646714299137</c:v>
                </c:pt>
                <c:pt idx="13">
                  <c:v>-31.019613593764682</c:v>
                </c:pt>
                <c:pt idx="14">
                  <c:v>-34.691602553586527</c:v>
                </c:pt>
                <c:pt idx="15">
                  <c:v>-38.519613593764674</c:v>
                </c:pt>
                <c:pt idx="16">
                  <c:v>-42.503646714299137</c:v>
                </c:pt>
                <c:pt idx="17">
                  <c:v>-46.643701915189894</c:v>
                </c:pt>
                <c:pt idx="18">
                  <c:v>-50.939779196436959</c:v>
                </c:pt>
                <c:pt idx="19">
                  <c:v>-55.391878558040325</c:v>
                </c:pt>
                <c:pt idx="20">
                  <c:v>-60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A3-4E00-A5C0-42A823F84083}"/>
            </c:ext>
          </c:extLst>
        </c:ser>
        <c:ser>
          <c:idx val="3"/>
          <c:order val="3"/>
          <c:tx>
            <c:strRef>
              <c:f>Fit_Lin!$I$49</c:f>
              <c:strCache>
                <c:ptCount val="1"/>
                <c:pt idx="0">
                  <c:v>Y-линейн</c:v>
                </c:pt>
              </c:strCache>
            </c:strRef>
          </c:tx>
          <c:spPr>
            <a:ln w="19050">
              <a:noFill/>
            </a:ln>
          </c:spPr>
          <c:xVal>
            <c:numRef>
              <c:f>Fit_Lin!$F$50:$F$70</c:f>
              <c:numCache>
                <c:formatCode>General</c:formatCode>
                <c:ptCount val="21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</c:v>
                </c:pt>
              </c:numCache>
            </c:numRef>
          </c:xVal>
          <c:yVal>
            <c:numRef>
              <c:f>Fit_Lin!$I$50:$I$70</c:f>
              <c:numCache>
                <c:formatCode>General</c:formatCode>
                <c:ptCount val="21"/>
                <c:pt idx="0">
                  <c:v>-1.4852463016900419</c:v>
                </c:pt>
                <c:pt idx="1">
                  <c:v>-1.5670800951037238</c:v>
                </c:pt>
                <c:pt idx="2">
                  <c:v>-2.0140831181133088</c:v>
                </c:pt>
                <c:pt idx="3">
                  <c:v>-2.8262553707187994</c:v>
                </c:pt>
                <c:pt idx="4">
                  <c:v>-4.0035968529201913</c:v>
                </c:pt>
                <c:pt idx="5">
                  <c:v>-5.546107564717488</c:v>
                </c:pt>
                <c:pt idx="6">
                  <c:v>-7.4537875061106895</c:v>
                </c:pt>
                <c:pt idx="7">
                  <c:v>-9.7266366770997941</c:v>
                </c:pt>
                <c:pt idx="8">
                  <c:v>-12.364655077684802</c:v>
                </c:pt>
                <c:pt idx="9">
                  <c:v>-15.367842707865712</c:v>
                </c:pt>
                <c:pt idx="10">
                  <c:v>-18.736199567642533</c:v>
                </c:pt>
                <c:pt idx="11">
                  <c:v>-22.46972565701525</c:v>
                </c:pt>
                <c:pt idx="12">
                  <c:v>-26.568420975983873</c:v>
                </c:pt>
                <c:pt idx="13">
                  <c:v>-31.032285524548403</c:v>
                </c:pt>
                <c:pt idx="14">
                  <c:v>-35.861319302708836</c:v>
                </c:pt>
                <c:pt idx="15">
                  <c:v>-41.055522310465165</c:v>
                </c:pt>
                <c:pt idx="16">
                  <c:v>-46.614894547817407</c:v>
                </c:pt>
                <c:pt idx="17">
                  <c:v>-52.539436014765542</c:v>
                </c:pt>
                <c:pt idx="18">
                  <c:v>-58.829146711309598</c:v>
                </c:pt>
                <c:pt idx="19">
                  <c:v>-65.484026637449546</c:v>
                </c:pt>
                <c:pt idx="20">
                  <c:v>-72.504075793185393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A3-4E00-A5C0-42A823F84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82016"/>
        <c:axId val="150987904"/>
      </c:scatterChart>
      <c:valAx>
        <c:axId val="150982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0987904"/>
        <c:crosses val="autoZero"/>
        <c:crossBetween val="midCat"/>
      </c:valAx>
      <c:valAx>
        <c:axId val="150987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09820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127288</xdr:colOff>
      <xdr:row>52</xdr:row>
      <xdr:rowOff>132483</xdr:rowOff>
    </xdr:from>
    <xdr:to>
      <xdr:col>21</xdr:col>
      <xdr:colOff>268431</xdr:colOff>
      <xdr:row>72</xdr:row>
      <xdr:rowOff>147204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DB92C95-1613-4FA5-A008-58E096BF23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inat%20Habibullin\Downloads\AL-Spline-Matrix07\AL-Spline-Matrix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L_idwint"/>
      <sheetName val="mAL_lsfit"/>
      <sheetName val="mAL_polint"/>
      <sheetName val="mAL_ratint"/>
      <sheetName val="mAL_spline1d"/>
      <sheetName val="mAL_spline2d"/>
      <sheetName val="mAL_spline3"/>
      <sheetName val="m_CSpline"/>
      <sheetName val="Index"/>
      <sheetName val="Interpolate"/>
      <sheetName val="Interp2D"/>
      <sheetName val="Fit_Spline"/>
      <sheetName val="Fit_Lin"/>
      <sheetName val="Fit_Poly"/>
      <sheetName val="Fit_NonLin"/>
      <sheetName val="Integrate"/>
      <sheetName val="Differentiate"/>
      <sheetName val="Matrix"/>
      <sheetName val="About"/>
    </sheetNames>
    <sheetDataSet>
      <sheetData sheetId="8"/>
      <sheetData sheetId="9"/>
      <sheetData sheetId="10"/>
      <sheetData sheetId="11"/>
      <sheetData sheetId="12">
        <row r="43">
          <cell r="B43">
            <v>1</v>
          </cell>
          <cell r="D43">
            <v>0.3878423462511309</v>
          </cell>
          <cell r="F43">
            <v>1</v>
          </cell>
          <cell r="G43" t="e">
            <v>#N/A</v>
          </cell>
          <cell r="H43">
            <v>40.595517904643799</v>
          </cell>
        </row>
        <row r="44">
          <cell r="B44">
            <v>1.05</v>
          </cell>
          <cell r="D44">
            <v>0.15437516963829667</v>
          </cell>
          <cell r="F44">
            <v>1.25</v>
          </cell>
          <cell r="G44" t="e">
            <v>#N/A</v>
          </cell>
          <cell r="H44">
            <v>31.536690924901798</v>
          </cell>
        </row>
        <row r="45">
          <cell r="B45">
            <v>1.1000000000000001</v>
          </cell>
          <cell r="D45">
            <v>0.44335150439330517</v>
          </cell>
          <cell r="F45">
            <v>1.5</v>
          </cell>
          <cell r="G45" t="e">
            <v>#N/A</v>
          </cell>
          <cell r="H45">
            <v>22.90197458563452</v>
          </cell>
        </row>
        <row r="46">
          <cell r="B46">
            <v>1.1500000000000001</v>
          </cell>
          <cell r="D46">
            <v>-1.3275128158091456</v>
          </cell>
          <cell r="F46">
            <v>1.75</v>
          </cell>
          <cell r="G46" t="e">
            <v>#N/A</v>
          </cell>
          <cell r="H46">
            <v>14.691368886841952</v>
          </cell>
        </row>
        <row r="47">
          <cell r="B47">
            <v>1.2000000000000002</v>
          </cell>
          <cell r="D47">
            <v>0.1890396652731603</v>
          </cell>
          <cell r="F47">
            <v>2</v>
          </cell>
          <cell r="G47" t="e">
            <v>#N/A</v>
          </cell>
          <cell r="H47">
            <v>6.9048738285240994</v>
          </cell>
        </row>
        <row r="48">
          <cell r="B48">
            <v>1.2500000000000002</v>
          </cell>
          <cell r="D48">
            <v>0.34105525961116046</v>
          </cell>
          <cell r="F48">
            <v>2.25</v>
          </cell>
          <cell r="G48" t="e">
            <v>#N/A</v>
          </cell>
          <cell r="H48">
            <v>-0.45751058931903543</v>
          </cell>
        </row>
        <row r="49">
          <cell r="B49">
            <v>1.3000000000000003</v>
          </cell>
          <cell r="D49">
            <v>-1.6275709164790237</v>
          </cell>
          <cell r="F49">
            <v>2.5</v>
          </cell>
          <cell r="G49" t="e">
            <v>#N/A</v>
          </cell>
          <cell r="H49">
            <v>-7.3957843666874545</v>
          </cell>
        </row>
        <row r="50">
          <cell r="B50">
            <v>1.3500000000000003</v>
          </cell>
          <cell r="D50">
            <v>-1.9235533668932567</v>
          </cell>
          <cell r="F50">
            <v>2.75</v>
          </cell>
          <cell r="G50" t="e">
            <v>#N/A</v>
          </cell>
          <cell r="H50">
            <v>-13.909947503581158</v>
          </cell>
        </row>
        <row r="51">
          <cell r="B51">
            <v>1.4000000000000004</v>
          </cell>
          <cell r="D51">
            <v>-1.7424083296785762</v>
          </cell>
          <cell r="F51">
            <v>3</v>
          </cell>
          <cell r="G51" t="e">
            <v>#N/A</v>
          </cell>
          <cell r="H51">
            <v>-20.000000000000128</v>
          </cell>
        </row>
        <row r="52">
          <cell r="B52">
            <v>1.4500000000000004</v>
          </cell>
          <cell r="D52">
            <v>-2.3053004984865981</v>
          </cell>
          <cell r="F52">
            <v>3.25</v>
          </cell>
          <cell r="G52" t="e">
            <v>#N/A</v>
          </cell>
          <cell r="H52">
            <v>-25.665941855944411</v>
          </cell>
        </row>
        <row r="53">
          <cell r="B53">
            <v>1.5000000000000004</v>
          </cell>
          <cell r="D53">
            <v>-0.91153414257298415</v>
          </cell>
          <cell r="F53">
            <v>3.5</v>
          </cell>
          <cell r="G53" t="e">
            <v>#N/A</v>
          </cell>
          <cell r="H53">
            <v>-30.907773071413949</v>
          </cell>
        </row>
        <row r="54">
          <cell r="B54">
            <v>1.5500000000000005</v>
          </cell>
          <cell r="D54">
            <v>-1.9451282984084357</v>
          </cell>
          <cell r="F54">
            <v>3.75</v>
          </cell>
          <cell r="G54" t="e">
            <v>#N/A</v>
          </cell>
          <cell r="H54">
            <v>-35.7254936464088</v>
          </cell>
        </row>
        <row r="55">
          <cell r="B55">
            <v>1.6000000000000005</v>
          </cell>
          <cell r="D55">
            <v>-3.0462928970069454</v>
          </cell>
          <cell r="F55">
            <v>4</v>
          </cell>
          <cell r="G55" t="e">
            <v>#N/A</v>
          </cell>
          <cell r="H55">
            <v>-40.119103580928908</v>
          </cell>
        </row>
        <row r="56">
          <cell r="B56">
            <v>1.6500000000000006</v>
          </cell>
          <cell r="D56">
            <v>-3.693377373794926</v>
          </cell>
          <cell r="F56">
            <v>4.25</v>
          </cell>
          <cell r="G56" t="e">
            <v>#N/A</v>
          </cell>
          <cell r="H56">
            <v>-44.088602874974299</v>
          </cell>
        </row>
        <row r="57">
          <cell r="B57">
            <v>1.7000000000000006</v>
          </cell>
          <cell r="D57">
            <v>-2.1488366864842163</v>
          </cell>
          <cell r="F57">
            <v>4.5</v>
          </cell>
          <cell r="G57" t="e">
            <v>#N/A</v>
          </cell>
          <cell r="H57">
            <v>-47.633991528544996</v>
          </cell>
        </row>
        <row r="58">
          <cell r="B58">
            <v>1.7500000000000007</v>
          </cell>
          <cell r="D58">
            <v>-4.011907597700727</v>
          </cell>
          <cell r="F58">
            <v>4.75</v>
          </cell>
          <cell r="G58" t="e">
            <v>#N/A</v>
          </cell>
          <cell r="H58">
            <v>-50.755269541640956</v>
          </cell>
        </row>
        <row r="59">
          <cell r="B59">
            <v>1.8000000000000007</v>
          </cell>
          <cell r="D59">
            <v>-2.3789218803004504</v>
          </cell>
          <cell r="F59">
            <v>5</v>
          </cell>
          <cell r="G59" t="e">
            <v>#N/A</v>
          </cell>
          <cell r="H59">
            <v>-53.452436914262208</v>
          </cell>
        </row>
        <row r="60">
          <cell r="B60">
            <v>1.8500000000000008</v>
          </cell>
          <cell r="D60">
            <v>-5.4030736644469304</v>
          </cell>
          <cell r="F60">
            <v>5.25</v>
          </cell>
          <cell r="G60" t="e">
            <v>#N/A</v>
          </cell>
          <cell r="H60">
            <v>-55.725493646408765</v>
          </cell>
        </row>
        <row r="61">
          <cell r="B61">
            <v>1.9000000000000008</v>
          </cell>
          <cell r="D61">
            <v>-1.8887262995413812</v>
          </cell>
          <cell r="F61">
            <v>5.5</v>
          </cell>
          <cell r="G61" t="e">
            <v>#N/A</v>
          </cell>
          <cell r="H61">
            <v>-57.574439738080599</v>
          </cell>
        </row>
        <row r="62">
          <cell r="B62">
            <v>1.9500000000000008</v>
          </cell>
          <cell r="D62">
            <v>-5.3530173447679266</v>
          </cell>
          <cell r="F62">
            <v>5.75</v>
          </cell>
          <cell r="G62" t="e">
            <v>#N/A</v>
          </cell>
          <cell r="H62">
            <v>-58.999275189277654</v>
          </cell>
        </row>
        <row r="63">
          <cell r="B63">
            <v>2.0000000000000009</v>
          </cell>
          <cell r="D63">
            <v>-2.4017808575207562</v>
          </cell>
          <cell r="F63">
            <v>6</v>
          </cell>
          <cell r="G63" t="e">
            <v>#N/A</v>
          </cell>
          <cell r="H63">
            <v>-60.000000000000057</v>
          </cell>
        </row>
        <row r="64">
          <cell r="B64">
            <v>2.0500000000000007</v>
          </cell>
          <cell r="D64">
            <v>-2.0463231470279784</v>
          </cell>
        </row>
        <row r="65">
          <cell r="B65">
            <v>2.1000000000000005</v>
          </cell>
          <cell r="D65">
            <v>-2.6875237050948613</v>
          </cell>
        </row>
        <row r="66">
          <cell r="B66">
            <v>2.1500000000000004</v>
          </cell>
          <cell r="D66">
            <v>-2.8680578078146741</v>
          </cell>
        </row>
        <row r="67">
          <cell r="B67">
            <v>2.2000000000000002</v>
          </cell>
          <cell r="D67">
            <v>-8.393716347107226</v>
          </cell>
        </row>
        <row r="68">
          <cell r="B68">
            <v>2.25</v>
          </cell>
          <cell r="D68">
            <v>-3.6477618322014864</v>
          </cell>
        </row>
        <row r="69">
          <cell r="B69">
            <v>2.2999999999999998</v>
          </cell>
          <cell r="D69">
            <v>-9.5406603568635155</v>
          </cell>
        </row>
        <row r="70">
          <cell r="B70">
            <v>2.3499999999999996</v>
          </cell>
          <cell r="D70">
            <v>-8.717690264655019</v>
          </cell>
        </row>
        <row r="71">
          <cell r="B71">
            <v>2.3999999999999995</v>
          </cell>
          <cell r="D71">
            <v>-9.4001139340722126</v>
          </cell>
        </row>
        <row r="72">
          <cell r="B72">
            <v>2.4499999999999993</v>
          </cell>
          <cell r="D72">
            <v>-10.176999897999167</v>
          </cell>
        </row>
        <row r="73">
          <cell r="B73">
            <v>2.4999999999999991</v>
          </cell>
          <cell r="D73">
            <v>-5.3371596774639611</v>
          </cell>
        </row>
        <row r="74">
          <cell r="B74">
            <v>2.5499999999999989</v>
          </cell>
          <cell r="D74">
            <v>-8.7628632610341768</v>
          </cell>
        </row>
        <row r="75">
          <cell r="B75">
            <v>2.5999999999999988</v>
          </cell>
          <cell r="D75">
            <v>-10.945458851652951</v>
          </cell>
        </row>
        <row r="76">
          <cell r="B76">
            <v>2.6499999999999986</v>
          </cell>
          <cell r="D76">
            <v>-12.297145776931167</v>
          </cell>
        </row>
        <row r="77">
          <cell r="B77">
            <v>2.6999999999999984</v>
          </cell>
          <cell r="D77">
            <v>-12.139099532556106</v>
          </cell>
        </row>
        <row r="78">
          <cell r="B78">
            <v>2.7499999999999982</v>
          </cell>
          <cell r="D78">
            <v>-6.4425326551122497</v>
          </cell>
        </row>
        <row r="79">
          <cell r="B79">
            <v>2.799999999999998</v>
          </cell>
          <cell r="D79">
            <v>-17.496690096213577</v>
          </cell>
        </row>
        <row r="80">
          <cell r="B80">
            <v>2.8499999999999979</v>
          </cell>
          <cell r="D80">
            <v>-8.8698064337290639</v>
          </cell>
        </row>
        <row r="81">
          <cell r="B81">
            <v>2.8999999999999977</v>
          </cell>
          <cell r="D81">
            <v>-14.22458472451585</v>
          </cell>
        </row>
        <row r="82">
          <cell r="B82">
            <v>2.9499999999999975</v>
          </cell>
          <cell r="D82">
            <v>-11.860076148756736</v>
          </cell>
        </row>
        <row r="83">
          <cell r="B83">
            <v>2.9999999999999973</v>
          </cell>
          <cell r="D83">
            <v>-9.1052850378763743</v>
          </cell>
        </row>
        <row r="84">
          <cell r="B84">
            <v>3.0499999999999972</v>
          </cell>
          <cell r="D84">
            <v>-15.467155582244487</v>
          </cell>
        </row>
        <row r="85">
          <cell r="B85">
            <v>3.099999999999997</v>
          </cell>
          <cell r="D85">
            <v>-8.183884506468285</v>
          </cell>
        </row>
        <row r="86">
          <cell r="B86">
            <v>3.1499999999999968</v>
          </cell>
          <cell r="D86">
            <v>-15.961211468139595</v>
          </cell>
        </row>
        <row r="87">
          <cell r="B87">
            <v>3.1999999999999966</v>
          </cell>
          <cell r="D87">
            <v>-19.590073014262362</v>
          </cell>
        </row>
        <row r="88">
          <cell r="B88">
            <v>3.2499999999999964</v>
          </cell>
          <cell r="D88">
            <v>-13.042354782887674</v>
          </cell>
        </row>
        <row r="89">
          <cell r="B89">
            <v>3.2999999999999963</v>
          </cell>
          <cell r="D89">
            <v>-14.665512269125919</v>
          </cell>
        </row>
        <row r="90">
          <cell r="B90">
            <v>3.3499999999999961</v>
          </cell>
          <cell r="D90">
            <v>-21.656201597658391</v>
          </cell>
        </row>
        <row r="91">
          <cell r="B91">
            <v>3.3999999999999959</v>
          </cell>
          <cell r="D91">
            <v>-14.583757675835542</v>
          </cell>
        </row>
        <row r="92">
          <cell r="B92">
            <v>3.4499999999999957</v>
          </cell>
          <cell r="D92">
            <v>-27.056378523627931</v>
          </cell>
        </row>
        <row r="93">
          <cell r="B93">
            <v>3.4999999999999956</v>
          </cell>
          <cell r="D93">
            <v>-12.819272896395393</v>
          </cell>
        </row>
        <row r="94">
          <cell r="B94">
            <v>3.5499999999999954</v>
          </cell>
          <cell r="D94">
            <v>-18.259250585516984</v>
          </cell>
        </row>
        <row r="95">
          <cell r="B95">
            <v>3.5999999999999952</v>
          </cell>
          <cell r="D95">
            <v>-19.176903925628896</v>
          </cell>
        </row>
        <row r="96">
          <cell r="B96">
            <v>3.649999999999995</v>
          </cell>
          <cell r="D96">
            <v>-32.105123541307748</v>
          </cell>
        </row>
        <row r="97">
          <cell r="B97">
            <v>3.6999999999999948</v>
          </cell>
          <cell r="D97">
            <v>-21.454573946839353</v>
          </cell>
        </row>
        <row r="98">
          <cell r="B98">
            <v>3.7499999999999947</v>
          </cell>
          <cell r="D98">
            <v>-32.362366185388446</v>
          </cell>
        </row>
        <row r="99">
          <cell r="B99">
            <v>3.7999999999999945</v>
          </cell>
          <cell r="D99">
            <v>-22.3367073102483</v>
          </cell>
        </row>
        <row r="100">
          <cell r="B100">
            <v>3.8499999999999943</v>
          </cell>
          <cell r="D100">
            <v>-17.97687131693683</v>
          </cell>
        </row>
        <row r="101">
          <cell r="B101">
            <v>3.8999999999999941</v>
          </cell>
          <cell r="D101">
            <v>-25.8678959307612</v>
          </cell>
        </row>
        <row r="102">
          <cell r="B102">
            <v>3.949999999999994</v>
          </cell>
          <cell r="D102">
            <v>-25.098030332528879</v>
          </cell>
        </row>
        <row r="103">
          <cell r="B103">
            <v>3.9999999999999938</v>
          </cell>
          <cell r="D103">
            <v>-20.035919683199225</v>
          </cell>
        </row>
        <row r="104">
          <cell r="B104">
            <v>4.0499999999999936</v>
          </cell>
          <cell r="D104">
            <v>-19.147188384511818</v>
          </cell>
        </row>
        <row r="105">
          <cell r="B105">
            <v>4.0999999999999934</v>
          </cell>
          <cell r="D105">
            <v>-19.665541161717982</v>
          </cell>
        </row>
        <row r="106">
          <cell r="B106">
            <v>4.1499999999999932</v>
          </cell>
          <cell r="D106">
            <v>-28.588468593660345</v>
          </cell>
        </row>
        <row r="107">
          <cell r="B107">
            <v>4.1999999999999931</v>
          </cell>
          <cell r="D107">
            <v>-32.952366679397265</v>
          </cell>
        </row>
        <row r="108">
          <cell r="B108">
            <v>4.2499999999999929</v>
          </cell>
          <cell r="D108">
            <v>-30.347732415089776</v>
          </cell>
        </row>
        <row r="109">
          <cell r="B109">
            <v>4.2999999999999927</v>
          </cell>
          <cell r="D109">
            <v>-43.94602669943518</v>
          </cell>
        </row>
        <row r="110">
          <cell r="B110">
            <v>4.3499999999999925</v>
          </cell>
          <cell r="D110">
            <v>-21.360474375711373</v>
          </cell>
        </row>
        <row r="111">
          <cell r="B111">
            <v>4.3999999999999924</v>
          </cell>
          <cell r="D111">
            <v>-35.764648024004529</v>
          </cell>
        </row>
        <row r="112">
          <cell r="B112">
            <v>4.4499999999999922</v>
          </cell>
          <cell r="D112">
            <v>-30.848028557080941</v>
          </cell>
        </row>
        <row r="113">
          <cell r="B113">
            <v>4.499999999999992</v>
          </cell>
          <cell r="D113">
            <v>-42.47336363884309</v>
          </cell>
        </row>
        <row r="114">
          <cell r="B114">
            <v>4.5499999999999918</v>
          </cell>
          <cell r="D114">
            <v>-35.289679288843111</v>
          </cell>
        </row>
        <row r="115">
          <cell r="B115">
            <v>4.5999999999999917</v>
          </cell>
          <cell r="D115">
            <v>-43.883495355495768</v>
          </cell>
        </row>
        <row r="116">
          <cell r="B116">
            <v>4.6499999999999915</v>
          </cell>
          <cell r="D116">
            <v>-34.813976559127767</v>
          </cell>
        </row>
        <row r="117">
          <cell r="B117">
            <v>4.6999999999999913</v>
          </cell>
          <cell r="D117">
            <v>-30.580955940405538</v>
          </cell>
        </row>
        <row r="118">
          <cell r="B118">
            <v>4.7499999999999911</v>
          </cell>
          <cell r="D118">
            <v>-33.376045805911531</v>
          </cell>
        </row>
        <row r="119">
          <cell r="B119">
            <v>4.7999999999999909</v>
          </cell>
          <cell r="D119">
            <v>-25.828707658307898</v>
          </cell>
        </row>
        <row r="120">
          <cell r="B120">
            <v>4.8499999999999908</v>
          </cell>
          <cell r="D120">
            <v>-41.572273251026289</v>
          </cell>
        </row>
        <row r="121">
          <cell r="B121">
            <v>4.8999999999999906</v>
          </cell>
          <cell r="D121">
            <v>-45.987484612659877</v>
          </cell>
        </row>
        <row r="122">
          <cell r="B122">
            <v>4.9499999999999904</v>
          </cell>
          <cell r="D122">
            <v>-43.091358339753221</v>
          </cell>
        </row>
        <row r="123">
          <cell r="B123">
            <v>4.9999999999999902</v>
          </cell>
          <cell r="D123">
            <v>-43.793221672965679</v>
          </cell>
        </row>
        <row r="124">
          <cell r="B124">
            <v>5.0499999999999901</v>
          </cell>
          <cell r="D124">
            <v>-35.249326686187828</v>
          </cell>
        </row>
        <row r="125">
          <cell r="B125">
            <v>5.0999999999999899</v>
          </cell>
          <cell r="D125">
            <v>-40.348356945882827</v>
          </cell>
        </row>
        <row r="126">
          <cell r="B126">
            <v>5.1499999999999897</v>
          </cell>
          <cell r="D126">
            <v>-66.670191916054478</v>
          </cell>
        </row>
        <row r="127">
          <cell r="B127">
            <v>5.1999999999999895</v>
          </cell>
          <cell r="D127">
            <v>-62.164323412585169</v>
          </cell>
        </row>
        <row r="128">
          <cell r="B128">
            <v>5.2499999999999893</v>
          </cell>
          <cell r="D128">
            <v>-71.642755464272597</v>
          </cell>
        </row>
        <row r="129">
          <cell r="B129">
            <v>5.2999999999999892</v>
          </cell>
          <cell r="D129">
            <v>-52.775433254330579</v>
          </cell>
        </row>
        <row r="130">
          <cell r="B130">
            <v>5.349999999999989</v>
          </cell>
          <cell r="D130">
            <v>-35.529877850051875</v>
          </cell>
        </row>
        <row r="131">
          <cell r="B131">
            <v>5.3999999999999888</v>
          </cell>
          <cell r="D131">
            <v>-66.680002084664679</v>
          </cell>
        </row>
        <row r="132">
          <cell r="B132">
            <v>5.4499999999999886</v>
          </cell>
          <cell r="D132">
            <v>-67.69903466276368</v>
          </cell>
        </row>
        <row r="133">
          <cell r="B133">
            <v>5.4999999999999885</v>
          </cell>
          <cell r="D133">
            <v>-68.625006451485731</v>
          </cell>
        </row>
        <row r="134">
          <cell r="B134">
            <v>5.5499999999999883</v>
          </cell>
          <cell r="D134">
            <v>-74.419135247580101</v>
          </cell>
        </row>
        <row r="135">
          <cell r="B135">
            <v>5.5999999999999881</v>
          </cell>
          <cell r="D135">
            <v>-43.131278870778708</v>
          </cell>
        </row>
        <row r="136">
          <cell r="B136">
            <v>5.6499999999999879</v>
          </cell>
          <cell r="D136">
            <v>-62.923568925189841</v>
          </cell>
        </row>
        <row r="137">
          <cell r="B137">
            <v>5.6999999999999877</v>
          </cell>
          <cell r="D137">
            <v>-83.127787196427775</v>
          </cell>
        </row>
        <row r="138">
          <cell r="B138">
            <v>5.7499999999999876</v>
          </cell>
          <cell r="D138">
            <v>-70.55839815934678</v>
          </cell>
        </row>
        <row r="139">
          <cell r="B139">
            <v>5.7999999999999874</v>
          </cell>
          <cell r="D139">
            <v>-46.383126273890156</v>
          </cell>
        </row>
        <row r="140">
          <cell r="B140">
            <v>5.8499999999999872</v>
          </cell>
          <cell r="D140">
            <v>-44.232047554629702</v>
          </cell>
        </row>
        <row r="141">
          <cell r="B141">
            <v>5.899999999999987</v>
          </cell>
          <cell r="D141">
            <v>-46.540139139892943</v>
          </cell>
        </row>
        <row r="142">
          <cell r="B142">
            <v>5.9499999999999869</v>
          </cell>
          <cell r="D142">
            <v>-90.394383730388782</v>
          </cell>
        </row>
        <row r="143">
          <cell r="B143">
            <v>5.9999999999999867</v>
          </cell>
          <cell r="D143">
            <v>-93.694239119293542</v>
          </cell>
        </row>
      </sheetData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crv_fit_linear"/>
      <definedName name="getUFVersion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newtonexcelbach.com/2017/11/28/update-to-al-spline-matrix/" TargetMode="External"/><Relationship Id="rId1" Type="http://schemas.openxmlformats.org/officeDocument/2006/relationships/hyperlink" Target="http://www.alglib.net/interpolation/spline3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CE5A-AE96-45E6-9550-D436B94B1E93}">
  <sheetPr codeName="Sheet11"/>
  <dimension ref="A1:O150"/>
  <sheetViews>
    <sheetView tabSelected="1" topLeftCell="A45" zoomScale="110" zoomScaleNormal="110" workbookViewId="0">
      <selection activeCell="D45" sqref="D45"/>
    </sheetView>
  </sheetViews>
  <sheetFormatPr defaultRowHeight="15" x14ac:dyDescent="0.25"/>
  <cols>
    <col min="1" max="1" width="19.42578125" customWidth="1"/>
    <col min="2" max="2" width="17.28515625" customWidth="1"/>
    <col min="3" max="3" width="14.28515625" customWidth="1"/>
    <col min="5" max="5" width="12.28515625" customWidth="1"/>
    <col min="6" max="6" width="12.7109375" customWidth="1"/>
    <col min="7" max="7" width="14.42578125" customWidth="1"/>
    <col min="8" max="8" width="16" customWidth="1"/>
  </cols>
  <sheetData>
    <row r="1" spans="1:7" x14ac:dyDescent="0.25">
      <c r="A1" s="16" t="s">
        <v>52</v>
      </c>
      <c r="F1" t="s">
        <v>53</v>
      </c>
      <c r="G1" t="str">
        <f>[2]!getUFVersion()</f>
        <v>7.11</v>
      </c>
    </row>
    <row r="2" spans="1:7" x14ac:dyDescent="0.25">
      <c r="A2" t="s">
        <v>54</v>
      </c>
    </row>
    <row r="3" spans="1:7" x14ac:dyDescent="0.25">
      <c r="A3" s="3" t="s">
        <v>55</v>
      </c>
    </row>
    <row r="4" spans="1:7" x14ac:dyDescent="0.25">
      <c r="A4" s="6" t="s">
        <v>56</v>
      </c>
      <c r="D4" s="17" t="s">
        <v>57</v>
      </c>
    </row>
    <row r="5" spans="1:7" x14ac:dyDescent="0.25">
      <c r="A5" t="s">
        <v>58</v>
      </c>
      <c r="D5" s="18" t="s">
        <v>59</v>
      </c>
    </row>
    <row r="8" spans="1:7" x14ac:dyDescent="0.25">
      <c r="A8" s="1" t="s">
        <v>45</v>
      </c>
      <c r="B8" t="s">
        <v>0</v>
      </c>
    </row>
    <row r="9" spans="1:7" x14ac:dyDescent="0.25">
      <c r="A9" s="2" t="s">
        <v>46</v>
      </c>
    </row>
    <row r="10" spans="1:7" x14ac:dyDescent="0.25">
      <c r="A10" s="3"/>
    </row>
    <row r="11" spans="1:7" x14ac:dyDescent="0.25">
      <c r="A11" s="4" t="s">
        <v>1</v>
      </c>
      <c r="B11" s="5"/>
    </row>
    <row r="12" spans="1:7" x14ac:dyDescent="0.25">
      <c r="A12" s="5" t="s">
        <v>2</v>
      </c>
      <c r="B12" s="5" t="s">
        <v>3</v>
      </c>
    </row>
    <row r="13" spans="1:7" x14ac:dyDescent="0.25">
      <c r="A13" s="6" t="s">
        <v>4</v>
      </c>
      <c r="B13" s="6" t="s">
        <v>5</v>
      </c>
    </row>
    <row r="14" spans="1:7" x14ac:dyDescent="0.25">
      <c r="A14" s="7" t="s">
        <v>6</v>
      </c>
      <c r="B14" s="6" t="s">
        <v>7</v>
      </c>
    </row>
    <row r="15" spans="1:7" x14ac:dyDescent="0.25">
      <c r="A15" s="6"/>
      <c r="B15" s="6"/>
    </row>
    <row r="16" spans="1:7" x14ac:dyDescent="0.25">
      <c r="A16" s="3" t="s">
        <v>8</v>
      </c>
      <c r="B16" s="6"/>
    </row>
    <row r="17" spans="1:2" x14ac:dyDescent="0.25">
      <c r="A17" s="6" t="s">
        <v>9</v>
      </c>
      <c r="B17" t="s">
        <v>10</v>
      </c>
    </row>
    <row r="18" spans="1:2" x14ac:dyDescent="0.25">
      <c r="A18" s="6" t="s">
        <v>11</v>
      </c>
      <c r="B18" t="s">
        <v>12</v>
      </c>
    </row>
    <row r="19" spans="1:2" x14ac:dyDescent="0.25">
      <c r="A19" s="6"/>
      <c r="B19" t="s">
        <v>13</v>
      </c>
    </row>
    <row r="20" spans="1:2" x14ac:dyDescent="0.25">
      <c r="A20" s="6"/>
      <c r="B20" t="s">
        <v>14</v>
      </c>
    </row>
    <row r="21" spans="1:2" x14ac:dyDescent="0.25">
      <c r="A21" s="6"/>
      <c r="B21" t="s">
        <v>15</v>
      </c>
    </row>
    <row r="22" spans="1:2" x14ac:dyDescent="0.25">
      <c r="A22" s="6"/>
      <c r="B22" t="s">
        <v>16</v>
      </c>
    </row>
    <row r="23" spans="1:2" x14ac:dyDescent="0.25">
      <c r="A23" s="6"/>
      <c r="B23" t="s">
        <v>17</v>
      </c>
    </row>
    <row r="24" spans="1:2" x14ac:dyDescent="0.25">
      <c r="A24" s="6" t="s">
        <v>18</v>
      </c>
      <c r="B24" t="s">
        <v>19</v>
      </c>
    </row>
    <row r="25" spans="1:2" x14ac:dyDescent="0.25">
      <c r="A25" s="6"/>
      <c r="B25" t="s">
        <v>20</v>
      </c>
    </row>
    <row r="26" spans="1:2" x14ac:dyDescent="0.25">
      <c r="A26" s="6"/>
      <c r="B26" t="s">
        <v>21</v>
      </c>
    </row>
    <row r="27" spans="1:2" x14ac:dyDescent="0.25">
      <c r="A27" s="6"/>
      <c r="B27" t="s">
        <v>22</v>
      </c>
    </row>
    <row r="28" spans="1:2" x14ac:dyDescent="0.25">
      <c r="A28" s="6"/>
      <c r="B28" t="s">
        <v>23</v>
      </c>
    </row>
    <row r="29" spans="1:2" x14ac:dyDescent="0.25">
      <c r="A29" s="6"/>
      <c r="B29" t="s">
        <v>24</v>
      </c>
    </row>
    <row r="30" spans="1:2" x14ac:dyDescent="0.25">
      <c r="A30" s="6"/>
    </row>
    <row r="31" spans="1:2" x14ac:dyDescent="0.25">
      <c r="A31" s="1" t="s">
        <v>25</v>
      </c>
      <c r="B31" t="s">
        <v>26</v>
      </c>
    </row>
    <row r="32" spans="1:2" x14ac:dyDescent="0.25">
      <c r="A32" s="2" t="s">
        <v>47</v>
      </c>
    </row>
    <row r="33" spans="1:15" x14ac:dyDescent="0.25">
      <c r="A33" s="3"/>
    </row>
    <row r="34" spans="1:15" x14ac:dyDescent="0.25">
      <c r="A34" s="4" t="s">
        <v>1</v>
      </c>
    </row>
    <row r="35" spans="1:15" x14ac:dyDescent="0.25">
      <c r="A35" s="8" t="s">
        <v>27</v>
      </c>
    </row>
    <row r="36" spans="1:15" x14ac:dyDescent="0.25">
      <c r="A36" s="6" t="s">
        <v>28</v>
      </c>
      <c r="B36" t="s">
        <v>29</v>
      </c>
    </row>
    <row r="37" spans="1:15" x14ac:dyDescent="0.25">
      <c r="A37" s="6" t="s">
        <v>30</v>
      </c>
      <c r="B37" t="s">
        <v>31</v>
      </c>
    </row>
    <row r="38" spans="1:15" x14ac:dyDescent="0.25">
      <c r="A38" s="5"/>
      <c r="B38" t="s">
        <v>32</v>
      </c>
    </row>
    <row r="39" spans="1:15" x14ac:dyDescent="0.25">
      <c r="A39" s="7"/>
      <c r="B39" t="s">
        <v>33</v>
      </c>
    </row>
    <row r="40" spans="1:15" x14ac:dyDescent="0.25">
      <c r="A40" s="7"/>
    </row>
    <row r="41" spans="1:15" x14ac:dyDescent="0.25">
      <c r="A41" s="3" t="s">
        <v>8</v>
      </c>
    </row>
    <row r="42" spans="1:15" x14ac:dyDescent="0.25">
      <c r="A42" s="6" t="s">
        <v>34</v>
      </c>
    </row>
    <row r="43" spans="1:15" x14ac:dyDescent="0.25">
      <c r="A43" s="6"/>
    </row>
    <row r="44" spans="1:15" x14ac:dyDescent="0.25">
      <c r="A44" s="9" t="s">
        <v>35</v>
      </c>
      <c r="J44" t="s">
        <v>61</v>
      </c>
      <c r="K44" t="s">
        <v>62</v>
      </c>
      <c r="L44" t="s">
        <v>63</v>
      </c>
      <c r="M44" t="s">
        <v>64</v>
      </c>
      <c r="N44" t="s">
        <v>60</v>
      </c>
    </row>
    <row r="45" spans="1:15" x14ac:dyDescent="0.25">
      <c r="B45" t="s">
        <v>36</v>
      </c>
      <c r="D45" s="10">
        <f t="array" ref="D45:F45">[2]!crv_fit_linear($D$50:$D$150,$A$50:$C$150)</f>
        <v>-4.8096034239943499</v>
      </c>
      <c r="E45" s="10">
        <v>6.2457109590715385</v>
      </c>
      <c r="F45" s="10">
        <v>-2.9213538367672309</v>
      </c>
      <c r="J45">
        <f t="array" ref="J45:O45">[2]!crv_fit_linear($D$50:$D$150,$A$50:$C$150,2)</f>
        <v>5.4463281610757663</v>
      </c>
      <c r="K45">
        <v>0.59865481591850411</v>
      </c>
      <c r="L45">
        <v>24.016178437562345</v>
      </c>
      <c r="M45">
        <v>8.1305348617404665</v>
      </c>
      <c r="N45">
        <v>6.0695314921083285E-3</v>
      </c>
      <c r="O45" t="e">
        <v>#N/A</v>
      </c>
    </row>
    <row r="46" spans="1:15" x14ac:dyDescent="0.25">
      <c r="B46" t="s">
        <v>37</v>
      </c>
      <c r="D46" s="10">
        <f t="array" ref="D46:F46">[2]!crv_fit_linear($D$50:$D$150,$A$50:$C$150,,E50:E150,K50:N51)</f>
        <v>7.5328204286921832</v>
      </c>
      <c r="E46" s="10">
        <v>-3.7664102143460982</v>
      </c>
      <c r="F46" s="10">
        <v>-1.2481766428504331</v>
      </c>
    </row>
    <row r="47" spans="1:15" x14ac:dyDescent="0.25">
      <c r="B47" t="s">
        <v>38</v>
      </c>
      <c r="D47" s="10">
        <f t="array" ref="D47:F47">LINEST(D50:D150,B50:C150)</f>
        <v>-2.9213538367672305</v>
      </c>
      <c r="E47" s="10">
        <v>6.2457109590715421</v>
      </c>
      <c r="F47" s="10">
        <v>-4.8096034239943535</v>
      </c>
    </row>
    <row r="48" spans="1:15" x14ac:dyDescent="0.25">
      <c r="A48" s="11">
        <v>1</v>
      </c>
      <c r="D48">
        <v>191</v>
      </c>
    </row>
    <row r="49" spans="1:14" ht="30" x14ac:dyDescent="0.25">
      <c r="A49" s="15" t="s">
        <v>48</v>
      </c>
      <c r="B49" s="14" t="s">
        <v>39</v>
      </c>
      <c r="C49" s="15" t="s">
        <v>40</v>
      </c>
      <c r="D49" s="14" t="s">
        <v>41</v>
      </c>
      <c r="E49" s="13" t="s">
        <v>42</v>
      </c>
      <c r="F49" t="s">
        <v>43</v>
      </c>
      <c r="G49" s="12" t="s">
        <v>49</v>
      </c>
      <c r="H49" s="12" t="s">
        <v>50</v>
      </c>
      <c r="I49" s="12" t="s">
        <v>51</v>
      </c>
      <c r="K49" t="s">
        <v>44</v>
      </c>
    </row>
    <row r="50" spans="1:14" x14ac:dyDescent="0.25">
      <c r="A50">
        <f>$A$48</f>
        <v>1</v>
      </c>
      <c r="B50">
        <v>1</v>
      </c>
      <c r="C50">
        <f>+B50^2</f>
        <v>1</v>
      </c>
      <c r="D50">
        <v>0.3878423462511309</v>
      </c>
      <c r="E50">
        <v>1</v>
      </c>
      <c r="F50">
        <f>+B50</f>
        <v>1</v>
      </c>
      <c r="G50">
        <f t="shared" ref="G50:G70" si="0">+$D$45+$E$45*$F50+$F$45*$F50^2</f>
        <v>-1.4852463016900423</v>
      </c>
      <c r="H50">
        <f>+$D$46+$E$46*$F50+$F$46*$F50^2</f>
        <v>2.5182335714956521</v>
      </c>
      <c r="I50">
        <f>+$F$47+$E$47*$F50+$D$47*$F50^2</f>
        <v>-1.4852463016900419</v>
      </c>
      <c r="K50">
        <v>1</v>
      </c>
      <c r="L50">
        <v>3</v>
      </c>
      <c r="M50">
        <v>9</v>
      </c>
      <c r="N50">
        <v>-15</v>
      </c>
    </row>
    <row r="51" spans="1:14" x14ac:dyDescent="0.25">
      <c r="A51">
        <f>$A$48</f>
        <v>1</v>
      </c>
      <c r="B51">
        <f>+B50+0.05</f>
        <v>1.05</v>
      </c>
      <c r="C51">
        <f t="shared" ref="C51:C114" si="1">+B51^2</f>
        <v>1.1025</v>
      </c>
      <c r="D51">
        <v>0.15437516963829667</v>
      </c>
      <c r="E51">
        <v>1</v>
      </c>
      <c r="F51">
        <f>+F50+0.25</f>
        <v>1.25</v>
      </c>
      <c r="G51">
        <f t="shared" si="0"/>
        <v>-1.5670800951037256</v>
      </c>
      <c r="H51">
        <f t="shared" ref="H51:H70" si="2">+$D$46+$E$46*$F51+$F$46*$F51^2</f>
        <v>0.87453165630575902</v>
      </c>
      <c r="I51">
        <f t="shared" ref="I51:I114" si="3">+$F$47+$E$47*$F51+$D$47*$F51^2</f>
        <v>-1.5670800951037238</v>
      </c>
      <c r="K51">
        <v>1</v>
      </c>
      <c r="L51">
        <v>6</v>
      </c>
      <c r="M51">
        <f>+L51^2</f>
        <v>36</v>
      </c>
      <c r="N51">
        <v>-60</v>
      </c>
    </row>
    <row r="52" spans="1:14" x14ac:dyDescent="0.25">
      <c r="A52">
        <f>$A$48</f>
        <v>1</v>
      </c>
      <c r="B52">
        <f t="shared" ref="B52:B115" si="4">+B51+0.05</f>
        <v>1.1000000000000001</v>
      </c>
      <c r="C52">
        <f t="shared" si="1"/>
        <v>1.2100000000000002</v>
      </c>
      <c r="D52">
        <v>0.44335150439330517</v>
      </c>
      <c r="E52">
        <v>1</v>
      </c>
      <c r="F52">
        <f t="shared" ref="F52:F70" si="5">+F51+0.25</f>
        <v>1.5</v>
      </c>
      <c r="G52">
        <f t="shared" si="0"/>
        <v>-2.0140831181133114</v>
      </c>
      <c r="H52">
        <f t="shared" si="2"/>
        <v>-0.92519233924043842</v>
      </c>
      <c r="I52">
        <f t="shared" si="3"/>
        <v>-2.0140831181133088</v>
      </c>
    </row>
    <row r="53" spans="1:14" x14ac:dyDescent="0.25">
      <c r="A53">
        <f>$A$48</f>
        <v>1</v>
      </c>
      <c r="B53">
        <f t="shared" si="4"/>
        <v>1.1500000000000001</v>
      </c>
      <c r="C53">
        <f t="shared" si="1"/>
        <v>1.3225000000000002</v>
      </c>
      <c r="D53">
        <v>-1.3275128158091456</v>
      </c>
      <c r="E53">
        <v>1</v>
      </c>
      <c r="F53">
        <f t="shared" si="5"/>
        <v>1.75</v>
      </c>
      <c r="G53">
        <f t="shared" si="0"/>
        <v>-2.8262553707188012</v>
      </c>
      <c r="H53">
        <f t="shared" si="2"/>
        <v>-2.88093841514294</v>
      </c>
      <c r="I53">
        <f t="shared" si="3"/>
        <v>-2.8262553707187994</v>
      </c>
    </row>
    <row r="54" spans="1:14" x14ac:dyDescent="0.25">
      <c r="A54">
        <f>$A$48</f>
        <v>1</v>
      </c>
      <c r="B54">
        <f t="shared" si="4"/>
        <v>1.2000000000000002</v>
      </c>
      <c r="C54">
        <f t="shared" si="1"/>
        <v>1.4400000000000004</v>
      </c>
      <c r="D54">
        <v>0.1890396652731603</v>
      </c>
      <c r="E54">
        <v>1</v>
      </c>
      <c r="F54">
        <f t="shared" si="5"/>
        <v>2</v>
      </c>
      <c r="G54">
        <f t="shared" si="0"/>
        <v>-4.0035968529201966</v>
      </c>
      <c r="H54">
        <f t="shared" si="2"/>
        <v>-4.9927065714017456</v>
      </c>
      <c r="I54">
        <f t="shared" si="3"/>
        <v>-4.0035968529201913</v>
      </c>
    </row>
    <row r="55" spans="1:14" x14ac:dyDescent="0.25">
      <c r="A55">
        <f>$A$48</f>
        <v>1</v>
      </c>
      <c r="B55">
        <f t="shared" si="4"/>
        <v>1.2500000000000002</v>
      </c>
      <c r="C55">
        <f t="shared" si="1"/>
        <v>1.5625000000000004</v>
      </c>
      <c r="D55">
        <v>0.34105525961116046</v>
      </c>
      <c r="E55">
        <v>1</v>
      </c>
      <c r="F55">
        <f t="shared" si="5"/>
        <v>2.25</v>
      </c>
      <c r="G55">
        <f t="shared" si="0"/>
        <v>-5.5461075647174951</v>
      </c>
      <c r="H55">
        <f t="shared" si="2"/>
        <v>-7.260496808016855</v>
      </c>
      <c r="I55">
        <f t="shared" si="3"/>
        <v>-5.546107564717488</v>
      </c>
    </row>
    <row r="56" spans="1:14" x14ac:dyDescent="0.25">
      <c r="A56">
        <f>$A$48</f>
        <v>1</v>
      </c>
      <c r="B56">
        <f t="shared" si="4"/>
        <v>1.3000000000000003</v>
      </c>
      <c r="C56">
        <f t="shared" si="1"/>
        <v>1.6900000000000006</v>
      </c>
      <c r="D56">
        <v>-1.6275709164790237</v>
      </c>
      <c r="E56">
        <v>1</v>
      </c>
      <c r="F56">
        <f t="shared" si="5"/>
        <v>2.5</v>
      </c>
      <c r="G56">
        <f t="shared" si="0"/>
        <v>-7.4537875061106984</v>
      </c>
      <c r="H56">
        <f t="shared" si="2"/>
        <v>-9.6843091249882676</v>
      </c>
      <c r="I56">
        <f t="shared" si="3"/>
        <v>-7.4537875061106895</v>
      </c>
    </row>
    <row r="57" spans="1:14" x14ac:dyDescent="0.25">
      <c r="A57">
        <f>$A$48</f>
        <v>1</v>
      </c>
      <c r="B57">
        <f t="shared" si="4"/>
        <v>1.3500000000000003</v>
      </c>
      <c r="C57">
        <f t="shared" si="1"/>
        <v>1.8225000000000009</v>
      </c>
      <c r="D57">
        <v>-1.9235533668932567</v>
      </c>
      <c r="E57">
        <v>1</v>
      </c>
      <c r="F57">
        <f t="shared" si="5"/>
        <v>2.75</v>
      </c>
      <c r="G57">
        <f t="shared" si="0"/>
        <v>-9.7266366770998047</v>
      </c>
      <c r="H57">
        <f t="shared" si="2"/>
        <v>-12.264143522315987</v>
      </c>
      <c r="I57">
        <f t="shared" si="3"/>
        <v>-9.7266366770997941</v>
      </c>
    </row>
    <row r="58" spans="1:14" x14ac:dyDescent="0.25">
      <c r="A58">
        <f>$A$48</f>
        <v>1</v>
      </c>
      <c r="B58">
        <f t="shared" si="4"/>
        <v>1.4000000000000004</v>
      </c>
      <c r="C58">
        <f t="shared" si="1"/>
        <v>1.9600000000000011</v>
      </c>
      <c r="D58">
        <v>-1.7424083296785762</v>
      </c>
      <c r="E58">
        <v>1</v>
      </c>
      <c r="F58">
        <f t="shared" si="5"/>
        <v>3</v>
      </c>
      <c r="G58">
        <f t="shared" si="0"/>
        <v>-12.364655077684812</v>
      </c>
      <c r="H58">
        <f t="shared" si="2"/>
        <v>-15.000000000000009</v>
      </c>
      <c r="I58">
        <f t="shared" si="3"/>
        <v>-12.364655077684802</v>
      </c>
    </row>
    <row r="59" spans="1:14" x14ac:dyDescent="0.25">
      <c r="A59">
        <f>$A$48</f>
        <v>1</v>
      </c>
      <c r="B59">
        <f t="shared" si="4"/>
        <v>1.4500000000000004</v>
      </c>
      <c r="C59">
        <f t="shared" si="1"/>
        <v>2.1025000000000014</v>
      </c>
      <c r="D59">
        <v>-2.3053004984865981</v>
      </c>
      <c r="E59">
        <v>1</v>
      </c>
      <c r="F59">
        <f t="shared" si="5"/>
        <v>3.25</v>
      </c>
      <c r="G59">
        <f t="shared" si="0"/>
        <v>-15.367842707865726</v>
      </c>
      <c r="H59">
        <f t="shared" si="2"/>
        <v>-17.891878558040336</v>
      </c>
      <c r="I59">
        <f t="shared" si="3"/>
        <v>-15.367842707865712</v>
      </c>
    </row>
    <row r="60" spans="1:14" x14ac:dyDescent="0.25">
      <c r="A60">
        <f>$A$48</f>
        <v>1</v>
      </c>
      <c r="B60">
        <f t="shared" si="4"/>
        <v>1.5000000000000004</v>
      </c>
      <c r="C60">
        <f t="shared" si="1"/>
        <v>2.2500000000000013</v>
      </c>
      <c r="D60">
        <v>-0.91153414257298415</v>
      </c>
      <c r="E60">
        <v>1</v>
      </c>
      <c r="F60">
        <f t="shared" si="5"/>
        <v>3.5</v>
      </c>
      <c r="G60">
        <f t="shared" si="0"/>
        <v>-18.73619956764254</v>
      </c>
      <c r="H60">
        <f t="shared" si="2"/>
        <v>-20.939779196436966</v>
      </c>
      <c r="I60">
        <f t="shared" si="3"/>
        <v>-18.736199567642533</v>
      </c>
    </row>
    <row r="61" spans="1:14" x14ac:dyDescent="0.25">
      <c r="A61">
        <f>$A$48</f>
        <v>1</v>
      </c>
      <c r="B61">
        <f t="shared" si="4"/>
        <v>1.5500000000000005</v>
      </c>
      <c r="C61">
        <f t="shared" si="1"/>
        <v>2.4025000000000016</v>
      </c>
      <c r="D61">
        <v>-1.9451282984084357</v>
      </c>
      <c r="E61">
        <v>1</v>
      </c>
      <c r="F61">
        <f t="shared" si="5"/>
        <v>3.75</v>
      </c>
      <c r="G61">
        <f t="shared" si="0"/>
        <v>-22.469725657015267</v>
      </c>
      <c r="H61">
        <f t="shared" si="2"/>
        <v>-24.143701915189901</v>
      </c>
      <c r="I61">
        <f t="shared" si="3"/>
        <v>-22.46972565701525</v>
      </c>
    </row>
    <row r="62" spans="1:14" x14ac:dyDescent="0.25">
      <c r="A62">
        <f>$A$48</f>
        <v>1</v>
      </c>
      <c r="B62">
        <f t="shared" si="4"/>
        <v>1.6000000000000005</v>
      </c>
      <c r="C62">
        <f t="shared" si="1"/>
        <v>2.5600000000000018</v>
      </c>
      <c r="D62">
        <v>-3.0462928970069454</v>
      </c>
      <c r="E62">
        <v>1</v>
      </c>
      <c r="F62">
        <f t="shared" si="5"/>
        <v>4</v>
      </c>
      <c r="G62">
        <f t="shared" si="0"/>
        <v>-26.568420975983891</v>
      </c>
      <c r="H62">
        <f t="shared" si="2"/>
        <v>-27.503646714299137</v>
      </c>
      <c r="I62">
        <f t="shared" si="3"/>
        <v>-26.568420975983873</v>
      </c>
    </row>
    <row r="63" spans="1:14" x14ac:dyDescent="0.25">
      <c r="A63">
        <f>$A$48</f>
        <v>1</v>
      </c>
      <c r="B63">
        <f t="shared" si="4"/>
        <v>1.6500000000000006</v>
      </c>
      <c r="C63">
        <f t="shared" si="1"/>
        <v>2.7225000000000019</v>
      </c>
      <c r="D63">
        <v>-3.693377373794926</v>
      </c>
      <c r="E63">
        <v>1</v>
      </c>
      <c r="F63">
        <f t="shared" si="5"/>
        <v>4.25</v>
      </c>
      <c r="G63">
        <f t="shared" si="0"/>
        <v>-31.032285524548421</v>
      </c>
      <c r="H63">
        <f t="shared" si="2"/>
        <v>-31.019613593764682</v>
      </c>
      <c r="I63">
        <f t="shared" si="3"/>
        <v>-31.032285524548403</v>
      </c>
    </row>
    <row r="64" spans="1:14" x14ac:dyDescent="0.25">
      <c r="A64">
        <f>$A$48</f>
        <v>1</v>
      </c>
      <c r="B64">
        <f t="shared" si="4"/>
        <v>1.7000000000000006</v>
      </c>
      <c r="C64">
        <f t="shared" si="1"/>
        <v>2.8900000000000019</v>
      </c>
      <c r="D64">
        <v>-2.1488366864842163</v>
      </c>
      <c r="E64">
        <v>1</v>
      </c>
      <c r="F64">
        <f t="shared" si="5"/>
        <v>4.5</v>
      </c>
      <c r="G64">
        <f t="shared" si="0"/>
        <v>-35.86131930270885</v>
      </c>
      <c r="H64">
        <f t="shared" si="2"/>
        <v>-34.691602553586527</v>
      </c>
      <c r="I64">
        <f t="shared" si="3"/>
        <v>-35.861319302708836</v>
      </c>
    </row>
    <row r="65" spans="1:9" x14ac:dyDescent="0.25">
      <c r="A65">
        <f>$A$48</f>
        <v>1</v>
      </c>
      <c r="B65">
        <f t="shared" si="4"/>
        <v>1.7500000000000007</v>
      </c>
      <c r="C65">
        <f t="shared" si="1"/>
        <v>3.0625000000000022</v>
      </c>
      <c r="D65">
        <v>-4.011907597700727</v>
      </c>
      <c r="E65">
        <v>1</v>
      </c>
      <c r="F65">
        <f t="shared" si="5"/>
        <v>4.75</v>
      </c>
      <c r="G65">
        <f t="shared" si="0"/>
        <v>-41.055522310465193</v>
      </c>
      <c r="H65">
        <f t="shared" si="2"/>
        <v>-38.519613593764674</v>
      </c>
      <c r="I65">
        <f t="shared" si="3"/>
        <v>-41.055522310465165</v>
      </c>
    </row>
    <row r="66" spans="1:9" x14ac:dyDescent="0.25">
      <c r="A66">
        <f>$A$48</f>
        <v>1</v>
      </c>
      <c r="B66">
        <f t="shared" si="4"/>
        <v>1.8000000000000007</v>
      </c>
      <c r="C66">
        <f t="shared" si="1"/>
        <v>3.2400000000000024</v>
      </c>
      <c r="D66">
        <v>-2.3789218803004504</v>
      </c>
      <c r="E66">
        <v>1</v>
      </c>
      <c r="F66">
        <f t="shared" si="5"/>
        <v>5</v>
      </c>
      <c r="G66">
        <f t="shared" si="0"/>
        <v>-46.614894547817435</v>
      </c>
      <c r="H66">
        <f t="shared" si="2"/>
        <v>-42.503646714299137</v>
      </c>
      <c r="I66">
        <f t="shared" si="3"/>
        <v>-46.614894547817407</v>
      </c>
    </row>
    <row r="67" spans="1:9" x14ac:dyDescent="0.25">
      <c r="A67">
        <f>$A$48</f>
        <v>1</v>
      </c>
      <c r="B67">
        <f t="shared" si="4"/>
        <v>1.8500000000000008</v>
      </c>
      <c r="C67">
        <f t="shared" si="1"/>
        <v>3.422500000000003</v>
      </c>
      <c r="D67">
        <v>-5.4030736644469304</v>
      </c>
      <c r="E67">
        <v>1</v>
      </c>
      <c r="F67">
        <f t="shared" si="5"/>
        <v>5.25</v>
      </c>
      <c r="G67">
        <f t="shared" si="0"/>
        <v>-52.53943601476557</v>
      </c>
      <c r="H67">
        <f t="shared" si="2"/>
        <v>-46.643701915189894</v>
      </c>
      <c r="I67">
        <f t="shared" si="3"/>
        <v>-52.539436014765542</v>
      </c>
    </row>
    <row r="68" spans="1:9" x14ac:dyDescent="0.25">
      <c r="A68">
        <f>$A$48</f>
        <v>1</v>
      </c>
      <c r="B68">
        <f t="shared" si="4"/>
        <v>1.9000000000000008</v>
      </c>
      <c r="C68">
        <f t="shared" si="1"/>
        <v>3.610000000000003</v>
      </c>
      <c r="D68">
        <v>-1.8887262995413812</v>
      </c>
      <c r="E68">
        <v>1</v>
      </c>
      <c r="F68">
        <f t="shared" si="5"/>
        <v>5.5</v>
      </c>
      <c r="G68">
        <f t="shared" si="0"/>
        <v>-58.829146711309633</v>
      </c>
      <c r="H68">
        <f t="shared" si="2"/>
        <v>-50.939779196436959</v>
      </c>
      <c r="I68">
        <f t="shared" si="3"/>
        <v>-58.829146711309598</v>
      </c>
    </row>
    <row r="69" spans="1:9" x14ac:dyDescent="0.25">
      <c r="A69">
        <f>$A$48</f>
        <v>1</v>
      </c>
      <c r="B69">
        <f t="shared" si="4"/>
        <v>1.9500000000000008</v>
      </c>
      <c r="C69">
        <f t="shared" si="1"/>
        <v>3.8025000000000033</v>
      </c>
      <c r="D69">
        <v>-5.3530173447679266</v>
      </c>
      <c r="E69">
        <v>1</v>
      </c>
      <c r="F69">
        <f t="shared" si="5"/>
        <v>5.75</v>
      </c>
      <c r="G69">
        <f t="shared" si="0"/>
        <v>-65.484026637449574</v>
      </c>
      <c r="H69">
        <f t="shared" si="2"/>
        <v>-55.391878558040325</v>
      </c>
      <c r="I69">
        <f t="shared" si="3"/>
        <v>-65.484026637449546</v>
      </c>
    </row>
    <row r="70" spans="1:9" x14ac:dyDescent="0.25">
      <c r="A70">
        <f>$A$48</f>
        <v>1</v>
      </c>
      <c r="B70">
        <f t="shared" si="4"/>
        <v>2.0000000000000009</v>
      </c>
      <c r="C70">
        <f t="shared" si="1"/>
        <v>4.0000000000000036</v>
      </c>
      <c r="D70">
        <v>-2.4017808575207562</v>
      </c>
      <c r="E70">
        <v>1</v>
      </c>
      <c r="F70">
        <f t="shared" si="5"/>
        <v>6</v>
      </c>
      <c r="G70">
        <f t="shared" si="0"/>
        <v>-72.504075793185436</v>
      </c>
      <c r="H70">
        <f t="shared" si="2"/>
        <v>-60</v>
      </c>
      <c r="I70">
        <f t="shared" si="3"/>
        <v>-72.504075793185393</v>
      </c>
    </row>
    <row r="71" spans="1:9" x14ac:dyDescent="0.25">
      <c r="A71">
        <f>$A$48</f>
        <v>1</v>
      </c>
      <c r="B71">
        <f t="shared" si="4"/>
        <v>2.0500000000000007</v>
      </c>
      <c r="C71">
        <f t="shared" si="1"/>
        <v>4.2025000000000032</v>
      </c>
      <c r="D71">
        <v>-2.0463231470279784</v>
      </c>
      <c r="E71">
        <v>1</v>
      </c>
    </row>
    <row r="72" spans="1:9" x14ac:dyDescent="0.25">
      <c r="A72">
        <f>$A$48</f>
        <v>1</v>
      </c>
      <c r="B72">
        <f t="shared" si="4"/>
        <v>2.1000000000000005</v>
      </c>
      <c r="C72">
        <f t="shared" si="1"/>
        <v>4.4100000000000019</v>
      </c>
      <c r="D72">
        <v>-2.6875237050948613</v>
      </c>
      <c r="E72">
        <v>1</v>
      </c>
    </row>
    <row r="73" spans="1:9" x14ac:dyDescent="0.25">
      <c r="A73">
        <f>$A$48</f>
        <v>1</v>
      </c>
      <c r="B73">
        <f t="shared" si="4"/>
        <v>2.1500000000000004</v>
      </c>
      <c r="C73">
        <f t="shared" si="1"/>
        <v>4.6225000000000014</v>
      </c>
      <c r="D73">
        <v>-2.8680578078146741</v>
      </c>
      <c r="E73">
        <v>1</v>
      </c>
    </row>
    <row r="74" spans="1:9" x14ac:dyDescent="0.25">
      <c r="A74">
        <f>$A$48</f>
        <v>1</v>
      </c>
      <c r="B74">
        <f t="shared" si="4"/>
        <v>2.2000000000000002</v>
      </c>
      <c r="C74">
        <f t="shared" si="1"/>
        <v>4.8400000000000007</v>
      </c>
      <c r="D74">
        <v>-8.393716347107226</v>
      </c>
      <c r="E74">
        <v>1</v>
      </c>
    </row>
    <row r="75" spans="1:9" x14ac:dyDescent="0.25">
      <c r="A75">
        <f>$A$48</f>
        <v>1</v>
      </c>
      <c r="B75">
        <f t="shared" si="4"/>
        <v>2.25</v>
      </c>
      <c r="C75">
        <f t="shared" si="1"/>
        <v>5.0625</v>
      </c>
      <c r="D75">
        <v>-3.6477618322014864</v>
      </c>
      <c r="E75">
        <v>1</v>
      </c>
    </row>
    <row r="76" spans="1:9" x14ac:dyDescent="0.25">
      <c r="A76">
        <f>$A$48</f>
        <v>1</v>
      </c>
      <c r="B76">
        <f t="shared" si="4"/>
        <v>2.2999999999999998</v>
      </c>
      <c r="C76">
        <f t="shared" si="1"/>
        <v>5.2899999999999991</v>
      </c>
      <c r="D76">
        <v>-9.5406603568635155</v>
      </c>
      <c r="E76">
        <v>1</v>
      </c>
    </row>
    <row r="77" spans="1:9" x14ac:dyDescent="0.25">
      <c r="A77">
        <f>$A$48</f>
        <v>1</v>
      </c>
      <c r="B77">
        <f t="shared" si="4"/>
        <v>2.3499999999999996</v>
      </c>
      <c r="C77">
        <f t="shared" si="1"/>
        <v>5.5224999999999982</v>
      </c>
      <c r="D77">
        <v>-8.717690264655019</v>
      </c>
      <c r="E77">
        <v>1</v>
      </c>
    </row>
    <row r="78" spans="1:9" x14ac:dyDescent="0.25">
      <c r="A78">
        <f>$A$48</f>
        <v>1</v>
      </c>
      <c r="B78">
        <f t="shared" si="4"/>
        <v>2.3999999999999995</v>
      </c>
      <c r="C78">
        <f t="shared" si="1"/>
        <v>5.7599999999999971</v>
      </c>
      <c r="D78">
        <v>-9.4001139340722126</v>
      </c>
      <c r="E78">
        <v>1</v>
      </c>
    </row>
    <row r="79" spans="1:9" x14ac:dyDescent="0.25">
      <c r="A79">
        <f>$A$48</f>
        <v>1</v>
      </c>
      <c r="B79">
        <f t="shared" si="4"/>
        <v>2.4499999999999993</v>
      </c>
      <c r="C79">
        <f t="shared" si="1"/>
        <v>6.0024999999999968</v>
      </c>
      <c r="D79">
        <v>-10.176999897999167</v>
      </c>
      <c r="E79">
        <v>1</v>
      </c>
    </row>
    <row r="80" spans="1:9" x14ac:dyDescent="0.25">
      <c r="A80">
        <f>$A$48</f>
        <v>1</v>
      </c>
      <c r="B80">
        <f t="shared" si="4"/>
        <v>2.4999999999999991</v>
      </c>
      <c r="C80">
        <f t="shared" si="1"/>
        <v>6.2499999999999956</v>
      </c>
      <c r="D80">
        <v>-5.3371596774639611</v>
      </c>
      <c r="E80">
        <v>1</v>
      </c>
    </row>
    <row r="81" spans="1:5" x14ac:dyDescent="0.25">
      <c r="A81">
        <f>$A$48</f>
        <v>1</v>
      </c>
      <c r="B81">
        <f t="shared" si="4"/>
        <v>2.5499999999999989</v>
      </c>
      <c r="C81">
        <f t="shared" si="1"/>
        <v>6.5024999999999942</v>
      </c>
      <c r="D81">
        <v>-8.7628632610341768</v>
      </c>
      <c r="E81">
        <v>1</v>
      </c>
    </row>
    <row r="82" spans="1:5" x14ac:dyDescent="0.25">
      <c r="A82">
        <f>$A$48</f>
        <v>1</v>
      </c>
      <c r="B82">
        <f t="shared" si="4"/>
        <v>2.5999999999999988</v>
      </c>
      <c r="C82">
        <f t="shared" si="1"/>
        <v>6.7599999999999936</v>
      </c>
      <c r="D82">
        <v>-10.945458851652951</v>
      </c>
      <c r="E82">
        <v>1</v>
      </c>
    </row>
    <row r="83" spans="1:5" x14ac:dyDescent="0.25">
      <c r="A83">
        <f>$A$48</f>
        <v>1</v>
      </c>
      <c r="B83">
        <f t="shared" si="4"/>
        <v>2.6499999999999986</v>
      </c>
      <c r="C83">
        <f t="shared" si="1"/>
        <v>7.0224999999999929</v>
      </c>
      <c r="D83">
        <v>-12.297145776931167</v>
      </c>
      <c r="E83">
        <v>1</v>
      </c>
    </row>
    <row r="84" spans="1:5" x14ac:dyDescent="0.25">
      <c r="A84">
        <f>$A$48</f>
        <v>1</v>
      </c>
      <c r="B84">
        <f t="shared" si="4"/>
        <v>2.6999999999999984</v>
      </c>
      <c r="C84">
        <f t="shared" si="1"/>
        <v>7.2899999999999912</v>
      </c>
      <c r="D84">
        <v>-12.139099532556106</v>
      </c>
      <c r="E84">
        <v>1</v>
      </c>
    </row>
    <row r="85" spans="1:5" x14ac:dyDescent="0.25">
      <c r="A85">
        <f>$A$48</f>
        <v>1</v>
      </c>
      <c r="B85">
        <f t="shared" si="4"/>
        <v>2.7499999999999982</v>
      </c>
      <c r="C85">
        <f t="shared" si="1"/>
        <v>7.5624999999999902</v>
      </c>
      <c r="D85">
        <v>-6.4425326551122497</v>
      </c>
      <c r="E85">
        <v>1</v>
      </c>
    </row>
    <row r="86" spans="1:5" x14ac:dyDescent="0.25">
      <c r="A86">
        <f>$A$48</f>
        <v>1</v>
      </c>
      <c r="B86">
        <f t="shared" si="4"/>
        <v>2.799999999999998</v>
      </c>
      <c r="C86">
        <f t="shared" si="1"/>
        <v>7.8399999999999892</v>
      </c>
      <c r="D86">
        <v>-17.496690096213577</v>
      </c>
      <c r="E86">
        <v>1</v>
      </c>
    </row>
    <row r="87" spans="1:5" x14ac:dyDescent="0.25">
      <c r="A87">
        <f>$A$48</f>
        <v>1</v>
      </c>
      <c r="B87">
        <f t="shared" si="4"/>
        <v>2.8499999999999979</v>
      </c>
      <c r="C87">
        <f t="shared" si="1"/>
        <v>8.1224999999999881</v>
      </c>
      <c r="D87">
        <v>-8.8698064337290639</v>
      </c>
      <c r="E87">
        <v>1</v>
      </c>
    </row>
    <row r="88" spans="1:5" x14ac:dyDescent="0.25">
      <c r="A88">
        <f>$A$48</f>
        <v>1</v>
      </c>
      <c r="B88">
        <f t="shared" si="4"/>
        <v>2.8999999999999977</v>
      </c>
      <c r="C88">
        <f t="shared" si="1"/>
        <v>8.4099999999999859</v>
      </c>
      <c r="D88">
        <v>-14.22458472451585</v>
      </c>
      <c r="E88">
        <v>1</v>
      </c>
    </row>
    <row r="89" spans="1:5" x14ac:dyDescent="0.25">
      <c r="A89">
        <f>$A$48</f>
        <v>1</v>
      </c>
      <c r="B89">
        <f t="shared" si="4"/>
        <v>2.9499999999999975</v>
      </c>
      <c r="C89">
        <f t="shared" si="1"/>
        <v>8.7024999999999846</v>
      </c>
      <c r="D89">
        <v>-11.860076148756736</v>
      </c>
      <c r="E89">
        <v>1</v>
      </c>
    </row>
    <row r="90" spans="1:5" x14ac:dyDescent="0.25">
      <c r="A90">
        <f>$A$48</f>
        <v>1</v>
      </c>
      <c r="B90">
        <f t="shared" si="4"/>
        <v>2.9999999999999973</v>
      </c>
      <c r="C90">
        <f t="shared" si="1"/>
        <v>8.999999999999984</v>
      </c>
      <c r="D90">
        <v>-9.1052850378763743</v>
      </c>
      <c r="E90">
        <v>1</v>
      </c>
    </row>
    <row r="91" spans="1:5" x14ac:dyDescent="0.25">
      <c r="A91">
        <f>$A$48</f>
        <v>1</v>
      </c>
      <c r="B91">
        <f t="shared" si="4"/>
        <v>3.0499999999999972</v>
      </c>
      <c r="C91">
        <f t="shared" si="1"/>
        <v>9.3024999999999824</v>
      </c>
      <c r="D91">
        <v>-15.467155582244487</v>
      </c>
      <c r="E91">
        <v>1</v>
      </c>
    </row>
    <row r="92" spans="1:5" x14ac:dyDescent="0.25">
      <c r="A92">
        <f>$A$48</f>
        <v>1</v>
      </c>
      <c r="B92">
        <f t="shared" si="4"/>
        <v>3.099999999999997</v>
      </c>
      <c r="C92">
        <f t="shared" si="1"/>
        <v>9.6099999999999817</v>
      </c>
      <c r="D92">
        <v>-8.183884506468285</v>
      </c>
      <c r="E92">
        <v>1</v>
      </c>
    </row>
    <row r="93" spans="1:5" x14ac:dyDescent="0.25">
      <c r="A93">
        <f>$A$48</f>
        <v>1</v>
      </c>
      <c r="B93">
        <f t="shared" si="4"/>
        <v>3.1499999999999968</v>
      </c>
      <c r="C93">
        <f t="shared" si="1"/>
        <v>9.9224999999999799</v>
      </c>
      <c r="D93">
        <v>-15.961211468139595</v>
      </c>
      <c r="E93">
        <v>1</v>
      </c>
    </row>
    <row r="94" spans="1:5" x14ac:dyDescent="0.25">
      <c r="A94">
        <f>$A$48</f>
        <v>1</v>
      </c>
      <c r="B94">
        <f t="shared" si="4"/>
        <v>3.1999999999999966</v>
      </c>
      <c r="C94">
        <f t="shared" si="1"/>
        <v>10.239999999999979</v>
      </c>
      <c r="D94">
        <v>-19.590073014262362</v>
      </c>
      <c r="E94">
        <v>1</v>
      </c>
    </row>
    <row r="95" spans="1:5" x14ac:dyDescent="0.25">
      <c r="A95">
        <f>$A$48</f>
        <v>1</v>
      </c>
      <c r="B95">
        <f t="shared" si="4"/>
        <v>3.2499999999999964</v>
      </c>
      <c r="C95">
        <f t="shared" si="1"/>
        <v>10.562499999999977</v>
      </c>
      <c r="D95">
        <v>-13.042354782887674</v>
      </c>
      <c r="E95">
        <v>1</v>
      </c>
    </row>
    <row r="96" spans="1:5" x14ac:dyDescent="0.25">
      <c r="A96">
        <f>$A$48</f>
        <v>1</v>
      </c>
      <c r="B96">
        <f t="shared" si="4"/>
        <v>3.2999999999999963</v>
      </c>
      <c r="C96">
        <f t="shared" si="1"/>
        <v>10.889999999999976</v>
      </c>
      <c r="D96">
        <v>-14.665512269125919</v>
      </c>
      <c r="E96">
        <v>1</v>
      </c>
    </row>
    <row r="97" spans="1:5" x14ac:dyDescent="0.25">
      <c r="A97">
        <f>$A$48</f>
        <v>1</v>
      </c>
      <c r="B97">
        <f t="shared" si="4"/>
        <v>3.3499999999999961</v>
      </c>
      <c r="C97">
        <f t="shared" si="1"/>
        <v>11.222499999999973</v>
      </c>
      <c r="D97">
        <v>-21.656201597658391</v>
      </c>
      <c r="E97">
        <v>1</v>
      </c>
    </row>
    <row r="98" spans="1:5" x14ac:dyDescent="0.25">
      <c r="A98">
        <f>$A$48</f>
        <v>1</v>
      </c>
      <c r="B98">
        <f t="shared" si="4"/>
        <v>3.3999999999999959</v>
      </c>
      <c r="C98">
        <f t="shared" si="1"/>
        <v>11.559999999999972</v>
      </c>
      <c r="D98">
        <v>-14.583757675835542</v>
      </c>
      <c r="E98">
        <v>1</v>
      </c>
    </row>
    <row r="99" spans="1:5" x14ac:dyDescent="0.25">
      <c r="A99">
        <f>$A$48</f>
        <v>1</v>
      </c>
      <c r="B99">
        <f t="shared" si="4"/>
        <v>3.4499999999999957</v>
      </c>
      <c r="C99">
        <f t="shared" si="1"/>
        <v>11.902499999999971</v>
      </c>
      <c r="D99">
        <v>-27.056378523627931</v>
      </c>
      <c r="E99">
        <v>1</v>
      </c>
    </row>
    <row r="100" spans="1:5" x14ac:dyDescent="0.25">
      <c r="A100">
        <f>$A$48</f>
        <v>1</v>
      </c>
      <c r="B100">
        <f t="shared" si="4"/>
        <v>3.4999999999999956</v>
      </c>
      <c r="C100">
        <f t="shared" si="1"/>
        <v>12.249999999999968</v>
      </c>
      <c r="D100">
        <v>-12.819272896395393</v>
      </c>
      <c r="E100">
        <v>1</v>
      </c>
    </row>
    <row r="101" spans="1:5" x14ac:dyDescent="0.25">
      <c r="A101">
        <f>$A$48</f>
        <v>1</v>
      </c>
      <c r="B101">
        <f t="shared" si="4"/>
        <v>3.5499999999999954</v>
      </c>
      <c r="C101">
        <f t="shared" si="1"/>
        <v>12.602499999999967</v>
      </c>
      <c r="D101">
        <v>-18.259250585516984</v>
      </c>
      <c r="E101">
        <v>1</v>
      </c>
    </row>
    <row r="102" spans="1:5" x14ac:dyDescent="0.25">
      <c r="A102">
        <f>$A$48</f>
        <v>1</v>
      </c>
      <c r="B102">
        <f t="shared" si="4"/>
        <v>3.5999999999999952</v>
      </c>
      <c r="C102">
        <f t="shared" si="1"/>
        <v>12.959999999999965</v>
      </c>
      <c r="D102">
        <v>-19.176903925628896</v>
      </c>
      <c r="E102">
        <v>1</v>
      </c>
    </row>
    <row r="103" spans="1:5" x14ac:dyDescent="0.25">
      <c r="A103">
        <f>$A$48</f>
        <v>1</v>
      </c>
      <c r="B103">
        <f t="shared" si="4"/>
        <v>3.649999999999995</v>
      </c>
      <c r="C103">
        <f t="shared" si="1"/>
        <v>13.322499999999964</v>
      </c>
      <c r="D103">
        <v>-32.105123541307748</v>
      </c>
      <c r="E103">
        <v>1</v>
      </c>
    </row>
    <row r="104" spans="1:5" x14ac:dyDescent="0.25">
      <c r="A104">
        <f>$A$48</f>
        <v>1</v>
      </c>
      <c r="B104">
        <f t="shared" si="4"/>
        <v>3.6999999999999948</v>
      </c>
      <c r="C104">
        <f t="shared" si="1"/>
        <v>13.689999999999962</v>
      </c>
      <c r="D104">
        <v>-21.454573946839353</v>
      </c>
      <c r="E104">
        <v>1</v>
      </c>
    </row>
    <row r="105" spans="1:5" x14ac:dyDescent="0.25">
      <c r="A105">
        <f>$A$48</f>
        <v>1</v>
      </c>
      <c r="B105">
        <f t="shared" si="4"/>
        <v>3.7499999999999947</v>
      </c>
      <c r="C105">
        <f t="shared" si="1"/>
        <v>14.062499999999961</v>
      </c>
      <c r="D105">
        <v>-32.362366185388446</v>
      </c>
      <c r="E105">
        <v>1</v>
      </c>
    </row>
    <row r="106" spans="1:5" x14ac:dyDescent="0.25">
      <c r="A106">
        <f>$A$48</f>
        <v>1</v>
      </c>
      <c r="B106">
        <f t="shared" si="4"/>
        <v>3.7999999999999945</v>
      </c>
      <c r="C106">
        <f t="shared" si="1"/>
        <v>14.439999999999959</v>
      </c>
      <c r="D106">
        <v>-22.3367073102483</v>
      </c>
      <c r="E106">
        <v>1</v>
      </c>
    </row>
    <row r="107" spans="1:5" x14ac:dyDescent="0.25">
      <c r="A107">
        <f>$A$48</f>
        <v>1</v>
      </c>
      <c r="B107">
        <f t="shared" si="4"/>
        <v>3.8499999999999943</v>
      </c>
      <c r="C107">
        <f t="shared" si="1"/>
        <v>14.822499999999955</v>
      </c>
      <c r="D107">
        <v>-17.97687131693683</v>
      </c>
      <c r="E107">
        <v>1</v>
      </c>
    </row>
    <row r="108" spans="1:5" x14ac:dyDescent="0.25">
      <c r="A108">
        <f>$A$48</f>
        <v>1</v>
      </c>
      <c r="B108">
        <f t="shared" si="4"/>
        <v>3.8999999999999941</v>
      </c>
      <c r="C108">
        <f t="shared" si="1"/>
        <v>15.209999999999955</v>
      </c>
      <c r="D108">
        <v>-25.8678959307612</v>
      </c>
      <c r="E108">
        <v>1</v>
      </c>
    </row>
    <row r="109" spans="1:5" x14ac:dyDescent="0.25">
      <c r="A109">
        <f>$A$48</f>
        <v>1</v>
      </c>
      <c r="B109">
        <f t="shared" si="4"/>
        <v>3.949999999999994</v>
      </c>
      <c r="C109">
        <f t="shared" si="1"/>
        <v>15.602499999999953</v>
      </c>
      <c r="D109">
        <v>-25.098030332528879</v>
      </c>
      <c r="E109">
        <v>1</v>
      </c>
    </row>
    <row r="110" spans="1:5" x14ac:dyDescent="0.25">
      <c r="A110">
        <f>$A$48</f>
        <v>1</v>
      </c>
      <c r="B110">
        <f t="shared" si="4"/>
        <v>3.9999999999999938</v>
      </c>
      <c r="C110">
        <f t="shared" si="1"/>
        <v>15.99999999999995</v>
      </c>
      <c r="D110">
        <v>-20.035919683199225</v>
      </c>
      <c r="E110">
        <v>1</v>
      </c>
    </row>
    <row r="111" spans="1:5" x14ac:dyDescent="0.25">
      <c r="A111">
        <f>$A$48</f>
        <v>1</v>
      </c>
      <c r="B111">
        <f t="shared" si="4"/>
        <v>4.0499999999999936</v>
      </c>
      <c r="C111">
        <f t="shared" si="1"/>
        <v>16.402499999999947</v>
      </c>
      <c r="D111">
        <v>-19.147188384511818</v>
      </c>
      <c r="E111">
        <v>1</v>
      </c>
    </row>
    <row r="112" spans="1:5" x14ac:dyDescent="0.25">
      <c r="A112">
        <f>$A$48</f>
        <v>1</v>
      </c>
      <c r="B112">
        <f t="shared" si="4"/>
        <v>4.0999999999999934</v>
      </c>
      <c r="C112">
        <f t="shared" si="1"/>
        <v>16.809999999999945</v>
      </c>
      <c r="D112">
        <v>-19.665541161717982</v>
      </c>
      <c r="E112">
        <v>1</v>
      </c>
    </row>
    <row r="113" spans="1:5" x14ac:dyDescent="0.25">
      <c r="A113">
        <f>$A$48</f>
        <v>1</v>
      </c>
      <c r="B113">
        <f t="shared" si="4"/>
        <v>4.1499999999999932</v>
      </c>
      <c r="C113">
        <f t="shared" si="1"/>
        <v>17.222499999999943</v>
      </c>
      <c r="D113">
        <v>-28.588468593660345</v>
      </c>
      <c r="E113">
        <v>1</v>
      </c>
    </row>
    <row r="114" spans="1:5" x14ac:dyDescent="0.25">
      <c r="A114">
        <f>$A$48</f>
        <v>1</v>
      </c>
      <c r="B114">
        <f t="shared" si="4"/>
        <v>4.1999999999999931</v>
      </c>
      <c r="C114">
        <f t="shared" si="1"/>
        <v>17.63999999999994</v>
      </c>
      <c r="D114">
        <v>-32.952366679397265</v>
      </c>
      <c r="E114">
        <v>1</v>
      </c>
    </row>
    <row r="115" spans="1:5" x14ac:dyDescent="0.25">
      <c r="A115">
        <f>$A$48</f>
        <v>1</v>
      </c>
      <c r="B115">
        <f t="shared" si="4"/>
        <v>4.2499999999999929</v>
      </c>
      <c r="C115">
        <f t="shared" ref="C115:C150" si="6">+B115^2</f>
        <v>18.06249999999994</v>
      </c>
      <c r="D115">
        <v>-30.347732415089776</v>
      </c>
      <c r="E115">
        <v>1</v>
      </c>
    </row>
    <row r="116" spans="1:5" x14ac:dyDescent="0.25">
      <c r="A116">
        <f>$A$48</f>
        <v>1</v>
      </c>
      <c r="B116">
        <f t="shared" ref="B116:B150" si="7">+B115+0.05</f>
        <v>4.2999999999999927</v>
      </c>
      <c r="C116">
        <f t="shared" si="6"/>
        <v>18.489999999999938</v>
      </c>
      <c r="D116">
        <v>-43.94602669943518</v>
      </c>
      <c r="E116">
        <v>1</v>
      </c>
    </row>
    <row r="117" spans="1:5" x14ac:dyDescent="0.25">
      <c r="A117">
        <f>$A$48</f>
        <v>1</v>
      </c>
      <c r="B117">
        <f t="shared" si="7"/>
        <v>4.3499999999999925</v>
      </c>
      <c r="C117">
        <f t="shared" si="6"/>
        <v>18.922499999999935</v>
      </c>
      <c r="D117">
        <v>-21.360474375711373</v>
      </c>
      <c r="E117">
        <v>1</v>
      </c>
    </row>
    <row r="118" spans="1:5" x14ac:dyDescent="0.25">
      <c r="A118">
        <f>$A$48</f>
        <v>1</v>
      </c>
      <c r="B118">
        <f t="shared" si="7"/>
        <v>4.3999999999999924</v>
      </c>
      <c r="C118">
        <f t="shared" si="6"/>
        <v>19.359999999999932</v>
      </c>
      <c r="D118">
        <v>-35.764648024004529</v>
      </c>
      <c r="E118">
        <v>1</v>
      </c>
    </row>
    <row r="119" spans="1:5" x14ac:dyDescent="0.25">
      <c r="A119">
        <f>$A$48</f>
        <v>1</v>
      </c>
      <c r="B119">
        <f t="shared" si="7"/>
        <v>4.4499999999999922</v>
      </c>
      <c r="C119">
        <f t="shared" si="6"/>
        <v>19.802499999999931</v>
      </c>
      <c r="D119">
        <v>-30.848028557080941</v>
      </c>
      <c r="E119">
        <v>1</v>
      </c>
    </row>
    <row r="120" spans="1:5" x14ac:dyDescent="0.25">
      <c r="A120">
        <f>$A$48</f>
        <v>1</v>
      </c>
      <c r="B120">
        <f t="shared" si="7"/>
        <v>4.499999999999992</v>
      </c>
      <c r="C120">
        <f t="shared" si="6"/>
        <v>20.249999999999929</v>
      </c>
      <c r="D120">
        <v>-42.47336363884309</v>
      </c>
      <c r="E120">
        <v>1</v>
      </c>
    </row>
    <row r="121" spans="1:5" x14ac:dyDescent="0.25">
      <c r="A121">
        <f>$A$48</f>
        <v>1</v>
      </c>
      <c r="B121">
        <f t="shared" si="7"/>
        <v>4.5499999999999918</v>
      </c>
      <c r="C121">
        <f t="shared" si="6"/>
        <v>20.702499999999926</v>
      </c>
      <c r="D121">
        <v>-35.289679288843111</v>
      </c>
      <c r="E121">
        <v>1</v>
      </c>
    </row>
    <row r="122" spans="1:5" x14ac:dyDescent="0.25">
      <c r="A122">
        <f>$A$48</f>
        <v>1</v>
      </c>
      <c r="B122">
        <f t="shared" si="7"/>
        <v>4.5999999999999917</v>
      </c>
      <c r="C122">
        <f t="shared" si="6"/>
        <v>21.159999999999922</v>
      </c>
      <c r="D122">
        <v>-43.883495355495768</v>
      </c>
      <c r="E122">
        <v>1</v>
      </c>
    </row>
    <row r="123" spans="1:5" x14ac:dyDescent="0.25">
      <c r="A123">
        <f>$A$48</f>
        <v>1</v>
      </c>
      <c r="B123">
        <f t="shared" si="7"/>
        <v>4.6499999999999915</v>
      </c>
      <c r="C123">
        <f t="shared" si="6"/>
        <v>21.622499999999921</v>
      </c>
      <c r="D123">
        <v>-34.813976559127767</v>
      </c>
      <c r="E123">
        <v>1</v>
      </c>
    </row>
    <row r="124" spans="1:5" x14ac:dyDescent="0.25">
      <c r="A124">
        <f>$A$48</f>
        <v>1</v>
      </c>
      <c r="B124">
        <f t="shared" si="7"/>
        <v>4.6999999999999913</v>
      </c>
      <c r="C124">
        <f t="shared" si="6"/>
        <v>22.089999999999918</v>
      </c>
      <c r="D124">
        <v>-30.580955940405538</v>
      </c>
      <c r="E124">
        <v>1</v>
      </c>
    </row>
    <row r="125" spans="1:5" x14ac:dyDescent="0.25">
      <c r="A125">
        <f>$A$48</f>
        <v>1</v>
      </c>
      <c r="B125">
        <f t="shared" si="7"/>
        <v>4.7499999999999911</v>
      </c>
      <c r="C125">
        <f t="shared" si="6"/>
        <v>22.562499999999915</v>
      </c>
      <c r="D125">
        <v>-33.376045805911531</v>
      </c>
      <c r="E125">
        <v>1</v>
      </c>
    </row>
    <row r="126" spans="1:5" x14ac:dyDescent="0.25">
      <c r="A126">
        <f>$A$48</f>
        <v>1</v>
      </c>
      <c r="B126">
        <f t="shared" si="7"/>
        <v>4.7999999999999909</v>
      </c>
      <c r="C126">
        <f t="shared" si="6"/>
        <v>23.039999999999914</v>
      </c>
      <c r="D126">
        <v>-25.828707658307898</v>
      </c>
      <c r="E126">
        <v>1</v>
      </c>
    </row>
    <row r="127" spans="1:5" x14ac:dyDescent="0.25">
      <c r="A127">
        <f>$A$48</f>
        <v>1</v>
      </c>
      <c r="B127">
        <f t="shared" si="7"/>
        <v>4.8499999999999908</v>
      </c>
      <c r="C127">
        <f t="shared" si="6"/>
        <v>23.522499999999912</v>
      </c>
      <c r="D127">
        <v>-41.572273251026289</v>
      </c>
      <c r="E127">
        <v>1</v>
      </c>
    </row>
    <row r="128" spans="1:5" x14ac:dyDescent="0.25">
      <c r="A128">
        <f>$A$48</f>
        <v>1</v>
      </c>
      <c r="B128">
        <f t="shared" si="7"/>
        <v>4.8999999999999906</v>
      </c>
      <c r="C128">
        <f t="shared" si="6"/>
        <v>24.009999999999909</v>
      </c>
      <c r="D128">
        <v>-45.987484612659877</v>
      </c>
      <c r="E128">
        <v>1</v>
      </c>
    </row>
    <row r="129" spans="1:5" x14ac:dyDescent="0.25">
      <c r="A129">
        <f>$A$48</f>
        <v>1</v>
      </c>
      <c r="B129">
        <f t="shared" si="7"/>
        <v>4.9499999999999904</v>
      </c>
      <c r="C129">
        <f t="shared" si="6"/>
        <v>24.502499999999905</v>
      </c>
      <c r="D129">
        <v>-43.091358339753221</v>
      </c>
      <c r="E129">
        <v>1</v>
      </c>
    </row>
    <row r="130" spans="1:5" x14ac:dyDescent="0.25">
      <c r="A130">
        <f>$A$48</f>
        <v>1</v>
      </c>
      <c r="B130">
        <f t="shared" si="7"/>
        <v>4.9999999999999902</v>
      </c>
      <c r="C130">
        <f t="shared" si="6"/>
        <v>24.999999999999901</v>
      </c>
      <c r="D130">
        <v>-43.793221672965679</v>
      </c>
      <c r="E130">
        <v>1</v>
      </c>
    </row>
    <row r="131" spans="1:5" x14ac:dyDescent="0.25">
      <c r="A131">
        <f>$A$48</f>
        <v>1</v>
      </c>
      <c r="B131">
        <f t="shared" si="7"/>
        <v>5.0499999999999901</v>
      </c>
      <c r="C131">
        <f t="shared" si="6"/>
        <v>25.502499999999898</v>
      </c>
      <c r="D131">
        <v>-35.249326686187828</v>
      </c>
      <c r="E131">
        <v>1</v>
      </c>
    </row>
    <row r="132" spans="1:5" x14ac:dyDescent="0.25">
      <c r="A132">
        <f>$A$48</f>
        <v>1</v>
      </c>
      <c r="B132">
        <f t="shared" si="7"/>
        <v>5.0999999999999899</v>
      </c>
      <c r="C132">
        <f t="shared" si="6"/>
        <v>26.009999999999895</v>
      </c>
      <c r="D132">
        <v>-40.348356945882827</v>
      </c>
      <c r="E132">
        <v>1</v>
      </c>
    </row>
    <row r="133" spans="1:5" x14ac:dyDescent="0.25">
      <c r="A133">
        <f>$A$48</f>
        <v>1</v>
      </c>
      <c r="B133">
        <f t="shared" si="7"/>
        <v>5.1499999999999897</v>
      </c>
      <c r="C133">
        <f t="shared" si="6"/>
        <v>26.522499999999894</v>
      </c>
      <c r="D133">
        <v>-66.670191916054478</v>
      </c>
      <c r="E133">
        <v>1</v>
      </c>
    </row>
    <row r="134" spans="1:5" x14ac:dyDescent="0.25">
      <c r="A134">
        <f>$A$48</f>
        <v>1</v>
      </c>
      <c r="B134">
        <f t="shared" si="7"/>
        <v>5.1999999999999895</v>
      </c>
      <c r="C134">
        <f t="shared" si="6"/>
        <v>27.039999999999893</v>
      </c>
      <c r="D134">
        <v>-62.164323412585169</v>
      </c>
      <c r="E134">
        <v>1</v>
      </c>
    </row>
    <row r="135" spans="1:5" x14ac:dyDescent="0.25">
      <c r="A135">
        <f>$A$48</f>
        <v>1</v>
      </c>
      <c r="B135">
        <f t="shared" si="7"/>
        <v>5.2499999999999893</v>
      </c>
      <c r="C135">
        <f t="shared" si="6"/>
        <v>27.562499999999886</v>
      </c>
      <c r="D135">
        <v>-71.642755464272597</v>
      </c>
      <c r="E135">
        <v>1</v>
      </c>
    </row>
    <row r="136" spans="1:5" x14ac:dyDescent="0.25">
      <c r="A136">
        <f>$A$48</f>
        <v>1</v>
      </c>
      <c r="B136">
        <f t="shared" si="7"/>
        <v>5.2999999999999892</v>
      </c>
      <c r="C136">
        <f t="shared" si="6"/>
        <v>28.089999999999886</v>
      </c>
      <c r="D136">
        <v>-52.775433254330579</v>
      </c>
      <c r="E136">
        <v>1</v>
      </c>
    </row>
    <row r="137" spans="1:5" x14ac:dyDescent="0.25">
      <c r="A137">
        <f>$A$48</f>
        <v>1</v>
      </c>
      <c r="B137">
        <f t="shared" si="7"/>
        <v>5.349999999999989</v>
      </c>
      <c r="C137">
        <f t="shared" si="6"/>
        <v>28.622499999999881</v>
      </c>
      <c r="D137">
        <v>-35.529877850051875</v>
      </c>
      <c r="E137">
        <v>1</v>
      </c>
    </row>
    <row r="138" spans="1:5" x14ac:dyDescent="0.25">
      <c r="A138">
        <f>$A$48</f>
        <v>1</v>
      </c>
      <c r="B138">
        <f t="shared" si="7"/>
        <v>5.3999999999999888</v>
      </c>
      <c r="C138">
        <f t="shared" si="6"/>
        <v>29.159999999999879</v>
      </c>
      <c r="D138">
        <v>-66.680002084664679</v>
      </c>
      <c r="E138">
        <v>1</v>
      </c>
    </row>
    <row r="139" spans="1:5" x14ac:dyDescent="0.25">
      <c r="A139">
        <f>$A$48</f>
        <v>1</v>
      </c>
      <c r="B139">
        <f t="shared" si="7"/>
        <v>5.4499999999999886</v>
      </c>
      <c r="C139">
        <f t="shared" si="6"/>
        <v>29.702499999999876</v>
      </c>
      <c r="D139">
        <v>-67.69903466276368</v>
      </c>
      <c r="E139">
        <v>1</v>
      </c>
    </row>
    <row r="140" spans="1:5" x14ac:dyDescent="0.25">
      <c r="A140">
        <f>$A$48</f>
        <v>1</v>
      </c>
      <c r="B140">
        <f t="shared" si="7"/>
        <v>5.4999999999999885</v>
      </c>
      <c r="C140">
        <f t="shared" si="6"/>
        <v>30.249999999999872</v>
      </c>
      <c r="D140">
        <v>-68.625006451485731</v>
      </c>
      <c r="E140">
        <v>1</v>
      </c>
    </row>
    <row r="141" spans="1:5" x14ac:dyDescent="0.25">
      <c r="A141">
        <f>$A$48</f>
        <v>1</v>
      </c>
      <c r="B141">
        <f t="shared" si="7"/>
        <v>5.5499999999999883</v>
      </c>
      <c r="C141">
        <f t="shared" si="6"/>
        <v>30.802499999999871</v>
      </c>
      <c r="D141">
        <v>-74.419135247580101</v>
      </c>
      <c r="E141">
        <v>1</v>
      </c>
    </row>
    <row r="142" spans="1:5" x14ac:dyDescent="0.25">
      <c r="A142">
        <f>$A$48</f>
        <v>1</v>
      </c>
      <c r="B142">
        <f t="shared" si="7"/>
        <v>5.5999999999999881</v>
      </c>
      <c r="C142">
        <f t="shared" si="6"/>
        <v>31.359999999999868</v>
      </c>
      <c r="D142">
        <v>-43.131278870778708</v>
      </c>
      <c r="E142">
        <v>1</v>
      </c>
    </row>
    <row r="143" spans="1:5" x14ac:dyDescent="0.25">
      <c r="A143">
        <f>$A$48</f>
        <v>1</v>
      </c>
      <c r="B143">
        <f t="shared" si="7"/>
        <v>5.6499999999999879</v>
      </c>
      <c r="C143">
        <f t="shared" si="6"/>
        <v>31.922499999999864</v>
      </c>
      <c r="D143">
        <v>-62.923568925189841</v>
      </c>
      <c r="E143">
        <v>1</v>
      </c>
    </row>
    <row r="144" spans="1:5" x14ac:dyDescent="0.25">
      <c r="A144">
        <f>$A$48</f>
        <v>1</v>
      </c>
      <c r="B144">
        <f t="shared" si="7"/>
        <v>5.6999999999999877</v>
      </c>
      <c r="C144">
        <f t="shared" si="6"/>
        <v>32.48999999999986</v>
      </c>
      <c r="D144">
        <v>-83.127787196427775</v>
      </c>
      <c r="E144">
        <v>1</v>
      </c>
    </row>
    <row r="145" spans="1:5" x14ac:dyDescent="0.25">
      <c r="A145">
        <f>$A$48</f>
        <v>1</v>
      </c>
      <c r="B145">
        <f t="shared" si="7"/>
        <v>5.7499999999999876</v>
      </c>
      <c r="C145">
        <f t="shared" si="6"/>
        <v>33.062499999999858</v>
      </c>
      <c r="D145">
        <v>-70.55839815934678</v>
      </c>
      <c r="E145">
        <v>1</v>
      </c>
    </row>
    <row r="146" spans="1:5" x14ac:dyDescent="0.25">
      <c r="A146">
        <f>$A$48</f>
        <v>1</v>
      </c>
      <c r="B146">
        <f t="shared" si="7"/>
        <v>5.7999999999999874</v>
      </c>
      <c r="C146">
        <f t="shared" si="6"/>
        <v>33.639999999999851</v>
      </c>
      <c r="D146">
        <v>-46.383126273890156</v>
      </c>
      <c r="E146">
        <v>1</v>
      </c>
    </row>
    <row r="147" spans="1:5" x14ac:dyDescent="0.25">
      <c r="A147">
        <f>$A$48</f>
        <v>1</v>
      </c>
      <c r="B147">
        <f t="shared" si="7"/>
        <v>5.8499999999999872</v>
      </c>
      <c r="C147">
        <f t="shared" si="6"/>
        <v>34.222499999999847</v>
      </c>
      <c r="D147">
        <v>-44.232047554629702</v>
      </c>
      <c r="E147">
        <v>1</v>
      </c>
    </row>
    <row r="148" spans="1:5" x14ac:dyDescent="0.25">
      <c r="A148">
        <f>$A$48</f>
        <v>1</v>
      </c>
      <c r="B148">
        <f t="shared" si="7"/>
        <v>5.899999999999987</v>
      </c>
      <c r="C148">
        <f t="shared" si="6"/>
        <v>34.809999999999846</v>
      </c>
      <c r="D148">
        <v>-46.540139139892943</v>
      </c>
      <c r="E148">
        <v>1</v>
      </c>
    </row>
    <row r="149" spans="1:5" x14ac:dyDescent="0.25">
      <c r="A149">
        <f>$A$48</f>
        <v>1</v>
      </c>
      <c r="B149">
        <f t="shared" si="7"/>
        <v>5.9499999999999869</v>
      </c>
      <c r="C149">
        <f t="shared" si="6"/>
        <v>35.402499999999847</v>
      </c>
      <c r="D149">
        <v>-90.394383730388782</v>
      </c>
      <c r="E149">
        <v>1</v>
      </c>
    </row>
    <row r="150" spans="1:5" x14ac:dyDescent="0.25">
      <c r="A150">
        <f>$A$48</f>
        <v>1</v>
      </c>
      <c r="B150">
        <f t="shared" si="7"/>
        <v>5.9999999999999867</v>
      </c>
      <c r="C150">
        <f t="shared" si="6"/>
        <v>35.999999999999844</v>
      </c>
      <c r="D150">
        <v>-93.694239119293542</v>
      </c>
      <c r="E150">
        <v>1</v>
      </c>
    </row>
  </sheetData>
  <hyperlinks>
    <hyperlink ref="D4" r:id="rId1" xr:uid="{CC5E53E4-48A4-48B2-B5F3-084C63A388CB}"/>
    <hyperlink ref="D5" r:id="rId2" xr:uid="{2AD09B1B-607B-42E9-AF82-775527EDB9CC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Fit_Lin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2019-10-23T06:34:01Z</dcterms:created>
  <dcterms:modified xsi:type="dcterms:W3CDTF">2019-10-23T09:01:39Z</dcterms:modified>
</cp:coreProperties>
</file>