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\"/>
    </mc:Choice>
  </mc:AlternateContent>
  <xr:revisionPtr revIDLastSave="0" documentId="13_ncr:1_{D181372B-3045-4AAC-993D-FC1A0A7BB751}" xr6:coauthVersionLast="36" xr6:coauthVersionMax="36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F48" i="112"/>
  <c r="J46" i="112"/>
  <c r="F45" i="112"/>
  <c r="J43" i="112"/>
  <c r="F42" i="112"/>
  <c r="J40" i="112"/>
  <c r="F39" i="112"/>
  <c r="J37" i="112"/>
  <c r="F36" i="112"/>
  <c r="J34" i="112"/>
  <c r="F33" i="112"/>
  <c r="J31" i="112"/>
  <c r="F30" i="112"/>
  <c r="J28" i="112"/>
  <c r="F27" i="112"/>
  <c r="J25" i="112"/>
  <c r="F24" i="112"/>
  <c r="G23" i="112"/>
  <c r="H45" i="112"/>
  <c r="H36" i="112"/>
  <c r="G24" i="112"/>
  <c r="E48" i="112"/>
  <c r="I46" i="112"/>
  <c r="E45" i="112"/>
  <c r="I43" i="112"/>
  <c r="E42" i="112"/>
  <c r="I40" i="112"/>
  <c r="E39" i="112"/>
  <c r="I37" i="112"/>
  <c r="E36" i="112"/>
  <c r="I34" i="112"/>
  <c r="E33" i="112"/>
  <c r="I31" i="112"/>
  <c r="E30" i="112"/>
  <c r="I28" i="112"/>
  <c r="E27" i="112"/>
  <c r="I25" i="112"/>
  <c r="E24" i="112"/>
  <c r="D41" i="112"/>
  <c r="H27" i="112"/>
  <c r="K31" i="112"/>
  <c r="D48" i="112"/>
  <c r="H46" i="112"/>
  <c r="D45" i="112"/>
  <c r="H43" i="112"/>
  <c r="D42" i="112"/>
  <c r="H40" i="112"/>
  <c r="D39" i="112"/>
  <c r="H37" i="112"/>
  <c r="D36" i="112"/>
  <c r="H34" i="112"/>
  <c r="D33" i="112"/>
  <c r="H31" i="112"/>
  <c r="D30" i="112"/>
  <c r="H28" i="112"/>
  <c r="D27" i="112"/>
  <c r="H25" i="112"/>
  <c r="D24" i="112"/>
  <c r="D38" i="112"/>
  <c r="K46" i="112"/>
  <c r="K28" i="112"/>
  <c r="K47" i="112"/>
  <c r="G46" i="112"/>
  <c r="K44" i="112"/>
  <c r="G43" i="112"/>
  <c r="K41" i="112"/>
  <c r="G40" i="112"/>
  <c r="K38" i="112"/>
  <c r="G37" i="112"/>
  <c r="K35" i="112"/>
  <c r="G34" i="112"/>
  <c r="K32" i="112"/>
  <c r="G31" i="112"/>
  <c r="K29" i="112"/>
  <c r="G28" i="112"/>
  <c r="K26" i="112"/>
  <c r="G25" i="112"/>
  <c r="K23" i="112"/>
  <c r="H42" i="112"/>
  <c r="H24" i="112"/>
  <c r="G48" i="112"/>
  <c r="K37" i="112"/>
  <c r="J47" i="112"/>
  <c r="F46" i="112"/>
  <c r="J44" i="112"/>
  <c r="F43" i="112"/>
  <c r="J41" i="112"/>
  <c r="F40" i="112"/>
  <c r="J38" i="112"/>
  <c r="F37" i="112"/>
  <c r="J35" i="112"/>
  <c r="F34" i="112"/>
  <c r="J32" i="112"/>
  <c r="F31" i="112"/>
  <c r="J29" i="112"/>
  <c r="F28" i="112"/>
  <c r="J26" i="112"/>
  <c r="F25" i="112"/>
  <c r="J23" i="112"/>
  <c r="H48" i="112"/>
  <c r="H30" i="112"/>
  <c r="K43" i="112"/>
  <c r="G36" i="112"/>
  <c r="I47" i="112"/>
  <c r="E46" i="112"/>
  <c r="I44" i="112"/>
  <c r="E43" i="112"/>
  <c r="I41" i="112"/>
  <c r="E40" i="112"/>
  <c r="I38" i="112"/>
  <c r="E37" i="112"/>
  <c r="I35" i="112"/>
  <c r="E34" i="112"/>
  <c r="I32" i="112"/>
  <c r="E31" i="112"/>
  <c r="I29" i="112"/>
  <c r="E28" i="112"/>
  <c r="I26" i="112"/>
  <c r="E25" i="112"/>
  <c r="I23" i="112"/>
  <c r="F23" i="112"/>
  <c r="D44" i="112"/>
  <c r="H33" i="112"/>
  <c r="G27" i="112"/>
  <c r="H47" i="112"/>
  <c r="D46" i="112"/>
  <c r="H44" i="112"/>
  <c r="D43" i="112"/>
  <c r="H41" i="112"/>
  <c r="D40" i="112"/>
  <c r="H38" i="112"/>
  <c r="D37" i="112"/>
  <c r="H35" i="112"/>
  <c r="D34" i="112"/>
  <c r="H32" i="112"/>
  <c r="D31" i="112"/>
  <c r="H29" i="112"/>
  <c r="D28" i="112"/>
  <c r="H26" i="112"/>
  <c r="D25" i="112"/>
  <c r="H23" i="112"/>
  <c r="D47" i="112"/>
  <c r="D29" i="112"/>
  <c r="K40" i="112"/>
  <c r="G30" i="112"/>
  <c r="K48" i="112"/>
  <c r="G47" i="112"/>
  <c r="K45" i="112"/>
  <c r="G44" i="112"/>
  <c r="K42" i="112"/>
  <c r="G41" i="112"/>
  <c r="K39" i="112"/>
  <c r="G38" i="112"/>
  <c r="K36" i="112"/>
  <c r="G35" i="112"/>
  <c r="K33" i="112"/>
  <c r="G32" i="112"/>
  <c r="K30" i="112"/>
  <c r="G29" i="112"/>
  <c r="K27" i="112"/>
  <c r="G26" i="112"/>
  <c r="K24" i="112"/>
  <c r="D26" i="112"/>
  <c r="G39" i="112"/>
  <c r="K25" i="112"/>
  <c r="J48" i="112"/>
  <c r="F47" i="112"/>
  <c r="J45" i="112"/>
  <c r="F44" i="112"/>
  <c r="J42" i="112"/>
  <c r="F41" i="112"/>
  <c r="J39" i="112"/>
  <c r="F38" i="112"/>
  <c r="J36" i="112"/>
  <c r="F35" i="112"/>
  <c r="J33" i="112"/>
  <c r="F32" i="112"/>
  <c r="J30" i="112"/>
  <c r="F29" i="112"/>
  <c r="J27" i="112"/>
  <c r="F26" i="112"/>
  <c r="J24" i="112"/>
  <c r="D35" i="112"/>
  <c r="G45" i="112"/>
  <c r="K34" i="112"/>
  <c r="I48" i="112"/>
  <c r="E47" i="112"/>
  <c r="I45" i="112"/>
  <c r="E44" i="112"/>
  <c r="I42" i="112"/>
  <c r="E41" i="112"/>
  <c r="I39" i="112"/>
  <c r="E38" i="112"/>
  <c r="I36" i="112"/>
  <c r="E35" i="112"/>
  <c r="I33" i="112"/>
  <c r="E32" i="112"/>
  <c r="I30" i="112"/>
  <c r="E29" i="112"/>
  <c r="I27" i="112"/>
  <c r="E26" i="112"/>
  <c r="I24" i="112"/>
  <c r="E23" i="112"/>
  <c r="H39" i="112"/>
  <c r="D32" i="112"/>
  <c r="D23" i="112"/>
  <c r="G42" i="112"/>
  <c r="G3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<sst xmlns="http://schemas.openxmlformats.org/spreadsheetml/2006/main" count="2593" uniqueCount="161">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</sst>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10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 t="s">
        <v>2</v>
      </c>
      <c r="M2" s="10"/>
      <c r="N2" s="10"/>
      <c r="O2" s="10"/>
      <c r="V2" s="11" t="s">
        <v>3</v>
      </c>
      <c r="W2" s="11"/>
      <c r="X2" s="11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Normal="100" workbookViewId="0">
      <selection activeCell="O22" sqref="O22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151</v>
      </c>
    </row>
    <row r="2" spans="1:6" x14ac:dyDescent="0.2">
      <c r="A2" t="s">
        <v>152</v>
      </c>
    </row>
    <row r="6" spans="1:6" x14ac:dyDescent="0.2">
      <c r="A6" s="6" t="s">
        <v>128</v>
      </c>
    </row>
    <row r="7" spans="1:6" ht="18.75" outlineLevel="1" x14ac:dyDescent="0.35">
      <c r="B7" s="17" t="s">
        <v>139</v>
      </c>
      <c r="C7" s="7">
        <v>0.86</v>
      </c>
      <c r="D7" s="18"/>
      <c r="E7" s="13">
        <f>gamma_oil_*1000</f>
        <v>860</v>
      </c>
      <c r="F7" s="14" t="s">
        <v>150</v>
      </c>
    </row>
    <row r="8" spans="1:6" ht="18.75" outlineLevel="1" x14ac:dyDescent="0.35">
      <c r="B8" s="14" t="s">
        <v>141</v>
      </c>
      <c r="C8" s="7">
        <v>1</v>
      </c>
      <c r="D8" s="18"/>
      <c r="E8" s="13">
        <f>gamma_wat_*1000</f>
        <v>1000</v>
      </c>
      <c r="F8" s="14" t="s">
        <v>150</v>
      </c>
    </row>
    <row r="9" spans="1:6" ht="18.75" outlineLevel="1" x14ac:dyDescent="0.35">
      <c r="B9" s="14" t="s">
        <v>140</v>
      </c>
      <c r="C9" s="7">
        <v>0.8</v>
      </c>
      <c r="D9" s="18"/>
      <c r="E9" s="13">
        <f>gamma_gas_*1.22</f>
        <v>0.97599999999999998</v>
      </c>
      <c r="F9" s="14" t="s">
        <v>150</v>
      </c>
    </row>
    <row r="10" spans="1:6" ht="18.75" outlineLevel="1" x14ac:dyDescent="0.35">
      <c r="B10" s="19" t="s">
        <v>142</v>
      </c>
      <c r="C10" s="7">
        <v>80</v>
      </c>
      <c r="D10" s="14" t="s">
        <v>143</v>
      </c>
      <c r="E10" s="16">
        <f>Rsb_/gamma_oil_</f>
        <v>93.023255813953483</v>
      </c>
      <c r="F10" s="14" t="s">
        <v>145</v>
      </c>
    </row>
    <row r="11" spans="1:6" ht="18.75" outlineLevel="1" x14ac:dyDescent="0.35">
      <c r="B11" s="19" t="s">
        <v>144</v>
      </c>
      <c r="C11" s="7">
        <v>80</v>
      </c>
      <c r="D11" s="14" t="s">
        <v>143</v>
      </c>
      <c r="E11" s="16">
        <f>Rsb_/gamma_oil_</f>
        <v>93.023255813953483</v>
      </c>
      <c r="F11" s="14" t="s">
        <v>145</v>
      </c>
    </row>
    <row r="12" spans="1:6" ht="18" outlineLevel="1" x14ac:dyDescent="0.35">
      <c r="B12" s="14" t="s">
        <v>147</v>
      </c>
      <c r="C12" s="7">
        <v>120</v>
      </c>
      <c r="D12" s="14" t="s">
        <v>136</v>
      </c>
      <c r="E12" s="16">
        <f>Pb_*1.01325/10</f>
        <v>12.159000000000001</v>
      </c>
      <c r="F12" s="15" t="s">
        <v>137</v>
      </c>
    </row>
    <row r="13" spans="1:6" ht="18" outlineLevel="1" x14ac:dyDescent="0.35">
      <c r="B13" s="14" t="s">
        <v>146</v>
      </c>
      <c r="C13" s="7">
        <v>100</v>
      </c>
      <c r="D13" s="14" t="s">
        <v>130</v>
      </c>
      <c r="E13" s="16">
        <f>Tres_*9/5+32</f>
        <v>212</v>
      </c>
      <c r="F13" s="15" t="s">
        <v>138</v>
      </c>
    </row>
    <row r="14" spans="1:6" ht="18" outlineLevel="1" x14ac:dyDescent="0.35">
      <c r="B14" s="19" t="s">
        <v>148</v>
      </c>
      <c r="C14" s="7">
        <v>1.2</v>
      </c>
      <c r="D14" s="14" t="s">
        <v>129</v>
      </c>
      <c r="E14" s="12"/>
      <c r="F14" s="18"/>
    </row>
    <row r="15" spans="1:6" ht="18" outlineLevel="1" x14ac:dyDescent="0.35">
      <c r="B15" s="20" t="s">
        <v>149</v>
      </c>
      <c r="C15" s="7">
        <v>1</v>
      </c>
      <c r="D15" s="14" t="s">
        <v>135</v>
      </c>
      <c r="E15" s="12"/>
      <c r="F15" s="18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9"/>
    </row>
    <row r="22" spans="1:11" ht="15.75" outlineLevel="1" x14ac:dyDescent="0.2">
      <c r="B22" s="21" t="s">
        <v>0</v>
      </c>
      <c r="C22" s="21" t="s">
        <v>133</v>
      </c>
      <c r="D22" s="21" t="s">
        <v>153</v>
      </c>
      <c r="E22" s="21" t="s">
        <v>154</v>
      </c>
      <c r="F22" s="22" t="s">
        <v>155</v>
      </c>
      <c r="G22" s="23" t="s">
        <v>156</v>
      </c>
      <c r="H22" s="23" t="s">
        <v>157</v>
      </c>
      <c r="I22" s="21" t="s">
        <v>158</v>
      </c>
      <c r="J22" s="21" t="s">
        <v>159</v>
      </c>
      <c r="K22" s="21" t="s">
        <v>160</v>
      </c>
    </row>
    <row r="23" spans="1:11" outlineLevel="1" x14ac:dyDescent="0.2">
      <c r="B23" s="24">
        <v>1</v>
      </c>
      <c r="C23" s="24">
        <v>80</v>
      </c>
      <c r="D23" s="25">
        <f>[1]!PVT_Rs_m3m3(B23,C23,gamma_gas_,gamma_oil_,gamma_wat_,Rsb_,Rp_,Pb_,Tres_,Bob_,muob_)</f>
        <v>0.27348943697138201</v>
      </c>
      <c r="E23" s="26">
        <f>[1]!PVT_Bo_m3m3(B23,C23,gamma_gas_,gamma_oil_,gamma_wat_,Rsb_,Rp_,Pb_,Tres_,Bob_,muob_)</f>
        <v>1.0376527596788165</v>
      </c>
      <c r="F23" s="25">
        <f>[1]!PVT_Muo_cP(B23,C23,gamma_gas_,gamma_oil_,gamma_wat_,Rsb_,Rp_,Pb_,Tres_,Bob_,muob_)</f>
        <v>3.4463445519065772</v>
      </c>
      <c r="G23" s="27">
        <f>[1]!PVT_Mug_cP(B23,C23,gamma_gas_,gamma_oil_,gamma_wat_,Rsb_,Rp_,Pb_,Pb_,Bob_,muob_)</f>
        <v>1.2105546241270334E-2</v>
      </c>
      <c r="H23" s="26">
        <f>[1]!PVT_Muw_cP(B23,C23,gamma_gas_,gamma_oil_,gamma_wat_,Rsb_,Rp_,Pb_,Tres_,Bob_,muob_)</f>
        <v>0.33586886209810729</v>
      </c>
      <c r="I23" s="25">
        <f>[1]!PVT_Rhog_kgm3(B23,C23,gamma_gas_,gamma_oil_,gamma_wat_,Rsb_,Rp_,Pb_,Tres_,Bob_,muob_)</f>
        <v>0.80923453779557586</v>
      </c>
      <c r="J23" s="25">
        <f>[1]!PVT_Rhow_kgm3(B23,C23,gamma_gas_,gamma_oil_,gamma_wat_,Rsb_,Rp_,Pb_,Tres_,Bob_,muob_)</f>
        <v>970.56653980677311</v>
      </c>
      <c r="K23" s="25">
        <f>[1]!PVT_Rhoo_kgm3(B23,C23,gamma_gas_,gamma_oil_,gamma_wat_,Rsb_,Rp_,Pb_,Tres_,Bob_,muob_)</f>
        <v>829.05123087842594</v>
      </c>
    </row>
    <row r="24" spans="1:11" outlineLevel="1" x14ac:dyDescent="0.2">
      <c r="B24" s="24">
        <v>5</v>
      </c>
      <c r="C24" s="24">
        <f>C23</f>
        <v>80</v>
      </c>
      <c r="D24" s="25">
        <f>[1]!PVT_Rs_m3m3(B24,C24,gamma_gas_,gamma_oil_,gamma_wat_,Rsb_,Rp_,Pb_,Tres_,Bob_,muob_)</f>
        <v>1.8988927763676839</v>
      </c>
      <c r="E24" s="26">
        <f>[1]!PVT_Bo_m3m3(B24,C24,gamma_gas_,gamma_oil_,gamma_wat_,Rsb_,Rp_,Pb_,Tres_,Bob_,muob_)</f>
        <v>1.0403173727412995</v>
      </c>
      <c r="F24" s="25">
        <f>[1]!PVT_Muo_cP(B24,C24,gamma_gas_,gamma_oil_,gamma_wat_,Rsb_,Rp_,Pb_,Tres_,Bob_,muob_)</f>
        <v>3.2336371116505358</v>
      </c>
      <c r="G24" s="27">
        <f>[1]!PVT_Mug_cP(B24,C24,gamma_gas_,gamma_oil_,gamma_wat_,Rsb_,Rp_,Pb_,Pb_,Bob_,muob_)</f>
        <v>1.2152607093515563E-2</v>
      </c>
      <c r="H24" s="26">
        <f>[1]!PVT_Muw_cP(B24,C24,gamma_gas_,gamma_oil_,gamma_wat_,Rsb_,Rp_,Pb_,Tres_,Bob_,muob_)</f>
        <v>0.3366698582445789</v>
      </c>
      <c r="I24" s="25">
        <f>[1]!PVT_Rhog_kgm3(B24,C24,gamma_gas_,gamma_oil_,gamma_wat_,Rsb_,Rp_,Pb_,Tres_,Bob_,muob_)</f>
        <v>4.0720135434559541</v>
      </c>
      <c r="J24" s="25">
        <f>[1]!PVT_Rhow_kgm3(B24,C24,gamma_gas_,gamma_oil_,gamma_wat_,Rsb_,Rp_,Pb_,Tres_,Bob_,muob_)</f>
        <v>970.6078507425874</v>
      </c>
      <c r="K24" s="25">
        <f>[1]!PVT_Rhoo_kgm3(B24,C24,gamma_gas_,gamma_oil_,gamma_wat_,Rsb_,Rp_,Pb_,Tres_,Bob_,muob_)</f>
        <v>828.45478161425683</v>
      </c>
    </row>
    <row r="25" spans="1:11" outlineLevel="1" x14ac:dyDescent="0.2">
      <c r="B25" s="24">
        <v>10</v>
      </c>
      <c r="C25" s="24">
        <f t="shared" ref="C25:C48" si="0">C24</f>
        <v>80</v>
      </c>
      <c r="D25" s="25">
        <f>[1]!PVT_Rs_m3m3(B25,C25,gamma_gas_,gamma_oil_,gamma_wat_,Rsb_,Rp_,Pb_,Tres_,Bob_,muob_)</f>
        <v>4.3746222464887943</v>
      </c>
      <c r="E25" s="26">
        <f>[1]!PVT_Bo_m3m3(B25,C25,gamma_gas_,gamma_oil_,gamma_wat_,Rsb_,Rp_,Pb_,Tres_,Bob_,muob_)</f>
        <v>1.0444102727998681</v>
      </c>
      <c r="F25" s="25">
        <f>[1]!PVT_Muo_cP(B25,C25,gamma_gas_,gamma_oil_,gamma_wat_,Rsb_,Rp_,Pb_,Tres_,Bob_,muob_)</f>
        <v>2.9618622051682864</v>
      </c>
      <c r="G25" s="27">
        <f>[1]!PVT_Mug_cP(B25,C25,gamma_gas_,gamma_oil_,gamma_wat_,Rsb_,Rp_,Pb_,Pb_,Bob_,muob_)</f>
        <v>1.2231437157962866E-2</v>
      </c>
      <c r="H25" s="26">
        <f>[1]!PVT_Muw_cP(B25,C25,gamma_gas_,gamma_oil_,gamma_wat_,Rsb_,Rp_,Pb_,Tres_,Bob_,muob_)</f>
        <v>0.33768124309210917</v>
      </c>
      <c r="I25" s="25">
        <f>[1]!PVT_Rhog_kgm3(B25,C25,gamma_gas_,gamma_oil_,gamma_wat_,Rsb_,Rp_,Pb_,Tres_,Bob_,muob_)</f>
        <v>8.205184623817356</v>
      </c>
      <c r="J25" s="25">
        <f>[1]!PVT_Rhow_kgm3(B25,C25,gamma_gas_,gamma_oil_,gamma_wat_,Rsb_,Rp_,Pb_,Tres_,Bob_,muob_)</f>
        <v>970.66190643699338</v>
      </c>
      <c r="K25" s="25">
        <f>[1]!PVT_Rhoo_kgm3(B25,C25,gamma_gas_,gamma_oil_,gamma_wat_,Rsb_,Rp_,Pb_,Tres_,Bob_,muob_)</f>
        <v>827.52497108427281</v>
      </c>
    </row>
    <row r="26" spans="1:11" outlineLevel="1" x14ac:dyDescent="0.2">
      <c r="B26" s="24">
        <v>20</v>
      </c>
      <c r="C26" s="24">
        <f t="shared" si="0"/>
        <v>80</v>
      </c>
      <c r="D26" s="25">
        <f>[1]!PVT_Rs_m3m3(B26,C26,gamma_gas_,gamma_oil_,gamma_wat_,Rsb_,Rp_,Pb_,Tres_,Bob_,muob_)</f>
        <v>10.078146611354056</v>
      </c>
      <c r="E26" s="26">
        <f>[1]!PVT_Bo_m3m3(B26,C26,gamma_gas_,gamma_oil_,gamma_wat_,Rsb_,Rp_,Pb_,Tres_,Bob_,muob_)</f>
        <v>1.0539877935797775</v>
      </c>
      <c r="F26" s="25">
        <f>[1]!PVT_Muo_cP(B26,C26,gamma_gas_,gamma_oil_,gamma_wat_,Rsb_,Rp_,Pb_,Tres_,Bob_,muob_)</f>
        <v>2.4986426136130651</v>
      </c>
      <c r="G26" s="27">
        <f>[1]!PVT_Mug_cP(B26,C26,gamma_gas_,gamma_oil_,gamma_wat_,Rsb_,Rp_,Pb_,Pb_,Bob_,muob_)</f>
        <v>1.242965872389205E-2</v>
      </c>
      <c r="H26" s="26">
        <f>[1]!PVT_Muw_cP(B26,C26,gamma_gas_,gamma_oil_,gamma_wat_,Rsb_,Rp_,Pb_,Tres_,Bob_,muob_)</f>
        <v>0.33973781166863876</v>
      </c>
      <c r="I26" s="25">
        <f>[1]!PVT_Rhog_kgm3(B26,C26,gamma_gas_,gamma_oil_,gamma_wat_,Rsb_,Rp_,Pb_,Tres_,Bob_,muob_)</f>
        <v>16.625539084112528</v>
      </c>
      <c r="J26" s="25">
        <f>[1]!PVT_Rhow_kgm3(B26,C26,gamma_gas_,gamma_oil_,gamma_wat_,Rsb_,Rp_,Pb_,Tres_,Bob_,muob_)</f>
        <v>970.77807803228427</v>
      </c>
      <c r="K26" s="25">
        <f>[1]!PVT_Rhoo_kgm3(B26,C26,gamma_gas_,gamma_oil_,gamma_wat_,Rsb_,Rp_,Pb_,Tres_,Bob_,muob_)</f>
        <v>825.29416628033573</v>
      </c>
    </row>
    <row r="27" spans="1:11" outlineLevel="1" x14ac:dyDescent="0.2">
      <c r="B27" s="24">
        <v>40</v>
      </c>
      <c r="C27" s="24">
        <f t="shared" si="0"/>
        <v>80</v>
      </c>
      <c r="D27" s="25">
        <f>[1]!PVT_Rs_m3m3(B27,C27,gamma_gas_,gamma_oil_,gamma_wat_,Rsb_,Rp_,Pb_,Tres_,Bob_,muob_)</f>
        <v>23.21778507880758</v>
      </c>
      <c r="E27" s="26">
        <f>[1]!PVT_Bo_m3m3(B27,C27,gamma_gas_,gamma_oil_,gamma_wat_,Rsb_,Rp_,Pb_,Tres_,Bob_,muob_)</f>
        <v>1.0767538727082331</v>
      </c>
      <c r="F27" s="25">
        <f>[1]!PVT_Muo_cP(B27,C27,gamma_gas_,gamma_oil_,gamma_wat_,Rsb_,Rp_,Pb_,Tres_,Bob_,muob_)</f>
        <v>1.8766576953859042</v>
      </c>
      <c r="G27" s="27">
        <f>[1]!PVT_Mug_cP(B27,C27,gamma_gas_,gamma_oil_,gamma_wat_,Rsb_,Rp_,Pb_,Pb_,Bob_,muob_)</f>
        <v>1.2940038915198142E-2</v>
      </c>
      <c r="H27" s="26">
        <f>[1]!PVT_Muw_cP(B27,C27,gamma_gas_,gamma_oil_,gamma_wat_,Rsb_,Rp_,Pb_,Tres_,Bob_,muob_)</f>
        <v>0.34398614434757446</v>
      </c>
      <c r="I27" s="25">
        <f>[1]!PVT_Rhog_kgm3(B27,C27,gamma_gas_,gamma_oil_,gamma_wat_,Rsb_,Rp_,Pb_,Tres_,Bob_,muob_)</f>
        <v>33.869447334844871</v>
      </c>
      <c r="J27" s="25">
        <f>[1]!PVT_Rhow_kgm3(B27,C27,gamma_gas_,gamma_oil_,gamma_wat_,Rsb_,Rp_,Pb_,Tres_,Bob_,muob_)</f>
        <v>971.04268997016459</v>
      </c>
      <c r="K27" s="25">
        <f>[1]!PVT_Rhoo_kgm3(B27,C27,gamma_gas_,gamma_oil_,gamma_wat_,Rsb_,Rp_,Pb_,Tres_,Bob_,muob_)</f>
        <v>819.77149727308722</v>
      </c>
    </row>
    <row r="28" spans="1:11" outlineLevel="1" x14ac:dyDescent="0.2">
      <c r="B28" s="24">
        <v>60</v>
      </c>
      <c r="C28" s="24">
        <f t="shared" si="0"/>
        <v>80</v>
      </c>
      <c r="D28" s="25">
        <f>[1]!PVT_Rs_m3m3(B28,C28,gamma_gas_,gamma_oil_,gamma_wat_,Rsb_,Rp_,Pb_,Tres_,Bob_,muob_)</f>
        <v>37.829853777030927</v>
      </c>
      <c r="E28" s="26">
        <f>[1]!PVT_Bo_m3m3(B28,C28,gamma_gas_,gamma_oil_,gamma_wat_,Rsb_,Rp_,Pb_,Tres_,Bob_,muob_)</f>
        <v>1.1030546590708084</v>
      </c>
      <c r="F28" s="25">
        <f>[1]!PVT_Muo_cP(B28,C28,gamma_gas_,gamma_oil_,gamma_wat_,Rsb_,Rp_,Pb_,Tres_,Bob_,muob_)</f>
        <v>1.500453325635279</v>
      </c>
      <c r="G28" s="27">
        <f>[1]!PVT_Mug_cP(B28,C28,gamma_gas_,gamma_oil_,gamma_wat_,Rsb_,Rp_,Pb_,Pb_,Bob_,muob_)</f>
        <v>1.3565718967699225E-2</v>
      </c>
      <c r="H28" s="26">
        <f>[1]!PVT_Muw_cP(B28,C28,gamma_gas_,gamma_oil_,gamma_wat_,Rsb_,Rp_,Pb_,Tres_,Bob_,muob_)</f>
        <v>0.34841473772767878</v>
      </c>
      <c r="I28" s="25">
        <f>[1]!PVT_Rhog_kgm3(B28,C28,gamma_gas_,gamma_oil_,gamma_wat_,Rsb_,Rp_,Pb_,Tres_,Bob_,muob_)</f>
        <v>51.277440019390482</v>
      </c>
      <c r="J28" s="25">
        <f>[1]!PVT_Rhow_kgm3(B28,C28,gamma_gas_,gamma_oil_,gamma_wat_,Rsb_,Rp_,Pb_,Tres_,Bob_,muob_)</f>
        <v>971.35038666714604</v>
      </c>
      <c r="K28" s="25">
        <f>[1]!PVT_Rhoo_kgm3(B28,C28,gamma_gas_,gamma_oil_,gamma_wat_,Rsb_,Rp_,Pb_,Tres_,Bob_,muob_)</f>
        <v>813.17220185907354</v>
      </c>
    </row>
    <row r="29" spans="1:11" outlineLevel="1" x14ac:dyDescent="0.2">
      <c r="B29" s="24">
        <v>80</v>
      </c>
      <c r="C29" s="24">
        <f t="shared" si="0"/>
        <v>80</v>
      </c>
      <c r="D29" s="25">
        <f>[1]!PVT_Rs_m3m3(B29,C29,gamma_gas_,gamma_oil_,gamma_wat_,Rsb_,Rp_,Pb_,Tres_,Bob_,muob_)</f>
        <v>53.488559430003527</v>
      </c>
      <c r="E29" s="26">
        <f>[1]!PVT_Bo_m3m3(B29,C29,gamma_gas_,gamma_oil_,gamma_wat_,Rsb_,Rp_,Pb_,Tres_,Bob_,muob_)</f>
        <v>1.1322102757286072</v>
      </c>
      <c r="F29" s="25">
        <f>[1]!PVT_Muo_cP(B29,C29,gamma_gas_,gamma_oil_,gamma_wat_,Rsb_,Rp_,Pb_,Tres_,Bob_,muob_)</f>
        <v>1.2534060565552225</v>
      </c>
      <c r="G29" s="27">
        <f>[1]!PVT_Mug_cP(B29,C29,gamma_gas_,gamma_oil_,gamma_wat_,Rsb_,Rp_,Pb_,Pb_,Bob_,muob_)</f>
        <v>1.4281265311255864E-2</v>
      </c>
      <c r="H29" s="26">
        <f>[1]!PVT_Muw_cP(B29,C29,gamma_gas_,gamma_oil_,gamma_wat_,Rsb_,Rp_,Pb_,Tres_,Bob_,muob_)</f>
        <v>0.35302359180895171</v>
      </c>
      <c r="I29" s="25">
        <f>[1]!PVT_Rhog_kgm3(B29,C29,gamma_gas_,gamma_oil_,gamma_wat_,Rsb_,Rp_,Pb_,Tres_,Bob_,muob_)</f>
        <v>68.472148721841492</v>
      </c>
      <c r="J29" s="25">
        <f>[1]!PVT_Rhow_kgm3(B29,C29,gamma_gas_,gamma_oil_,gamma_wat_,Rsb_,Rp_,Pb_,Tres_,Bob_,muob_)</f>
        <v>971.70124991871342</v>
      </c>
      <c r="K29" s="25">
        <f>[1]!PVT_Rhoo_kgm3(B29,C29,gamma_gas_,gamma_oil_,gamma_wat_,Rsb_,Rp_,Pb_,Tres_,Bob_,muob_)</f>
        <v>805.7492481751533</v>
      </c>
    </row>
    <row r="30" spans="1:11" outlineLevel="1" x14ac:dyDescent="0.2">
      <c r="B30" s="24">
        <v>100</v>
      </c>
      <c r="C30" s="24">
        <f t="shared" si="0"/>
        <v>80</v>
      </c>
      <c r="D30" s="25">
        <f>[1]!PVT_Rs_m3m3(B30,C30,gamma_gas_,gamma_oil_,gamma_wat_,Rsb_,Rp_,Pb_,Tres_,Bob_,muob_)</f>
        <v>69.974621365274899</v>
      </c>
      <c r="E30" s="26">
        <f>[1]!PVT_Bo_m3m3(B30,C30,gamma_gas_,gamma_oil_,gamma_wat_,Rsb_,Rp_,Pb_,Tres_,Bob_,muob_)</f>
        <v>1.1638405832814809</v>
      </c>
      <c r="F30" s="25">
        <f>[1]!PVT_Muo_cP(B30,C30,gamma_gas_,gamma_oil_,gamma_wat_,Rsb_,Rp_,Pb_,Tres_,Bob_,muob_)</f>
        <v>1.0798118334263502</v>
      </c>
      <c r="G30" s="27">
        <f>[1]!PVT_Mug_cP(B30,C30,gamma_gas_,gamma_oil_,gamma_wat_,Rsb_,Rp_,Pb_,Pb_,Bob_,muob_)</f>
        <v>1.5067188178231777E-2</v>
      </c>
      <c r="H30" s="26">
        <f>[1]!PVT_Muw_cP(B30,C30,gamma_gas_,gamma_oil_,gamma_wat_,Rsb_,Rp_,Pb_,Tres_,Bob_,muob_)</f>
        <v>0.3578127065913933</v>
      </c>
      <c r="I30" s="25">
        <f>[1]!PVT_Rhog_kgm3(B30,C30,gamma_gas_,gamma_oil_,gamma_wat_,Rsb_,Rp_,Pb_,Tres_,Bob_,muob_)</f>
        <v>85.167243557721918</v>
      </c>
      <c r="J30" s="25">
        <f>[1]!PVT_Rhow_kgm3(B30,C30,gamma_gas_,gamma_oil_,gamma_wat_,Rsb_,Rp_,Pb_,Tres_,Bob_,muob_)</f>
        <v>972.09537309020902</v>
      </c>
      <c r="K30" s="25">
        <f>[1]!PVT_Rhoo_kgm3(B30,C30,gamma_gas_,gamma_oil_,gamma_wat_,Rsb_,Rp_,Pb_,Tres_,Bob_,muob_)</f>
        <v>797.69549994548436</v>
      </c>
    </row>
    <row r="31" spans="1:11" outlineLevel="1" x14ac:dyDescent="0.2">
      <c r="B31" s="24">
        <v>120</v>
      </c>
      <c r="C31" s="24">
        <f t="shared" si="0"/>
        <v>80</v>
      </c>
      <c r="D31" s="25">
        <f>[1]!PVT_Rs_m3m3(B31,C31,gamma_gas_,gamma_oil_,gamma_wat_,Rsb_,Rp_,Pb_,Tres_,Bob_,muob_)</f>
        <v>80</v>
      </c>
      <c r="E31" s="26">
        <f>[1]!PVT_Bo_m3m3(B31,C31,gamma_gas_,gamma_oil_,gamma_wat_,Rsb_,Rp_,Pb_,Tres_,Bob_,muob_)</f>
        <v>1.1806672063194987</v>
      </c>
      <c r="F31" s="25">
        <f>[1]!PVT_Muo_cP(B31,C31,gamma_gas_,gamma_oil_,gamma_wat_,Rsb_,Rp_,Pb_,Tres_,Bob_,muob_)</f>
        <v>1.0143832116351985</v>
      </c>
      <c r="G31" s="27">
        <f>[1]!PVT_Mug_cP(B31,C31,gamma_gas_,gamma_oil_,gamma_wat_,Rsb_,Rp_,Pb_,Pb_,Bob_,muob_)</f>
        <v>1.5906881569035945E-2</v>
      </c>
      <c r="H31" s="26">
        <f>[1]!PVT_Muw_cP(B31,C31,gamma_gas_,gamma_oil_,gamma_wat_,Rsb_,Rp_,Pb_,Tres_,Bob_,muob_)</f>
        <v>0.36278208207500345</v>
      </c>
      <c r="I31" s="25">
        <f>[1]!PVT_Rhog_kgm3(B31,C31,gamma_gas_,gamma_oil_,gamma_wat_,Rsb_,Rp_,Pb_,Tres_,Bob_,muob_)</f>
        <v>101.16827513716821</v>
      </c>
      <c r="J31" s="25">
        <f>[1]!PVT_Rhow_kgm3(B31,C31,gamma_gas_,gamma_oil_,gamma_wat_,Rsb_,Rp_,Pb_,Tres_,Bob_,muob_)</f>
        <v>972.53286117907339</v>
      </c>
      <c r="K31" s="25">
        <f>[1]!PVT_Rhoo_kgm3(B31,C31,gamma_gas_,gamma_oil_,gamma_wat_,Rsb_,Rp_,Pb_,Tres_,Bob_,muob_)</f>
        <v>794.62594961422008</v>
      </c>
    </row>
    <row r="32" spans="1:11" outlineLevel="1" x14ac:dyDescent="0.2">
      <c r="B32" s="24">
        <v>140</v>
      </c>
      <c r="C32" s="24">
        <f t="shared" si="0"/>
        <v>80</v>
      </c>
      <c r="D32" s="25">
        <f>[1]!PVT_Rs_m3m3(B32,C32,gamma_gas_,gamma_oil_,gamma_wat_,Rsb_,Rp_,Pb_,Tres_,Bob_,muob_)</f>
        <v>80</v>
      </c>
      <c r="E32" s="26">
        <f>[1]!PVT_Bo_m3m3(B32,C32,gamma_gas_,gamma_oil_,gamma_wat_,Rsb_,Rp_,Pb_,Tres_,Bob_,muob_)</f>
        <v>1.1755656078867194</v>
      </c>
      <c r="F32" s="25">
        <f>[1]!PVT_Muo_cP(B32,C32,gamma_gas_,gamma_oil_,gamma_wat_,Rsb_,Rp_,Pb_,Tres_,Bob_,muob_)</f>
        <v>1.0516696946026671</v>
      </c>
      <c r="G32" s="27">
        <f>[1]!PVT_Mug_cP(B32,C32,gamma_gas_,gamma_oil_,gamma_wat_,Rsb_,Rp_,Pb_,Pb_,Bob_,muob_)</f>
        <v>1.6786635470529682E-2</v>
      </c>
      <c r="H32" s="26">
        <f>[1]!PVT_Muw_cP(B32,C32,gamma_gas_,gamma_oil_,gamma_wat_,Rsb_,Rp_,Pb_,Tres_,Bob_,muob_)</f>
        <v>0.36793171825978227</v>
      </c>
      <c r="I32" s="25">
        <f>[1]!PVT_Rhog_kgm3(B32,C32,gamma_gas_,gamma_oil_,gamma_wat_,Rsb_,Rp_,Pb_,Tres_,Bob_,muob_)</f>
        <v>116.36900892897458</v>
      </c>
      <c r="J32" s="25">
        <f>[1]!PVT_Rhow_kgm3(B32,C32,gamma_gas_,gamma_oil_,gamma_wat_,Rsb_,Rp_,Pb_,Tres_,Bob_,muob_)</f>
        <v>973.01383088495345</v>
      </c>
      <c r="K32" s="25">
        <f>[1]!PVT_Rhoo_kgm3(B32,C32,gamma_gas_,gamma_oil_,gamma_wat_,Rsb_,Rp_,Pb_,Tres_,Bob_,muob_)</f>
        <v>798.07438539015709</v>
      </c>
    </row>
    <row r="33" spans="2:11" outlineLevel="1" x14ac:dyDescent="0.2">
      <c r="B33" s="24">
        <v>160</v>
      </c>
      <c r="C33" s="24">
        <f t="shared" si="0"/>
        <v>80</v>
      </c>
      <c r="D33" s="25">
        <f>[1]!PVT_Rs_m3m3(B33,C33,gamma_gas_,gamma_oil_,gamma_wat_,Rsb_,Rp_,Pb_,Tres_,Bob_,muob_)</f>
        <v>80</v>
      </c>
      <c r="E33" s="26">
        <f>[1]!PVT_Bo_m3m3(B33,C33,gamma_gas_,gamma_oil_,gamma_wat_,Rsb_,Rp_,Pb_,Tres_,Bob_,muob_)</f>
        <v>1.1717538804745498</v>
      </c>
      <c r="F33" s="25">
        <f>[1]!PVT_Muo_cP(B33,C33,gamma_gas_,gamma_oil_,gamma_wat_,Rsb_,Rp_,Pb_,Tres_,Bob_,muob_)</f>
        <v>1.0946410836040579</v>
      </c>
      <c r="G33" s="27">
        <f>[1]!PVT_Mug_cP(B33,C33,gamma_gas_,gamma_oil_,gamma_wat_,Rsb_,Rp_,Pb_,Pb_,Bob_,muob_)</f>
        <v>1.7696649218225117E-2</v>
      </c>
      <c r="H33" s="26">
        <f>[1]!PVT_Muw_cP(B33,C33,gamma_gas_,gamma_oil_,gamma_wat_,Rsb_,Rp_,Pb_,Tres_,Bob_,muob_)</f>
        <v>0.3732616151457297</v>
      </c>
      <c r="I33" s="25">
        <f>[1]!PVT_Rhog_kgm3(B33,C33,gamma_gas_,gamma_oil_,gamma_wat_,Rsb_,Rp_,Pb_,Tres_,Bob_,muob_)</f>
        <v>130.74752734310729</v>
      </c>
      <c r="J33" s="25">
        <f>[1]!PVT_Rhow_kgm3(B33,C33,gamma_gas_,gamma_oil_,gamma_wat_,Rsb_,Rp_,Pb_,Tres_,Bob_,muob_)</f>
        <v>973.53841068777274</v>
      </c>
      <c r="K33" s="25">
        <f>[1]!PVT_Rhoo_kgm3(B33,C33,gamma_gas_,gamma_oil_,gamma_wat_,Rsb_,Rp_,Pb_,Tres_,Bob_,muob_)</f>
        <v>800.67052956551083</v>
      </c>
    </row>
    <row r="34" spans="2:11" outlineLevel="1" x14ac:dyDescent="0.2">
      <c r="B34" s="24">
        <v>180</v>
      </c>
      <c r="C34" s="24">
        <f t="shared" si="0"/>
        <v>80</v>
      </c>
      <c r="D34" s="25">
        <f>[1]!PVT_Rs_m3m3(B34,C34,gamma_gas_,gamma_oil_,gamma_wat_,Rsb_,Rp_,Pb_,Tres_,Bob_,muob_)</f>
        <v>80</v>
      </c>
      <c r="E34" s="26">
        <f>[1]!PVT_Bo_m3m3(B34,C34,gamma_gas_,gamma_oil_,gamma_wat_,Rsb_,Rp_,Pb_,Tres_,Bob_,muob_)</f>
        <v>1.1687977504115337</v>
      </c>
      <c r="F34" s="25">
        <f>[1]!PVT_Muo_cP(B34,C34,gamma_gas_,gamma_oil_,gamma_wat_,Rsb_,Rp_,Pb_,Tres_,Bob_,muob_)</f>
        <v>1.1427623596214616</v>
      </c>
      <c r="G34" s="27">
        <f>[1]!PVT_Mug_cP(B34,C34,gamma_gas_,gamma_oil_,gamma_wat_,Rsb_,Rp_,Pb_,Pb_,Bob_,muob_)</f>
        <v>1.8632637091865627E-2</v>
      </c>
      <c r="H34" s="26">
        <f>[1]!PVT_Muw_cP(B34,C34,gamma_gas_,gamma_oil_,gamma_wat_,Rsb_,Rp_,Pb_,Tres_,Bob_,muob_)</f>
        <v>0.37877177273284574</v>
      </c>
      <c r="I34" s="25">
        <f>[1]!PVT_Rhog_kgm3(B34,C34,gamma_gas_,gamma_oil_,gamma_wat_,Rsb_,Rp_,Pb_,Tres_,Bob_,muob_)</f>
        <v>144.3646036110502</v>
      </c>
      <c r="J34" s="25">
        <f>[1]!PVT_Rhow_kgm3(B34,C34,gamma_gas_,gamma_oil_,gamma_wat_,Rsb_,Rp_,Pb_,Tres_,Bob_,muob_)</f>
        <v>974.10674093385262</v>
      </c>
      <c r="K34" s="25">
        <f>[1]!PVT_Rhoo_kgm3(B34,C34,gamma_gas_,gamma_oil_,gamma_wat_,Rsb_,Rp_,Pb_,Tres_,Bob_,muob_)</f>
        <v>802.69559012212653</v>
      </c>
    </row>
    <row r="35" spans="2:11" outlineLevel="1" x14ac:dyDescent="0.2">
      <c r="B35" s="24">
        <v>200</v>
      </c>
      <c r="C35" s="24">
        <f t="shared" si="0"/>
        <v>80</v>
      </c>
      <c r="D35" s="25">
        <f>[1]!PVT_Rs_m3m3(B35,C35,gamma_gas_,gamma_oil_,gamma_wat_,Rsb_,Rp_,Pb_,Tres_,Bob_,muob_)</f>
        <v>80</v>
      </c>
      <c r="E35" s="26">
        <f>[1]!PVT_Bo_m3m3(B35,C35,gamma_gas_,gamma_oil_,gamma_wat_,Rsb_,Rp_,Pb_,Tres_,Bob_,muob_)</f>
        <v>1.1664382168802112</v>
      </c>
      <c r="F35" s="25">
        <f>[1]!PVT_Muo_cP(B35,C35,gamma_gas_,gamma_oil_,gamma_wat_,Rsb_,Rp_,Pb_,Tres_,Bob_,muob_)</f>
        <v>1.1956079698529825</v>
      </c>
      <c r="G35" s="27">
        <f>[1]!PVT_Mug_cP(B35,C35,gamma_gas_,gamma_oil_,gamma_wat_,Rsb_,Rp_,Pb_,Pb_,Bob_,muob_)</f>
        <v>1.959793520234334E-2</v>
      </c>
      <c r="H35" s="26">
        <f>[1]!PVT_Muw_cP(B35,C35,gamma_gas_,gamma_oil_,gamma_wat_,Rsb_,Rp_,Pb_,Tres_,Bob_,muob_)</f>
        <v>0.38446219102113038</v>
      </c>
      <c r="I35" s="25">
        <f>[1]!PVT_Rhog_kgm3(B35,C35,gamma_gas_,gamma_oil_,gamma_wat_,Rsb_,Rp_,Pb_,Tres_,Bob_,muob_)</f>
        <v>157.36515020693065</v>
      </c>
      <c r="J35" s="25">
        <f>[1]!PVT_Rhow_kgm3(B35,C35,gamma_gas_,gamma_oil_,gamma_wat_,Rsb_,Rp_,Pb_,Tres_,Bob_,muob_)</f>
        <v>974.71897393020072</v>
      </c>
      <c r="K35" s="25">
        <f>[1]!PVT_Rhoo_kgm3(B35,C35,gamma_gas_,gamma_oil_,gamma_wat_,Rsb_,Rp_,Pb_,Tres_,Bob_,muob_)</f>
        <v>804.3193256384435</v>
      </c>
    </row>
    <row r="36" spans="2:11" outlineLevel="1" x14ac:dyDescent="0.2">
      <c r="B36" s="24">
        <v>220</v>
      </c>
      <c r="C36" s="24">
        <f t="shared" si="0"/>
        <v>80</v>
      </c>
      <c r="D36" s="25">
        <f>[1]!PVT_Rs_m3m3(B36,C36,gamma_gas_,gamma_oil_,gamma_wat_,Rsb_,Rp_,Pb_,Tres_,Bob_,muob_)</f>
        <v>80</v>
      </c>
      <c r="E36" s="26">
        <f>[1]!PVT_Bo_m3m3(B36,C36,gamma_gas_,gamma_oil_,gamma_wat_,Rsb_,Rp_,Pb_,Tres_,Bob_,muob_)</f>
        <v>1.1645112328704794</v>
      </c>
      <c r="F36" s="25">
        <f>[1]!PVT_Muo_cP(B36,C36,gamma_gas_,gamma_oil_,gamma_wat_,Rsb_,Rp_,Pb_,Tres_,Bob_,muob_)</f>
        <v>1.2528187080253694</v>
      </c>
      <c r="G36" s="27">
        <f>[1]!PVT_Mug_cP(B36,C36,gamma_gas_,gamma_oil_,gamma_wat_,Rsb_,Rp_,Pb_,Pb_,Bob_,muob_)</f>
        <v>2.0606043940918212E-2</v>
      </c>
      <c r="H36" s="26">
        <f>[1]!PVT_Muw_cP(B36,C36,gamma_gas_,gamma_oil_,gamma_wat_,Rsb_,Rp_,Pb_,Tres_,Bob_,muob_)</f>
        <v>0.39033287001058364</v>
      </c>
      <c r="I36" s="25">
        <f>[1]!PVT_Rhog_kgm3(B36,C36,gamma_gas_,gamma_oil_,gamma_wat_,Rsb_,Rp_,Pb_,Tres_,Bob_,muob_)</f>
        <v>169.9814069327287</v>
      </c>
      <c r="J36" s="25">
        <f>[1]!PVT_Rhow_kgm3(B36,C36,gamma_gas_,gamma_oil_,gamma_wat_,Rsb_,Rp_,Pb_,Tres_,Bob_,muob_)</f>
        <v>975.37527404707998</v>
      </c>
      <c r="K36" s="25">
        <f>[1]!PVT_Rhoo_kgm3(B36,C36,gamma_gas_,gamma_oil_,gamma_wat_,Rsb_,Rp_,Pb_,Tres_,Bob_,muob_)</f>
        <v>805.65027929133623</v>
      </c>
    </row>
    <row r="37" spans="2:11" outlineLevel="1" x14ac:dyDescent="0.2">
      <c r="B37" s="24">
        <v>240</v>
      </c>
      <c r="C37" s="24">
        <f t="shared" si="0"/>
        <v>80</v>
      </c>
      <c r="D37" s="25">
        <f>[1]!PVT_Rs_m3m3(B37,C37,gamma_gas_,gamma_oil_,gamma_wat_,Rsb_,Rp_,Pb_,Tres_,Bob_,muob_)</f>
        <v>80</v>
      </c>
      <c r="E37" s="26">
        <f>[1]!PVT_Bo_m3m3(B37,C37,gamma_gas_,gamma_oil_,gamma_wat_,Rsb_,Rp_,Pb_,Tres_,Bob_,muob_)</f>
        <v>1.1629078448678598</v>
      </c>
      <c r="F37" s="25">
        <f>[1]!PVT_Muo_cP(B37,C37,gamma_gas_,gamma_oil_,gamma_wat_,Rsb_,Rp_,Pb_,Tres_,Bob_,muob_)</f>
        <v>1.3140740183946704</v>
      </c>
      <c r="G37" s="27">
        <f>[1]!PVT_Mug_cP(B37,C37,gamma_gas_,gamma_oil_,gamma_wat_,Rsb_,Rp_,Pb_,Pb_,Bob_,muob_)</f>
        <v>2.1683383160038823E-2</v>
      </c>
      <c r="H37" s="26">
        <f>[1]!PVT_Muw_cP(B37,C37,gamma_gas_,gamma_oil_,gamma_wat_,Rsb_,Rp_,Pb_,Tres_,Bob_,muob_)</f>
        <v>0.39638380970120551</v>
      </c>
      <c r="I37" s="25">
        <f>[1]!PVT_Rhog_kgm3(B37,C37,gamma_gas_,gamma_oil_,gamma_wat_,Rsb_,Rp_,Pb_,Tres_,Bob_,muob_)</f>
        <v>182.53336625994487</v>
      </c>
      <c r="J37" s="25">
        <f>[1]!PVT_Rhow_kgm3(B37,C37,gamma_gas_,gamma_oil_,gamma_wat_,Rsb_,Rp_,Pb_,Tres_,Bob_,muob_)</f>
        <v>976.07581782899126</v>
      </c>
      <c r="K37" s="25">
        <f>[1]!PVT_Rhoo_kgm3(B37,C37,gamma_gas_,gamma_oil_,gamma_wat_,Rsb_,Rp_,Pb_,Tres_,Bob_,muob_)</f>
        <v>806.76108957421775</v>
      </c>
    </row>
    <row r="38" spans="2:11" outlineLevel="1" x14ac:dyDescent="0.2">
      <c r="B38" s="24">
        <v>260</v>
      </c>
      <c r="C38" s="24">
        <f t="shared" si="0"/>
        <v>80</v>
      </c>
      <c r="D38" s="25">
        <f>[1]!PVT_Rs_m3m3(B38,C38,gamma_gas_,gamma_oil_,gamma_wat_,Rsb_,Rp_,Pb_,Tres_,Bob_,muob_)</f>
        <v>80</v>
      </c>
      <c r="E38" s="26">
        <f>[1]!PVT_Bo_m3m3(B38,C38,gamma_gas_,gamma_oil_,gamma_wat_,Rsb_,Rp_,Pb_,Tres_,Bob_,muob_)</f>
        <v>1.1615528563960344</v>
      </c>
      <c r="F38" s="25">
        <f>[1]!PVT_Muo_cP(B38,C38,gamma_gas_,gamma_oil_,gamma_wat_,Rsb_,Rp_,Pb_,Tres_,Bob_,muob_)</f>
        <v>1.3790736979594145</v>
      </c>
      <c r="G38" s="27">
        <f>[1]!PVT_Mug_cP(B38,C38,gamma_gas_,gamma_oil_,gamma_wat_,Rsb_,Rp_,Pb_,Pb_,Bob_,muob_)</f>
        <v>2.2871605188958734E-2</v>
      </c>
      <c r="H38" s="26">
        <f>[1]!PVT_Muw_cP(B38,C38,gamma_gas_,gamma_oil_,gamma_wat_,Rsb_,Rp_,Pb_,Tres_,Bob_,muob_)</f>
        <v>0.40261501009299605</v>
      </c>
      <c r="I38" s="25">
        <f>[1]!PVT_Rhog_kgm3(B38,C38,gamma_gas_,gamma_oil_,gamma_wat_,Rsb_,Rp_,Pb_,Tres_,Bob_,muob_)</f>
        <v>195.41703229727273</v>
      </c>
      <c r="J38" s="25">
        <f>[1]!PVT_Rhow_kgm3(B38,C38,gamma_gas_,gamma_oil_,gamma_wat_,Rsb_,Rp_,Pb_,Tres_,Bob_,muob_)</f>
        <v>976.82079411420705</v>
      </c>
      <c r="K38" s="25">
        <f>[1]!PVT_Rhoo_kgm3(B38,C38,gamma_gas_,gamma_oil_,gamma_wat_,Rsb_,Rp_,Pb_,Tres_,Bob_,muob_)</f>
        <v>807.70220212873562</v>
      </c>
    </row>
    <row r="39" spans="2:11" outlineLevel="1" x14ac:dyDescent="0.2">
      <c r="B39" s="24">
        <v>280</v>
      </c>
      <c r="C39" s="24">
        <f t="shared" si="0"/>
        <v>80</v>
      </c>
      <c r="D39" s="25">
        <f>[1]!PVT_Rs_m3m3(B39,C39,gamma_gas_,gamma_oil_,gamma_wat_,Rsb_,Rp_,Pb_,Tres_,Bob_,muob_)</f>
        <v>80</v>
      </c>
      <c r="E39" s="26">
        <f>[1]!PVT_Bo_m3m3(B39,C39,gamma_gas_,gamma_oil_,gamma_wat_,Rsb_,Rp_,Pb_,Tres_,Bob_,muob_)</f>
        <v>1.1603926943680387</v>
      </c>
      <c r="F39" s="25">
        <f>[1]!PVT_Muo_cP(B39,C39,gamma_gas_,gamma_oil_,gamma_wat_,Rsb_,Rp_,Pb_,Tres_,Bob_,muob_)</f>
        <v>1.447525646071635</v>
      </c>
      <c r="G39" s="27">
        <f>[1]!PVT_Mug_cP(B39,C39,gamma_gas_,gamma_oil_,gamma_wat_,Rsb_,Rp_,Pb_,Pb_,Bob_,muob_)</f>
        <v>2.422784902336915E-2</v>
      </c>
      <c r="H39" s="26">
        <f>[1]!PVT_Muw_cP(B39,C39,gamma_gas_,gamma_oil_,gamma_wat_,Rsb_,Rp_,Pb_,Tres_,Bob_,muob_)</f>
        <v>0.4090264711859552</v>
      </c>
      <c r="I39" s="25">
        <f>[1]!PVT_Rhog_kgm3(B39,C39,gamma_gas_,gamma_oil_,gamma_wat_,Rsb_,Rp_,Pb_,Tres_,Bob_,muob_)</f>
        <v>209.06416247293561</v>
      </c>
      <c r="J39" s="25">
        <f>[1]!PVT_Rhow_kgm3(B39,C39,gamma_gas_,gamma_oil_,gamma_wat_,Rsb_,Rp_,Pb_,Tres_,Bob_,muob_)</f>
        <v>977.61040416301159</v>
      </c>
      <c r="K39" s="25">
        <f>[1]!PVT_Rhoo_kgm3(B39,C39,gamma_gas_,gamma_oil_,gamma_wat_,Rsb_,Rp_,Pb_,Tres_,Bob_,muob_)</f>
        <v>808.5097437733757</v>
      </c>
    </row>
    <row r="40" spans="2:11" outlineLevel="1" x14ac:dyDescent="0.2">
      <c r="B40" s="24">
        <v>300</v>
      </c>
      <c r="C40" s="24">
        <f t="shared" si="0"/>
        <v>80</v>
      </c>
      <c r="D40" s="25">
        <f>[1]!PVT_Rs_m3m3(B40,C40,gamma_gas_,gamma_oil_,gamma_wat_,Rsb_,Rp_,Pb_,Tres_,Bob_,muob_)</f>
        <v>80</v>
      </c>
      <c r="E40" s="26">
        <f>[1]!PVT_Bo_m3m3(B40,C40,gamma_gas_,gamma_oil_,gamma_wat_,Rsb_,Rp_,Pb_,Tres_,Bob_,muob_)</f>
        <v>1.1593881579705583</v>
      </c>
      <c r="F40" s="25">
        <f>[1]!PVT_Muo_cP(B40,C40,gamma_gas_,gamma_oil_,gamma_wat_,Rsb_,Rp_,Pb_,Tres_,Bob_,muob_)</f>
        <v>1.5191376962112864</v>
      </c>
      <c r="G40" s="27">
        <f>[1]!PVT_Mug_cP(B40,C40,gamma_gas_,gamma_oil_,gamma_wat_,Rsb_,Rp_,Pb_,Pb_,Bob_,muob_)</f>
        <v>2.5819443725453597E-2</v>
      </c>
      <c r="H40" s="26">
        <f>[1]!PVT_Muw_cP(B40,C40,gamma_gas_,gamma_oil_,gamma_wat_,Rsb_,Rp_,Pb_,Tres_,Bob_,muob_)</f>
        <v>0.4156181929800829</v>
      </c>
      <c r="I40" s="25">
        <f>[1]!PVT_Rhog_kgm3(B40,C40,gamma_gas_,gamma_oil_,gamma_wat_,Rsb_,Rp_,Pb_,Tres_,Bob_,muob_)</f>
        <v>223.85018235404627</v>
      </c>
      <c r="J40" s="25">
        <f>[1]!PVT_Rhow_kgm3(B40,C40,gamma_gas_,gamma_oil_,gamma_wat_,Rsb_,Rp_,Pb_,Tres_,Bob_,muob_)</f>
        <v>978.4448617948093</v>
      </c>
      <c r="K40" s="25">
        <f>[1]!PVT_Rhoo_kgm3(B40,C40,gamma_gas_,gamma_oil_,gamma_wat_,Rsb_,Rp_,Pb_,Tres_,Bob_,muob_)</f>
        <v>809.2102662513347</v>
      </c>
    </row>
    <row r="41" spans="2:11" outlineLevel="1" x14ac:dyDescent="0.2">
      <c r="B41" s="24">
        <v>320</v>
      </c>
      <c r="C41" s="24">
        <f t="shared" si="0"/>
        <v>80</v>
      </c>
      <c r="D41" s="25">
        <f>[1]!PVT_Rs_m3m3(B41,C41,gamma_gas_,gamma_oil_,gamma_wat_,Rsb_,Rp_,Pb_,Tres_,Bob_,muob_)</f>
        <v>80</v>
      </c>
      <c r="E41" s="26">
        <f>[1]!PVT_Bo_m3m3(B41,C41,gamma_gas_,gamma_oil_,gamma_wat_,Rsb_,Rp_,Pb_,Tres_,Bob_,muob_)</f>
        <v>1.1585099020034806</v>
      </c>
      <c r="F41" s="25">
        <f>[1]!PVT_Muo_cP(B41,C41,gamma_gas_,gamma_oil_,gamma_wat_,Rsb_,Rp_,Pb_,Tres_,Bob_,muob_)</f>
        <v>1.5936123222926795</v>
      </c>
      <c r="G41" s="27">
        <f>[1]!PVT_Mug_cP(B41,C41,gamma_gas_,gamma_oil_,gamma_wat_,Rsb_,Rp_,Pb_,Pb_,Bob_,muob_)</f>
        <v>2.7706850757567025E-2</v>
      </c>
      <c r="H41" s="26">
        <f>[1]!PVT_Muw_cP(B41,C41,gamma_gas_,gamma_oil_,gamma_wat_,Rsb_,Rp_,Pb_,Tres_,Bob_,muob_)</f>
        <v>0.42239017547537927</v>
      </c>
      <c r="I41" s="25">
        <f>[1]!PVT_Rhog_kgm3(B41,C41,gamma_gas_,gamma_oil_,gamma_wat_,Rsb_,Rp_,Pb_,Tres_,Bob_,muob_)</f>
        <v>239.92959410590848</v>
      </c>
      <c r="J41" s="25">
        <f>[1]!PVT_Rhow_kgm3(B41,C41,gamma_gas_,gamma_oil_,gamma_wat_,Rsb_,Rp_,Pb_,Tres_,Bob_,muob_)</f>
        <v>979.32439353427742</v>
      </c>
      <c r="K41" s="25">
        <f>[1]!PVT_Rhoo_kgm3(B41,C41,gamma_gas_,gamma_oil_,gamma_wat_,Rsb_,Rp_,Pb_,Tres_,Bob_,muob_)</f>
        <v>809.82372129710234</v>
      </c>
    </row>
    <row r="42" spans="2:11" outlineLevel="1" x14ac:dyDescent="0.2">
      <c r="B42" s="24">
        <v>340</v>
      </c>
      <c r="C42" s="24">
        <f t="shared" si="0"/>
        <v>80</v>
      </c>
      <c r="D42" s="25">
        <f>[1]!PVT_Rs_m3m3(B42,C42,gamma_gas_,gamma_oil_,gamma_wat_,Rsb_,Rp_,Pb_,Tres_,Bob_,muob_)</f>
        <v>80</v>
      </c>
      <c r="E42" s="26">
        <f>[1]!PVT_Bo_m3m3(B42,C42,gamma_gas_,gamma_oil_,gamma_wat_,Rsb_,Rp_,Pb_,Tres_,Bob_,muob_)</f>
        <v>1.1577355227772113</v>
      </c>
      <c r="F42" s="25">
        <f>[1]!PVT_Muo_cP(B42,C42,gamma_gas_,gamma_oil_,gamma_wat_,Rsb_,Rp_,Pb_,Tres_,Bob_,muob_)</f>
        <v>1.6706434440866633</v>
      </c>
      <c r="G42" s="27">
        <f>[1]!PVT_Mug_cP(B42,C42,gamma_gas_,gamma_oil_,gamma_wat_,Rsb_,Rp_,Pb_,Pb_,Bob_,muob_)</f>
        <v>2.9907947532178368E-2</v>
      </c>
      <c r="H42" s="26">
        <f>[1]!PVT_Muw_cP(B42,C42,gamma_gas_,gamma_oil_,gamma_wat_,Rsb_,Rp_,Pb_,Tres_,Bob_,muob_)</f>
        <v>0.42934241867184425</v>
      </c>
      <c r="I42" s="25">
        <f>[1]!PVT_Rhog_kgm3(B42,C42,gamma_gas_,gamma_oil_,gamma_wat_,Rsb_,Rp_,Pb_,Tres_,Bob_,muob_)</f>
        <v>257.01485989595426</v>
      </c>
      <c r="J42" s="25">
        <f>[1]!PVT_Rhow_kgm3(B42,C42,gamma_gas_,gamma_oil_,gamma_wat_,Rsb_,Rp_,Pb_,Tres_,Bob_,muob_)</f>
        <v>980.24923876675155</v>
      </c>
      <c r="K42" s="25">
        <f>[1]!PVT_Rhoo_kgm3(B42,C42,gamma_gas_,gamma_oil_,gamma_wat_,Rsb_,Rp_,Pb_,Tres_,Bob_,muob_)</f>
        <v>810.36539135418775</v>
      </c>
    </row>
    <row r="43" spans="2:11" outlineLevel="1" x14ac:dyDescent="0.2">
      <c r="B43" s="24">
        <v>360</v>
      </c>
      <c r="C43" s="24">
        <f t="shared" si="0"/>
        <v>80</v>
      </c>
      <c r="D43" s="25">
        <f>[1]!PVT_Rs_m3m3(B43,C43,gamma_gas_,gamma_oil_,gamma_wat_,Rsb_,Rp_,Pb_,Tres_,Bob_,muob_)</f>
        <v>80</v>
      </c>
      <c r="E43" s="26">
        <f>[1]!PVT_Bo_m3m3(B43,C43,gamma_gas_,gamma_oil_,gamma_wat_,Rsb_,Rp_,Pb_,Tres_,Bob_,muob_)</f>
        <v>1.1570476202397262</v>
      </c>
      <c r="F43" s="25">
        <f>[1]!PVT_Muo_cP(B43,C43,gamma_gas_,gamma_oil_,gamma_wat_,Rsb_,Rp_,Pb_,Tres_,Bob_,muob_)</f>
        <v>1.7499148114006253</v>
      </c>
      <c r="G43" s="27">
        <f>[1]!PVT_Mug_cP(B43,C43,gamma_gas_,gamma_oil_,gamma_wat_,Rsb_,Rp_,Pb_,Pb_,Bob_,muob_)</f>
        <v>3.234779767218704E-2</v>
      </c>
      <c r="H43" s="26">
        <f>[1]!PVT_Muw_cP(B43,C43,gamma_gas_,gamma_oil_,gamma_wat_,Rsb_,Rp_,Pb_,Tres_,Bob_,muob_)</f>
        <v>0.4364749225694779</v>
      </c>
      <c r="I43" s="25">
        <f>[1]!PVT_Rhog_kgm3(B43,C43,gamma_gas_,gamma_oil_,gamma_wat_,Rsb_,Rp_,Pb_,Tres_,Bob_,muob_)</f>
        <v>274.21422686778067</v>
      </c>
      <c r="J43" s="25">
        <f>[1]!PVT_Rhow_kgm3(B43,C43,gamma_gas_,gamma_oil_,gamma_wat_,Rsb_,Rp_,Pb_,Tres_,Bob_,muob_)</f>
        <v>981.21964990304559</v>
      </c>
      <c r="K43" s="25">
        <f>[1]!PVT_Rhoo_kgm3(B43,C43,gamma_gas_,gamma_oil_,gamma_wat_,Rsb_,Rp_,Pb_,Tres_,Bob_,muob_)</f>
        <v>810.84718000251246</v>
      </c>
    </row>
    <row r="44" spans="2:11" outlineLevel="1" x14ac:dyDescent="0.2">
      <c r="B44" s="24">
        <v>380</v>
      </c>
      <c r="C44" s="24">
        <f t="shared" si="0"/>
        <v>80</v>
      </c>
      <c r="D44" s="25">
        <f>[1]!PVT_Rs_m3m3(B44,C44,gamma_gas_,gamma_oil_,gamma_wat_,Rsb_,Rp_,Pb_,Tres_,Bob_,muob_)</f>
        <v>80</v>
      </c>
      <c r="E44" s="26">
        <f>[1]!PVT_Bo_m3m3(B44,C44,gamma_gas_,gamma_oil_,gamma_wat_,Rsb_,Rp_,Pb_,Tres_,Bob_,muob_)</f>
        <v>1.1564324749673425</v>
      </c>
      <c r="F44" s="25">
        <f>[1]!PVT_Muo_cP(B44,C44,gamma_gas_,gamma_oil_,gamma_wat_,Rsb_,Rp_,Pb_,Tres_,Bob_,muob_)</f>
        <v>1.8310996013758258</v>
      </c>
      <c r="G44" s="27">
        <f>[1]!PVT_Mug_cP(B44,C44,gamma_gas_,gamma_oil_,gamma_wat_,Rsb_,Rp_,Pb_,Pb_,Bob_,muob_)</f>
        <v>3.4831394992291626E-2</v>
      </c>
      <c r="H44" s="26">
        <f>[1]!PVT_Muw_cP(B44,C44,gamma_gas_,gamma_oil_,gamma_wat_,Rsb_,Rp_,Pb_,Tres_,Bob_,muob_)</f>
        <v>0.4437876871682801</v>
      </c>
      <c r="I44" s="25">
        <f>[1]!PVT_Rhog_kgm3(B44,C44,gamma_gas_,gamma_oil_,gamma_wat_,Rsb_,Rp_,Pb_,Tres_,Bob_,muob_)</f>
        <v>290.16236861656057</v>
      </c>
      <c r="J44" s="25">
        <f>[1]!PVT_Rhow_kgm3(B44,C44,gamma_gas_,gamma_oil_,gamma_wat_,Rsb_,Rp_,Pb_,Tres_,Bob_,muob_)</f>
        <v>982.23589255391971</v>
      </c>
      <c r="K44" s="25">
        <f>[1]!PVT_Rhoo_kgm3(B44,C44,gamma_gas_,gamma_oil_,gamma_wat_,Rsb_,Rp_,Pb_,Tres_,Bob_,muob_)</f>
        <v>811.27849684997329</v>
      </c>
    </row>
    <row r="45" spans="2:11" outlineLevel="1" x14ac:dyDescent="0.2">
      <c r="B45" s="24">
        <v>400</v>
      </c>
      <c r="C45" s="24">
        <f t="shared" si="0"/>
        <v>80</v>
      </c>
      <c r="D45" s="25">
        <f>[1]!PVT_Rs_m3m3(B45,C45,gamma_gas_,gamma_oil_,gamma_wat_,Rsb_,Rp_,Pb_,Tres_,Bob_,muob_)</f>
        <v>80</v>
      </c>
      <c r="E45" s="26">
        <f>[1]!PVT_Bo_m3m3(B45,C45,gamma_gas_,gamma_oil_,gamma_wat_,Rsb_,Rp_,Pb_,Tres_,Bob_,muob_)</f>
        <v>1.1558791238484611</v>
      </c>
      <c r="F45" s="25">
        <f>[1]!PVT_Muo_cP(B45,C45,gamma_gas_,gamma_oil_,gamma_wat_,Rsb_,Rp_,Pb_,Tres_,Bob_,muob_)</f>
        <v>1.9138609593794527</v>
      </c>
      <c r="G45" s="27">
        <f>[1]!PVT_Mug_cP(B45,C45,gamma_gas_,gamma_oil_,gamma_wat_,Rsb_,Rp_,Pb_,Pb_,Bob_,muob_)</f>
        <v>3.7103767854624728E-2</v>
      </c>
      <c r="H45" s="26">
        <f>[1]!PVT_Muw_cP(B45,C45,gamma_gas_,gamma_oil_,gamma_wat_,Rsb_,Rp_,Pb_,Tres_,Bob_,muob_)</f>
        <v>0.45128071246825097</v>
      </c>
      <c r="I45" s="25">
        <f>[1]!PVT_Rhog_kgm3(B45,C45,gamma_gas_,gamma_oil_,gamma_wat_,Rsb_,Rp_,Pb_,Tres_,Bob_,muob_)</f>
        <v>303.59340071013372</v>
      </c>
      <c r="J45" s="25">
        <f>[1]!PVT_Rhow_kgm3(B45,C45,gamma_gas_,gamma_oil_,gamma_wat_,Rsb_,Rp_,Pb_,Tres_,Bob_,muob_)</f>
        <v>983.29824571442282</v>
      </c>
      <c r="K45" s="25">
        <f>[1]!PVT_Rhoo_kgm3(B45,C45,gamma_gas_,gamma_oil_,gamma_wat_,Rsb_,Rp_,Pb_,Tres_,Bob_,muob_)</f>
        <v>811.6668781734993</v>
      </c>
    </row>
    <row r="46" spans="2:11" outlineLevel="1" x14ac:dyDescent="0.2">
      <c r="B46" s="24">
        <v>420</v>
      </c>
      <c r="C46" s="24">
        <f t="shared" si="0"/>
        <v>80</v>
      </c>
      <c r="D46" s="25">
        <f>[1]!PVT_Rs_m3m3(B46,C46,gamma_gas_,gamma_oil_,gamma_wat_,Rsb_,Rp_,Pb_,Tres_,Bob_,muob_)</f>
        <v>80</v>
      </c>
      <c r="E46" s="26">
        <f>[1]!PVT_Bo_m3m3(B46,C46,gamma_gas_,gamma_oil_,gamma_wat_,Rsb_,Rp_,Pb_,Tres_,Bob_,muob_)</f>
        <v>1.1553787009926739</v>
      </c>
      <c r="F46" s="25">
        <f>[1]!PVT_Muo_cP(B46,C46,gamma_gas_,gamma_oil_,gamma_wat_,Rsb_,Rp_,Pb_,Tres_,Bob_,muob_)</f>
        <v>1.9978532751006954</v>
      </c>
      <c r="G46" s="27">
        <f>[1]!PVT_Mug_cP(B46,C46,gamma_gas_,gamma_oil_,gamma_wat_,Rsb_,Rp_,Pb_,Pb_,Bob_,muob_)</f>
        <v>3.8995470709754662E-2</v>
      </c>
      <c r="H46" s="26">
        <f>[1]!PVT_Muw_cP(B46,C46,gamma_gas_,gamma_oil_,gamma_wat_,Rsb_,Rp_,Pb_,Tres_,Bob_,muob_)</f>
        <v>0.45895399846939039</v>
      </c>
      <c r="I46" s="25">
        <f>[1]!PVT_Rhog_kgm3(B46,C46,gamma_gas_,gamma_oil_,gamma_wat_,Rsb_,Rp_,Pb_,Tres_,Bob_,muob_)</f>
        <v>314.04397739127421</v>
      </c>
      <c r="J46" s="25">
        <f>[1]!PVT_Rhow_kgm3(B46,C46,gamma_gas_,gamma_oil_,gamma_wat_,Rsb_,Rp_,Pb_,Tres_,Bob_,muob_)</f>
        <v>984.4070019583562</v>
      </c>
      <c r="K46" s="25">
        <f>[1]!PVT_Rhoo_kgm3(B46,C46,gamma_gas_,gamma_oil_,gamma_wat_,Rsb_,Rp_,Pb_,Tres_,Bob_,muob_)</f>
        <v>812.01843100788551</v>
      </c>
    </row>
    <row r="47" spans="2:11" outlineLevel="1" x14ac:dyDescent="0.2">
      <c r="B47" s="24">
        <v>440</v>
      </c>
      <c r="C47" s="24">
        <f t="shared" si="0"/>
        <v>80</v>
      </c>
      <c r="D47" s="25">
        <f>[1]!PVT_Rs_m3m3(B47,C47,gamma_gas_,gamma_oil_,gamma_wat_,Rsb_,Rp_,Pb_,Tres_,Bob_,muob_)</f>
        <v>80</v>
      </c>
      <c r="E47" s="26">
        <f>[1]!PVT_Bo_m3m3(B47,C47,gamma_gas_,gamma_oil_,gamma_wat_,Rsb_,Rp_,Pb_,Tres_,Bob_,muob_)</f>
        <v>1.1549239591296774</v>
      </c>
      <c r="F47" s="25">
        <f>[1]!PVT_Muo_cP(B47,C47,gamma_gas_,gamma_oil_,gamma_wat_,Rsb_,Rp_,Pb_,Tres_,Bob_,muob_)</f>
        <v>2.0827240254263466</v>
      </c>
      <c r="G47" s="27">
        <f>[1]!PVT_Mug_cP(B47,C47,gamma_gas_,gamma_oil_,gamma_wat_,Rsb_,Rp_,Pb_,Pb_,Bob_,muob_)</f>
        <v>4.0517403578276795E-2</v>
      </c>
      <c r="H47" s="26">
        <f>[1]!PVT_Muw_cP(B47,C47,gamma_gas_,gamma_oil_,gamma_wat_,Rsb_,Rp_,Pb_,Tres_,Bob_,muob_)</f>
        <v>0.46680754517169848</v>
      </c>
      <c r="I47" s="25">
        <f>[1]!PVT_Rhog_kgm3(B47,C47,gamma_gas_,gamma_oil_,gamma_wat_,Rsb_,Rp_,Pb_,Tres_,Bob_,muob_)</f>
        <v>322.02345994955135</v>
      </c>
      <c r="J47" s="25">
        <f>[1]!PVT_Rhow_kgm3(B47,C47,gamma_gas_,gamma_oil_,gamma_wat_,Rsb_,Rp_,Pb_,Tres_,Bob_,muob_)</f>
        <v>985.56246764310936</v>
      </c>
      <c r="K47" s="25">
        <f>[1]!PVT_Rhoo_kgm3(B47,C47,gamma_gas_,gamma_oil_,gamma_wat_,Rsb_,Rp_,Pb_,Tres_,Bob_,muob_)</f>
        <v>812.33815662374536</v>
      </c>
    </row>
    <row r="48" spans="2:11" outlineLevel="1" x14ac:dyDescent="0.2">
      <c r="B48" s="24">
        <v>460</v>
      </c>
      <c r="C48" s="24">
        <f t="shared" si="0"/>
        <v>80</v>
      </c>
      <c r="D48" s="25">
        <f>[1]!PVT_Rs_m3m3(B48,C48,gamma_gas_,gamma_oil_,gamma_wat_,Rsb_,Rp_,Pb_,Tres_,Bob_,muob_)</f>
        <v>80</v>
      </c>
      <c r="E48" s="26">
        <f>[1]!PVT_Bo_m3m3(B48,C48,gamma_gas_,gamma_oil_,gamma_wat_,Rsb_,Rp_,Pb_,Tres_,Bob_,muob_)</f>
        <v>1.1545089163509799</v>
      </c>
      <c r="F48" s="25">
        <f>[1]!PVT_Muo_cP(B48,C48,gamma_gas_,gamma_oil_,gamma_wat_,Rsb_,Rp_,Pb_,Tres_,Bob_,muob_)</f>
        <v>2.168116042785591</v>
      </c>
      <c r="G48" s="27">
        <f>[1]!PVT_Mug_cP(B48,C48,gamma_gas_,gamma_oil_,gamma_wat_,Rsb_,Rp_,Pb_,Pb_,Bob_,muob_)</f>
        <v>4.1800659307069124E-2</v>
      </c>
      <c r="H48" s="26">
        <f>[1]!PVT_Muw_cP(B48,C48,gamma_gas_,gamma_oil_,gamma_wat_,Rsb_,Rp_,Pb_,Tres_,Bob_,muob_)</f>
        <v>0.47484135257517518</v>
      </c>
      <c r="I48" s="25">
        <f>[1]!PVT_Rhog_kgm3(B48,C48,gamma_gas_,gamma_oil_,gamma_wat_,Rsb_,Rp_,Pb_,Tres_,Bob_,muob_)</f>
        <v>328.4808721005885</v>
      </c>
      <c r="J48" s="25">
        <f>[1]!PVT_Rhow_kgm3(B48,C48,gamma_gas_,gamma_oil_,gamma_wat_,Rsb_,Rp_,Pb_,Tres_,Bob_,muob_)</f>
        <v>986.76496312514394</v>
      </c>
      <c r="K48" s="25">
        <f>[1]!PVT_Rhoo_kgm3(B48,C48,gamma_gas_,gamma_oil_,gamma_wat_,Rsb_,Rp_,Pb_,Tres_,Bob_,muob_)</f>
        <v>812.63018995583332</v>
      </c>
    </row>
    <row r="49" outlineLevel="1" x14ac:dyDescent="0.2"/>
    <row r="107" spans="11:11" x14ac:dyDescent="0.2">
      <c r="K107" t="s">
        <v>134</v>
      </c>
    </row>
    <row r="118" spans="11:11" x14ac:dyDescent="0.2">
      <c r="K11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2018-10-07T21:03:59Z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