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rnt\unifloc_vba\"/>
    </mc:Choice>
  </mc:AlternateContent>
  <xr:revisionPtr revIDLastSave="0" documentId="13_ncr:1_{64233F7B-92BE-44E3-B5DE-713FFDB83C61}" xr6:coauthVersionLast="31" xr6:coauthVersionMax="31" xr10:uidLastSave="{00000000-0000-0000-0000-000000000000}"/>
  <bookViews>
    <workbookView xWindow="0" yWindow="0" windowWidth="12274" windowHeight="3823" xr2:uid="{00000000-000D-0000-FFFF-FFFF00000000}"/>
  </bookViews>
  <sheets>
    <sheet name="Тест PVT" sheetId="3" r:id="rId1"/>
    <sheet name="Лист1" sheetId="4" r:id="rId2"/>
  </sheets>
  <externalReferences>
    <externalReference r:id="rId3"/>
  </externalReferences>
  <definedNames>
    <definedName name="Bob_m3m3_">'Тест PVT'!$C$17</definedName>
    <definedName name="dens_air_const">'Тест PVT'!$H$3</definedName>
    <definedName name="dens_wat_const">'Тест PVT'!$H$2</definedName>
    <definedName name="gamma_gas_">'Тест PVT'!$C$8</definedName>
    <definedName name="gamma_oil_">'Тест PVT'!$C$7</definedName>
    <definedName name="gamma_water_">'Тест PVT'!$C$9</definedName>
    <definedName name="Ksep_">'Тест PVT'!$C$19</definedName>
    <definedName name="Muo_cP_">'Тест PVT'!$C$18</definedName>
    <definedName name="Pb_atm_">'Тест PVT'!$C$16</definedName>
    <definedName name="Pref_atm_">'Тест PVT'!$C$25</definedName>
    <definedName name="Psep_atm_">'Тест PVT'!$C$20</definedName>
    <definedName name="PVT_corr_">'Тест PVT'!$C$14</definedName>
    <definedName name="PVT_corr_1_">'Тест PVT'!$D$14</definedName>
    <definedName name="Rp_m3m3_">'Тест PVT'!$C$11</definedName>
    <definedName name="Rsb_m3m3_">'Тест PVT'!$C$10</definedName>
    <definedName name="T_res_C_">'Тест PVT'!$C$15</definedName>
    <definedName name="T_sep_C_">'Тест PVT'!$C$21</definedName>
    <definedName name="Tref_c_">'Тест PVT'!$C$26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9" i="3" l="1"/>
  <c r="J399" i="3"/>
  <c r="I399" i="3"/>
  <c r="H399" i="3"/>
  <c r="G399" i="3"/>
  <c r="F399" i="3"/>
  <c r="E399" i="3"/>
  <c r="D399" i="3"/>
  <c r="G397" i="3"/>
  <c r="K397" i="3" s="1"/>
  <c r="F397" i="3"/>
  <c r="J397" i="3" s="1"/>
  <c r="E397" i="3"/>
  <c r="I397" i="3" s="1"/>
  <c r="D397" i="3"/>
  <c r="H397" i="3" s="1"/>
  <c r="K362" i="3"/>
  <c r="J362" i="3"/>
  <c r="I362" i="3"/>
  <c r="H362" i="3"/>
  <c r="G362" i="3"/>
  <c r="F362" i="3"/>
  <c r="E362" i="3"/>
  <c r="D362" i="3"/>
  <c r="G360" i="3"/>
  <c r="K360" i="3" s="1"/>
  <c r="F360" i="3"/>
  <c r="J360" i="3" s="1"/>
  <c r="E360" i="3"/>
  <c r="I360" i="3" s="1"/>
  <c r="D360" i="3"/>
  <c r="H360" i="3" s="1"/>
  <c r="K324" i="3"/>
  <c r="J324" i="3"/>
  <c r="I324" i="3"/>
  <c r="H324" i="3"/>
  <c r="G324" i="3"/>
  <c r="F324" i="3"/>
  <c r="E324" i="3"/>
  <c r="D324" i="3"/>
  <c r="G322" i="3"/>
  <c r="K322" i="3" s="1"/>
  <c r="F322" i="3"/>
  <c r="J322" i="3" s="1"/>
  <c r="E322" i="3"/>
  <c r="I322" i="3" s="1"/>
  <c r="D322" i="3"/>
  <c r="H322" i="3" s="1"/>
  <c r="K287" i="3"/>
  <c r="J287" i="3"/>
  <c r="I287" i="3"/>
  <c r="H287" i="3"/>
  <c r="G287" i="3"/>
  <c r="F287" i="3"/>
  <c r="E287" i="3"/>
  <c r="D287" i="3"/>
  <c r="G285" i="3"/>
  <c r="K285" i="3" s="1"/>
  <c r="F285" i="3"/>
  <c r="J285" i="3" s="1"/>
  <c r="E285" i="3"/>
  <c r="I285" i="3" s="1"/>
  <c r="D285" i="3"/>
  <c r="H285" i="3" s="1"/>
  <c r="K251" i="3"/>
  <c r="J251" i="3"/>
  <c r="I251" i="3"/>
  <c r="H251" i="3"/>
  <c r="G251" i="3"/>
  <c r="F251" i="3"/>
  <c r="E251" i="3"/>
  <c r="D251" i="3"/>
  <c r="G249" i="3"/>
  <c r="K249" i="3" s="1"/>
  <c r="F249" i="3"/>
  <c r="J249" i="3" s="1"/>
  <c r="E249" i="3"/>
  <c r="I249" i="3" s="1"/>
  <c r="D249" i="3"/>
  <c r="H249" i="3" s="1"/>
  <c r="K214" i="3"/>
  <c r="J214" i="3"/>
  <c r="I214" i="3"/>
  <c r="H214" i="3"/>
  <c r="G214" i="3"/>
  <c r="F214" i="3"/>
  <c r="E214" i="3"/>
  <c r="D214" i="3"/>
  <c r="G212" i="3"/>
  <c r="K212" i="3" s="1"/>
  <c r="F212" i="3"/>
  <c r="J212" i="3" s="1"/>
  <c r="E212" i="3"/>
  <c r="I212" i="3" s="1"/>
  <c r="D212" i="3"/>
  <c r="H212" i="3" s="1"/>
  <c r="K176" i="3"/>
  <c r="J176" i="3"/>
  <c r="I176" i="3"/>
  <c r="H176" i="3"/>
  <c r="G176" i="3"/>
  <c r="F176" i="3"/>
  <c r="E176" i="3"/>
  <c r="D176" i="3"/>
  <c r="G174" i="3"/>
  <c r="K174" i="3" s="1"/>
  <c r="F174" i="3"/>
  <c r="J174" i="3" s="1"/>
  <c r="E174" i="3"/>
  <c r="I174" i="3" s="1"/>
  <c r="D174" i="3"/>
  <c r="H174" i="3" s="1"/>
  <c r="K140" i="3"/>
  <c r="J140" i="3"/>
  <c r="I140" i="3"/>
  <c r="H140" i="3"/>
  <c r="G140" i="3"/>
  <c r="F140" i="3"/>
  <c r="E140" i="3"/>
  <c r="D140" i="3"/>
  <c r="G138" i="3"/>
  <c r="K138" i="3" s="1"/>
  <c r="F138" i="3"/>
  <c r="J138" i="3" s="1"/>
  <c r="E138" i="3"/>
  <c r="I138" i="3" s="1"/>
  <c r="D138" i="3"/>
  <c r="H138" i="3" s="1"/>
  <c r="D71" i="3"/>
  <c r="I69" i="3" l="1"/>
  <c r="J69" i="3"/>
  <c r="K69" i="3"/>
  <c r="H69" i="3"/>
  <c r="K105" i="3"/>
  <c r="J105" i="3"/>
  <c r="I105" i="3"/>
  <c r="H105" i="3"/>
  <c r="G105" i="3"/>
  <c r="F105" i="3"/>
  <c r="E105" i="3"/>
  <c r="D105" i="3"/>
  <c r="G103" i="3"/>
  <c r="K103" i="3" s="1"/>
  <c r="F103" i="3"/>
  <c r="J103" i="3" s="1"/>
  <c r="E103" i="3"/>
  <c r="I103" i="3" s="1"/>
  <c r="D103" i="3"/>
  <c r="H103" i="3" s="1"/>
  <c r="I70" i="3"/>
  <c r="J70" i="3"/>
  <c r="K70" i="3"/>
  <c r="H70" i="3"/>
  <c r="E70" i="3"/>
  <c r="F70" i="3"/>
  <c r="G70" i="3"/>
  <c r="D70" i="3"/>
  <c r="G46" i="3"/>
  <c r="F46" i="3"/>
  <c r="E46" i="3"/>
  <c r="D46" i="3"/>
  <c r="G68" i="3" l="1"/>
  <c r="K68" i="3" s="1"/>
  <c r="F68" i="3"/>
  <c r="J68" i="3" s="1"/>
  <c r="E68" i="3"/>
  <c r="I68" i="3" s="1"/>
  <c r="D68" i="3"/>
  <c r="H68" i="3" s="1"/>
  <c r="E44" i="3"/>
  <c r="F44" i="3"/>
  <c r="G44" i="3"/>
  <c r="D44" i="3"/>
  <c r="H9" i="3"/>
  <c r="H8" i="3"/>
  <c r="H10" i="3"/>
  <c r="H7" i="3"/>
  <c r="D401" i="3"/>
  <c r="D409" i="3"/>
  <c r="D417" i="3"/>
  <c r="D425" i="3"/>
  <c r="E403" i="3"/>
  <c r="E411" i="3"/>
  <c r="E419" i="3"/>
  <c r="E427" i="3"/>
  <c r="F405" i="3"/>
  <c r="F413" i="3"/>
  <c r="F421" i="3"/>
  <c r="F429" i="3"/>
  <c r="G407" i="3"/>
  <c r="G415" i="3"/>
  <c r="G423" i="3"/>
  <c r="F400" i="3"/>
  <c r="D368" i="3"/>
  <c r="D376" i="3"/>
  <c r="D384" i="3"/>
  <c r="D392" i="3"/>
  <c r="K381" i="3"/>
  <c r="I367" i="3"/>
  <c r="I375" i="3"/>
  <c r="I383" i="3"/>
  <c r="I391" i="3"/>
  <c r="G382" i="3"/>
  <c r="F368" i="3"/>
  <c r="F376" i="3"/>
  <c r="F384" i="3"/>
  <c r="F392" i="3"/>
  <c r="H405" i="3"/>
  <c r="H413" i="3"/>
  <c r="H421" i="3"/>
  <c r="H429" i="3"/>
  <c r="I407" i="3"/>
  <c r="I415" i="3"/>
  <c r="I423" i="3"/>
  <c r="J401" i="3"/>
  <c r="J409" i="3"/>
  <c r="J417" i="3"/>
  <c r="J425" i="3"/>
  <c r="K403" i="3"/>
  <c r="K411" i="3"/>
  <c r="K419" i="3"/>
  <c r="K427" i="3"/>
  <c r="H364" i="3"/>
  <c r="H372" i="3"/>
  <c r="H380" i="3"/>
  <c r="H388" i="3"/>
  <c r="G371" i="3"/>
  <c r="E364" i="3"/>
  <c r="E372" i="3"/>
  <c r="E380" i="3"/>
  <c r="E388" i="3"/>
  <c r="K371" i="3"/>
  <c r="J364" i="3"/>
  <c r="J372" i="3"/>
  <c r="J380" i="3"/>
  <c r="J388" i="3"/>
  <c r="G372" i="3"/>
  <c r="J363" i="3"/>
  <c r="H330" i="3"/>
  <c r="D408" i="3"/>
  <c r="D416" i="3"/>
  <c r="D424" i="3"/>
  <c r="E402" i="3"/>
  <c r="E410" i="3"/>
  <c r="E418" i="3"/>
  <c r="E426" i="3"/>
  <c r="F404" i="3"/>
  <c r="F412" i="3"/>
  <c r="F420" i="3"/>
  <c r="F428" i="3"/>
  <c r="G406" i="3"/>
  <c r="G414" i="3"/>
  <c r="G422" i="3"/>
  <c r="G430" i="3"/>
  <c r="D367" i="3"/>
  <c r="D375" i="3"/>
  <c r="D383" i="3"/>
  <c r="D391" i="3"/>
  <c r="K378" i="3"/>
  <c r="I366" i="3"/>
  <c r="I374" i="3"/>
  <c r="I382" i="3"/>
  <c r="H408" i="3"/>
  <c r="I410" i="3"/>
  <c r="J412" i="3"/>
  <c r="K414" i="3"/>
  <c r="H375" i="3"/>
  <c r="E367" i="3"/>
  <c r="G367" i="3"/>
  <c r="F371" i="3"/>
  <c r="F387" i="3"/>
  <c r="G383" i="3"/>
  <c r="D329" i="3"/>
  <c r="H337" i="3"/>
  <c r="H345" i="3"/>
  <c r="H353" i="3"/>
  <c r="K348" i="3"/>
  <c r="I331" i="3"/>
  <c r="I339" i="3"/>
  <c r="I347" i="3"/>
  <c r="I355" i="3"/>
  <c r="K353" i="3"/>
  <c r="F333" i="3"/>
  <c r="F341" i="3"/>
  <c r="F349" i="3"/>
  <c r="G327" i="3"/>
  <c r="G344" i="3"/>
  <c r="D325" i="3"/>
  <c r="H296" i="3"/>
  <c r="H304" i="3"/>
  <c r="H312" i="3"/>
  <c r="I312" i="3"/>
  <c r="G303" i="3"/>
  <c r="I291" i="3"/>
  <c r="H410" i="3"/>
  <c r="I412" i="3"/>
  <c r="J414" i="3"/>
  <c r="K416" i="3"/>
  <c r="H377" i="3"/>
  <c r="E369" i="3"/>
  <c r="G369" i="3"/>
  <c r="J371" i="3"/>
  <c r="J387" i="3"/>
  <c r="G386" i="3"/>
  <c r="D403" i="3"/>
  <c r="D411" i="3"/>
  <c r="D419" i="3"/>
  <c r="D427" i="3"/>
  <c r="E405" i="3"/>
  <c r="E413" i="3"/>
  <c r="E421" i="3"/>
  <c r="E429" i="3"/>
  <c r="F407" i="3"/>
  <c r="F415" i="3"/>
  <c r="F423" i="3"/>
  <c r="G401" i="3"/>
  <c r="G409" i="3"/>
  <c r="G417" i="3"/>
  <c r="G425" i="3"/>
  <c r="J400" i="3"/>
  <c r="D370" i="3"/>
  <c r="D378" i="3"/>
  <c r="D386" i="3"/>
  <c r="I393" i="3"/>
  <c r="G387" i="3"/>
  <c r="I369" i="3"/>
  <c r="I377" i="3"/>
  <c r="I385" i="3"/>
  <c r="K364" i="3"/>
  <c r="G388" i="3"/>
  <c r="F370" i="3"/>
  <c r="F378" i="3"/>
  <c r="F386" i="3"/>
  <c r="G364" i="3"/>
  <c r="H407" i="3"/>
  <c r="H415" i="3"/>
  <c r="H423" i="3"/>
  <c r="I401" i="3"/>
  <c r="I409" i="3"/>
  <c r="I417" i="3"/>
  <c r="I425" i="3"/>
  <c r="J403" i="3"/>
  <c r="J411" i="3"/>
  <c r="J419" i="3"/>
  <c r="J427" i="3"/>
  <c r="K405" i="3"/>
  <c r="K413" i="3"/>
  <c r="K421" i="3"/>
  <c r="K429" i="3"/>
  <c r="H366" i="3"/>
  <c r="H374" i="3"/>
  <c r="H382" i="3"/>
  <c r="H390" i="3"/>
  <c r="G377" i="3"/>
  <c r="E366" i="3"/>
  <c r="E374" i="3"/>
  <c r="E382" i="3"/>
  <c r="E390" i="3"/>
  <c r="K377" i="3"/>
  <c r="J366" i="3"/>
  <c r="J374" i="3"/>
  <c r="J382" i="3"/>
  <c r="J390" i="3"/>
  <c r="G378" i="3"/>
  <c r="F363" i="3"/>
  <c r="D402" i="3"/>
  <c r="D410" i="3"/>
  <c r="D418" i="3"/>
  <c r="D426" i="3"/>
  <c r="E404" i="3"/>
  <c r="E412" i="3"/>
  <c r="E420" i="3"/>
  <c r="E428" i="3"/>
  <c r="F406" i="3"/>
  <c r="F414" i="3"/>
  <c r="F422" i="3"/>
  <c r="F430" i="3"/>
  <c r="G408" i="3"/>
  <c r="G416" i="3"/>
  <c r="G424" i="3"/>
  <c r="D400" i="3"/>
  <c r="D369" i="3"/>
  <c r="D377" i="3"/>
  <c r="D385" i="3"/>
  <c r="D393" i="3"/>
  <c r="G384" i="3"/>
  <c r="I368" i="3"/>
  <c r="I376" i="3"/>
  <c r="I384" i="3"/>
  <c r="H416" i="3"/>
  <c r="I418" i="3"/>
  <c r="J420" i="3"/>
  <c r="K422" i="3"/>
  <c r="H383" i="3"/>
  <c r="E375" i="3"/>
  <c r="G379" i="3"/>
  <c r="F375" i="3"/>
  <c r="F391" i="3"/>
  <c r="G392" i="3"/>
  <c r="H331" i="3"/>
  <c r="H339" i="3"/>
  <c r="H347" i="3"/>
  <c r="H355" i="3"/>
  <c r="K354" i="3"/>
  <c r="I333" i="3"/>
  <c r="I341" i="3"/>
  <c r="I349" i="3"/>
  <c r="K335" i="3"/>
  <c r="D405" i="3"/>
  <c r="D413" i="3"/>
  <c r="D421" i="3"/>
  <c r="D429" i="3"/>
  <c r="E407" i="3"/>
  <c r="E415" i="3"/>
  <c r="E423" i="3"/>
  <c r="F401" i="3"/>
  <c r="F409" i="3"/>
  <c r="F417" i="3"/>
  <c r="F425" i="3"/>
  <c r="G403" i="3"/>
  <c r="G411" i="3"/>
  <c r="G419" i="3"/>
  <c r="G427" i="3"/>
  <c r="D364" i="3"/>
  <c r="D372" i="3"/>
  <c r="D380" i="3"/>
  <c r="D388" i="3"/>
  <c r="K369" i="3"/>
  <c r="K392" i="3"/>
  <c r="I371" i="3"/>
  <c r="I379" i="3"/>
  <c r="I387" i="3"/>
  <c r="G370" i="3"/>
  <c r="F364" i="3"/>
  <c r="F372" i="3"/>
  <c r="F380" i="3"/>
  <c r="F388" i="3"/>
  <c r="H401" i="3"/>
  <c r="H409" i="3"/>
  <c r="H417" i="3"/>
  <c r="H425" i="3"/>
  <c r="I403" i="3"/>
  <c r="I411" i="3"/>
  <c r="I419" i="3"/>
  <c r="I427" i="3"/>
  <c r="J405" i="3"/>
  <c r="J413" i="3"/>
  <c r="J421" i="3"/>
  <c r="J429" i="3"/>
  <c r="K407" i="3"/>
  <c r="K415" i="3"/>
  <c r="K423" i="3"/>
  <c r="E400" i="3"/>
  <c r="H368" i="3"/>
  <c r="H376" i="3"/>
  <c r="H384" i="3"/>
  <c r="H392" i="3"/>
  <c r="K382" i="3"/>
  <c r="E368" i="3"/>
  <c r="E376" i="3"/>
  <c r="E384" i="3"/>
  <c r="E392" i="3"/>
  <c r="K383" i="3"/>
  <c r="J368" i="3"/>
  <c r="J376" i="3"/>
  <c r="J384" i="3"/>
  <c r="J392" i="3"/>
  <c r="K384" i="3"/>
  <c r="H326" i="3"/>
  <c r="D404" i="3"/>
  <c r="D412" i="3"/>
  <c r="D420" i="3"/>
  <c r="D428" i="3"/>
  <c r="E406" i="3"/>
  <c r="E414" i="3"/>
  <c r="E422" i="3"/>
  <c r="E430" i="3"/>
  <c r="F408" i="3"/>
  <c r="F416" i="3"/>
  <c r="F424" i="3"/>
  <c r="G402" i="3"/>
  <c r="G410" i="3"/>
  <c r="G418" i="3"/>
  <c r="G426" i="3"/>
  <c r="H400" i="3"/>
  <c r="D371" i="3"/>
  <c r="D379" i="3"/>
  <c r="D387" i="3"/>
  <c r="K366" i="3"/>
  <c r="G390" i="3"/>
  <c r="I370" i="3"/>
  <c r="I378" i="3"/>
  <c r="I386" i="3"/>
  <c r="H424" i="3"/>
  <c r="I426" i="3"/>
  <c r="J428" i="3"/>
  <c r="K430" i="3"/>
  <c r="H391" i="3"/>
  <c r="E383" i="3"/>
  <c r="K391" i="3"/>
  <c r="F379" i="3"/>
  <c r="K367" i="3"/>
  <c r="H363" i="3"/>
  <c r="H333" i="3"/>
  <c r="H341" i="3"/>
  <c r="H349" i="3"/>
  <c r="G336" i="3"/>
  <c r="I327" i="3"/>
  <c r="I335" i="3"/>
  <c r="I343" i="3"/>
  <c r="I351" i="3"/>
  <c r="K341" i="3"/>
  <c r="F329" i="3"/>
  <c r="F337" i="3"/>
  <c r="F345" i="3"/>
  <c r="F353" i="3"/>
  <c r="G332" i="3"/>
  <c r="K355" i="3"/>
  <c r="H292" i="3"/>
  <c r="H300" i="3"/>
  <c r="H308" i="3"/>
  <c r="H316" i="3"/>
  <c r="K291" i="3"/>
  <c r="G315" i="3"/>
  <c r="I295" i="3"/>
  <c r="H426" i="3"/>
  <c r="I428" i="3"/>
  <c r="J430" i="3"/>
  <c r="K400" i="3"/>
  <c r="H393" i="3"/>
  <c r="E385" i="3"/>
  <c r="G393" i="3"/>
  <c r="E401" i="3"/>
  <c r="F403" i="3"/>
  <c r="G405" i="3"/>
  <c r="D366" i="3"/>
  <c r="K375" i="3"/>
  <c r="I389" i="3"/>
  <c r="F382" i="3"/>
  <c r="H419" i="3"/>
  <c r="I421" i="3"/>
  <c r="J423" i="3"/>
  <c r="K425" i="3"/>
  <c r="H386" i="3"/>
  <c r="E378" i="3"/>
  <c r="J370" i="3"/>
  <c r="K390" i="3"/>
  <c r="D422" i="3"/>
  <c r="E424" i="3"/>
  <c r="F426" i="3"/>
  <c r="G428" i="3"/>
  <c r="D389" i="3"/>
  <c r="I380" i="3"/>
  <c r="K406" i="3"/>
  <c r="F367" i="3"/>
  <c r="H335" i="3"/>
  <c r="I329" i="3"/>
  <c r="K347" i="3"/>
  <c r="F339" i="3"/>
  <c r="F355" i="3"/>
  <c r="H325" i="3"/>
  <c r="H302" i="3"/>
  <c r="H318" i="3"/>
  <c r="I289" i="3"/>
  <c r="I404" i="3"/>
  <c r="K408" i="3"/>
  <c r="K385" i="3"/>
  <c r="J367" i="3"/>
  <c r="J391" i="3"/>
  <c r="G363" i="3"/>
  <c r="D334" i="3"/>
  <c r="D342" i="3"/>
  <c r="D350" i="3"/>
  <c r="K337" i="3"/>
  <c r="E328" i="3"/>
  <c r="E336" i="3"/>
  <c r="E344" i="3"/>
  <c r="E352" i="3"/>
  <c r="G343" i="3"/>
  <c r="J329" i="3"/>
  <c r="J337" i="3"/>
  <c r="J345" i="3"/>
  <c r="J353" i="3"/>
  <c r="K333" i="3"/>
  <c r="K325" i="3"/>
  <c r="D293" i="3"/>
  <c r="I408" i="3"/>
  <c r="K412" i="3"/>
  <c r="E365" i="3"/>
  <c r="J369" i="3"/>
  <c r="G381" i="3"/>
  <c r="D337" i="3"/>
  <c r="D353" i="3"/>
  <c r="E331" i="3"/>
  <c r="E347" i="3"/>
  <c r="G352" i="3"/>
  <c r="J340" i="3"/>
  <c r="K326" i="3"/>
  <c r="E325" i="3"/>
  <c r="H301" i="3"/>
  <c r="D312" i="3"/>
  <c r="E317" i="3"/>
  <c r="G318" i="3"/>
  <c r="I298" i="3"/>
  <c r="I306" i="3"/>
  <c r="G292" i="3"/>
  <c r="G316" i="3"/>
  <c r="J295" i="3"/>
  <c r="J303" i="3"/>
  <c r="J311" i="3"/>
  <c r="K290" i="3"/>
  <c r="G314" i="3"/>
  <c r="H255" i="3"/>
  <c r="H263" i="3"/>
  <c r="H271" i="3"/>
  <c r="H279" i="3"/>
  <c r="K269" i="3"/>
  <c r="I256" i="3"/>
  <c r="I264" i="3"/>
  <c r="I272" i="3"/>
  <c r="I280" i="3"/>
  <c r="G266" i="3"/>
  <c r="F255" i="3"/>
  <c r="F263" i="3"/>
  <c r="F271" i="3"/>
  <c r="F279" i="3"/>
  <c r="G267" i="3"/>
  <c r="F252" i="3"/>
  <c r="H222" i="3"/>
  <c r="H230" i="3"/>
  <c r="H238" i="3"/>
  <c r="I216" i="3"/>
  <c r="I224" i="3"/>
  <c r="H412" i="3"/>
  <c r="J416" i="3"/>
  <c r="H379" i="3"/>
  <c r="G373" i="3"/>
  <c r="F389" i="3"/>
  <c r="D330" i="3"/>
  <c r="H346" i="3"/>
  <c r="K351" i="3"/>
  <c r="I340" i="3"/>
  <c r="K332" i="3"/>
  <c r="F334" i="3"/>
  <c r="F350" i="3"/>
  <c r="K346" i="3"/>
  <c r="D297" i="3"/>
  <c r="H307" i="3"/>
  <c r="D318" i="3"/>
  <c r="K304" i="3"/>
  <c r="I294" i="3"/>
  <c r="E303" i="3"/>
  <c r="E313" i="3"/>
  <c r="G305" i="3"/>
  <c r="F292" i="3"/>
  <c r="F300" i="3"/>
  <c r="F308" i="3"/>
  <c r="F316" i="3"/>
  <c r="D407" i="3"/>
  <c r="E409" i="3"/>
  <c r="F411" i="3"/>
  <c r="G413" i="3"/>
  <c r="D374" i="3"/>
  <c r="I365" i="3"/>
  <c r="G376" i="3"/>
  <c r="F390" i="3"/>
  <c r="H427" i="3"/>
  <c r="I429" i="3"/>
  <c r="K401" i="3"/>
  <c r="I400" i="3"/>
  <c r="G365" i="3"/>
  <c r="E386" i="3"/>
  <c r="J378" i="3"/>
  <c r="H328" i="3"/>
  <c r="D430" i="3"/>
  <c r="F402" i="3"/>
  <c r="G404" i="3"/>
  <c r="D365" i="3"/>
  <c r="K372" i="3"/>
  <c r="I388" i="3"/>
  <c r="H367" i="3"/>
  <c r="F383" i="3"/>
  <c r="H343" i="3"/>
  <c r="I337" i="3"/>
  <c r="F327" i="3"/>
  <c r="F343" i="3"/>
  <c r="G329" i="3"/>
  <c r="H290" i="3"/>
  <c r="H306" i="3"/>
  <c r="E316" i="3"/>
  <c r="I293" i="3"/>
  <c r="I420" i="3"/>
  <c r="K424" i="3"/>
  <c r="E377" i="3"/>
  <c r="J375" i="3"/>
  <c r="K368" i="3"/>
  <c r="D327" i="3"/>
  <c r="D336" i="3"/>
  <c r="D344" i="3"/>
  <c r="D352" i="3"/>
  <c r="K343" i="3"/>
  <c r="E330" i="3"/>
  <c r="E338" i="3"/>
  <c r="E346" i="3"/>
  <c r="E354" i="3"/>
  <c r="G349" i="3"/>
  <c r="J331" i="3"/>
  <c r="J339" i="3"/>
  <c r="J347" i="3"/>
  <c r="J355" i="3"/>
  <c r="K339" i="3"/>
  <c r="G325" i="3"/>
  <c r="D295" i="3"/>
  <c r="I424" i="3"/>
  <c r="K428" i="3"/>
  <c r="E381" i="3"/>
  <c r="J377" i="3"/>
  <c r="I363" i="3"/>
  <c r="D341" i="3"/>
  <c r="K334" i="3"/>
  <c r="E335" i="3"/>
  <c r="E351" i="3"/>
  <c r="J328" i="3"/>
  <c r="J344" i="3"/>
  <c r="G331" i="3"/>
  <c r="D292" i="3"/>
  <c r="D304" i="3"/>
  <c r="D315" i="3"/>
  <c r="G294" i="3"/>
  <c r="E291" i="3"/>
  <c r="I300" i="3"/>
  <c r="I308" i="3"/>
  <c r="G298" i="3"/>
  <c r="J289" i="3"/>
  <c r="J297" i="3"/>
  <c r="J305" i="3"/>
  <c r="J313" i="3"/>
  <c r="G296" i="3"/>
  <c r="J288" i="3"/>
  <c r="H257" i="3"/>
  <c r="H265" i="3"/>
  <c r="H273" i="3"/>
  <c r="H281" i="3"/>
  <c r="G276" i="3"/>
  <c r="I258" i="3"/>
  <c r="I266" i="3"/>
  <c r="I274" i="3"/>
  <c r="I282" i="3"/>
  <c r="G271" i="3"/>
  <c r="F257" i="3"/>
  <c r="F265" i="3"/>
  <c r="F273" i="3"/>
  <c r="F281" i="3"/>
  <c r="K273" i="3"/>
  <c r="H216" i="3"/>
  <c r="H224" i="3"/>
  <c r="H232" i="3"/>
  <c r="H240" i="3"/>
  <c r="I218" i="3"/>
  <c r="I226" i="3"/>
  <c r="H428" i="3"/>
  <c r="K402" i="3"/>
  <c r="G368" i="3"/>
  <c r="F365" i="3"/>
  <c r="K370" i="3"/>
  <c r="H334" i="3"/>
  <c r="H350" i="3"/>
  <c r="I328" i="3"/>
  <c r="I344" i="3"/>
  <c r="K344" i="3"/>
  <c r="F338" i="3"/>
  <c r="F354" i="3"/>
  <c r="J325" i="3"/>
  <c r="H299" i="3"/>
  <c r="D310" i="3"/>
  <c r="I313" i="3"/>
  <c r="G312" i="3"/>
  <c r="E297" i="3"/>
  <c r="E305" i="3"/>
  <c r="E318" i="3"/>
  <c r="G311" i="3"/>
  <c r="F294" i="3"/>
  <c r="F302" i="3"/>
  <c r="F310" i="3"/>
  <c r="F318" i="3"/>
  <c r="D415" i="3"/>
  <c r="E417" i="3"/>
  <c r="F419" i="3"/>
  <c r="G421" i="3"/>
  <c r="D382" i="3"/>
  <c r="I373" i="3"/>
  <c r="F366" i="3"/>
  <c r="H403" i="3"/>
  <c r="I405" i="3"/>
  <c r="J407" i="3"/>
  <c r="K409" i="3"/>
  <c r="H370" i="3"/>
  <c r="K388" i="3"/>
  <c r="K365" i="3"/>
  <c r="J386" i="3"/>
  <c r="D406" i="3"/>
  <c r="E408" i="3"/>
  <c r="F410" i="3"/>
  <c r="G412" i="3"/>
  <c r="D373" i="3"/>
  <c r="I364" i="3"/>
  <c r="I402" i="3"/>
  <c r="G380" i="3"/>
  <c r="G375" i="3"/>
  <c r="H351" i="3"/>
  <c r="I345" i="3"/>
  <c r="F331" i="3"/>
  <c r="F347" i="3"/>
  <c r="G338" i="3"/>
  <c r="H294" i="3"/>
  <c r="H310" i="3"/>
  <c r="G297" i="3"/>
  <c r="H402" i="3"/>
  <c r="J406" i="3"/>
  <c r="H369" i="3"/>
  <c r="E391" i="3"/>
  <c r="J379" i="3"/>
  <c r="K376" i="3"/>
  <c r="H329" i="3"/>
  <c r="D338" i="3"/>
  <c r="D346" i="3"/>
  <c r="D354" i="3"/>
  <c r="G350" i="3"/>
  <c r="E332" i="3"/>
  <c r="E340" i="3"/>
  <c r="E348" i="3"/>
  <c r="K330" i="3"/>
  <c r="G355" i="3"/>
  <c r="J333" i="3"/>
  <c r="J341" i="3"/>
  <c r="J349" i="3"/>
  <c r="K327" i="3"/>
  <c r="K345" i="3"/>
  <c r="D289" i="3"/>
  <c r="H406" i="3"/>
  <c r="J410" i="3"/>
  <c r="H373" i="3"/>
  <c r="E393" i="3"/>
  <c r="J385" i="3"/>
  <c r="D328" i="3"/>
  <c r="D345" i="3"/>
  <c r="G347" i="3"/>
  <c r="E339" i="3"/>
  <c r="E355" i="3"/>
  <c r="J332" i="3"/>
  <c r="J348" i="3"/>
  <c r="K342" i="3"/>
  <c r="D296" i="3"/>
  <c r="D307" i="3"/>
  <c r="H317" i="3"/>
  <c r="K301" i="3"/>
  <c r="E294" i="3"/>
  <c r="I302" i="3"/>
  <c r="E312" i="3"/>
  <c r="K303" i="3"/>
  <c r="J291" i="3"/>
  <c r="J299" i="3"/>
  <c r="J307" i="3"/>
  <c r="J315" i="3"/>
  <c r="K302" i="3"/>
  <c r="F288" i="3"/>
  <c r="H259" i="3"/>
  <c r="H267" i="3"/>
  <c r="H275" i="3"/>
  <c r="G258" i="3"/>
  <c r="G282" i="3"/>
  <c r="I260" i="3"/>
  <c r="I268" i="3"/>
  <c r="I276" i="3"/>
  <c r="G255" i="3"/>
  <c r="G277" i="3"/>
  <c r="F259" i="3"/>
  <c r="F267" i="3"/>
  <c r="F275" i="3"/>
  <c r="K254" i="3"/>
  <c r="K279" i="3"/>
  <c r="H218" i="3"/>
  <c r="H226" i="3"/>
  <c r="H234" i="3"/>
  <c r="H242" i="3"/>
  <c r="I220" i="3"/>
  <c r="I228" i="3"/>
  <c r="I414" i="3"/>
  <c r="K418" i="3"/>
  <c r="E371" i="3"/>
  <c r="F373" i="3"/>
  <c r="K387" i="3"/>
  <c r="H338" i="3"/>
  <c r="H354" i="3"/>
  <c r="I332" i="3"/>
  <c r="I348" i="3"/>
  <c r="F326" i="3"/>
  <c r="F342" i="3"/>
  <c r="G328" i="3"/>
  <c r="H289" i="3"/>
  <c r="D302" i="3"/>
  <c r="D313" i="3"/>
  <c r="I317" i="3"/>
  <c r="E289" i="3"/>
  <c r="E299" i="3"/>
  <c r="E307" i="3"/>
  <c r="K293" i="3"/>
  <c r="K317" i="3"/>
  <c r="F296" i="3"/>
  <c r="F304" i="3"/>
  <c r="F312" i="3"/>
  <c r="G291" i="3"/>
  <c r="F427" i="3"/>
  <c r="F374" i="3"/>
  <c r="K417" i="3"/>
  <c r="G366" i="3"/>
  <c r="G420" i="3"/>
  <c r="I390" i="3"/>
  <c r="F335" i="3"/>
  <c r="H314" i="3"/>
  <c r="H385" i="3"/>
  <c r="D332" i="3"/>
  <c r="E326" i="3"/>
  <c r="G337" i="3"/>
  <c r="J351" i="3"/>
  <c r="H422" i="3"/>
  <c r="J393" i="3"/>
  <c r="E343" i="3"/>
  <c r="G354" i="3"/>
  <c r="K310" i="3"/>
  <c r="K309" i="3"/>
  <c r="J317" i="3"/>
  <c r="H269" i="3"/>
  <c r="I262" i="3"/>
  <c r="F253" i="3"/>
  <c r="K260" i="3"/>
  <c r="H236" i="3"/>
  <c r="I430" i="3"/>
  <c r="E363" i="3"/>
  <c r="I352" i="3"/>
  <c r="H293" i="3"/>
  <c r="E292" i="3"/>
  <c r="F290" i="3"/>
  <c r="K297" i="3"/>
  <c r="I288" i="3"/>
  <c r="D258" i="3"/>
  <c r="D266" i="3"/>
  <c r="D274" i="3"/>
  <c r="D282" i="3"/>
  <c r="K277" i="3"/>
  <c r="E259" i="3"/>
  <c r="E267" i="3"/>
  <c r="E275" i="3"/>
  <c r="F282" i="3"/>
  <c r="K272" i="3"/>
  <c r="J257" i="3"/>
  <c r="J265" i="3"/>
  <c r="J273" i="3"/>
  <c r="J281" i="3"/>
  <c r="G275" i="3"/>
  <c r="D217" i="3"/>
  <c r="D225" i="3"/>
  <c r="D233" i="3"/>
  <c r="D241" i="3"/>
  <c r="E219" i="3"/>
  <c r="E227" i="3"/>
  <c r="E235" i="3"/>
  <c r="E243" i="3"/>
  <c r="F221" i="3"/>
  <c r="F229" i="3"/>
  <c r="F237" i="3"/>
  <c r="F245" i="3"/>
  <c r="G223" i="3"/>
  <c r="G231" i="3"/>
  <c r="G239" i="3"/>
  <c r="E215" i="3"/>
  <c r="D190" i="3"/>
  <c r="D206" i="3"/>
  <c r="E181" i="3"/>
  <c r="E197" i="3"/>
  <c r="G188" i="3"/>
  <c r="F187" i="3"/>
  <c r="H414" i="3"/>
  <c r="J418" i="3"/>
  <c r="H381" i="3"/>
  <c r="J408" i="3"/>
  <c r="J381" i="3"/>
  <c r="D343" i="3"/>
  <c r="E337" i="3"/>
  <c r="J330" i="3"/>
  <c r="K336" i="3"/>
  <c r="H305" i="3"/>
  <c r="K298" i="3"/>
  <c r="I301" i="3"/>
  <c r="K300" i="3"/>
  <c r="J298" i="3"/>
  <c r="J314" i="3"/>
  <c r="H288" i="3"/>
  <c r="H266" i="3"/>
  <c r="H282" i="3"/>
  <c r="I259" i="3"/>
  <c r="I275" i="3"/>
  <c r="G274" i="3"/>
  <c r="F266" i="3"/>
  <c r="J282" i="3"/>
  <c r="H217" i="3"/>
  <c r="H233" i="3"/>
  <c r="I219" i="3"/>
  <c r="E234" i="3"/>
  <c r="I244" i="3"/>
  <c r="J225" i="3"/>
  <c r="F236" i="3"/>
  <c r="K216" i="3"/>
  <c r="K227" i="3"/>
  <c r="G238" i="3"/>
  <c r="C27" i="3"/>
  <c r="D199" i="3"/>
  <c r="E179" i="3"/>
  <c r="E200" i="3"/>
  <c r="F180" i="3"/>
  <c r="F201" i="3"/>
  <c r="F177" i="3"/>
  <c r="G160" i="3"/>
  <c r="E171" i="3"/>
  <c r="F162" i="3"/>
  <c r="G142" i="3"/>
  <c r="E164" i="3"/>
  <c r="D146" i="3"/>
  <c r="H420" i="3"/>
  <c r="F369" i="3"/>
  <c r="H336" i="3"/>
  <c r="I330" i="3"/>
  <c r="K350" i="3"/>
  <c r="G326" i="3"/>
  <c r="D301" i="3"/>
  <c r="E315" i="3"/>
  <c r="E298" i="3"/>
  <c r="G290" i="3"/>
  <c r="F295" i="3"/>
  <c r="F311" i="3"/>
  <c r="K312" i="3"/>
  <c r="D263" i="3"/>
  <c r="D279" i="3"/>
  <c r="E256" i="3"/>
  <c r="E272" i="3"/>
  <c r="K264" i="3"/>
  <c r="J262" i="3"/>
  <c r="J278" i="3"/>
  <c r="G252" i="3"/>
  <c r="D230" i="3"/>
  <c r="E216" i="3"/>
  <c r="E232" i="3"/>
  <c r="I242" i="3"/>
  <c r="J223" i="3"/>
  <c r="F234" i="3"/>
  <c r="J244" i="3"/>
  <c r="K225" i="3"/>
  <c r="G236" i="3"/>
  <c r="F215" i="3"/>
  <c r="D195" i="3"/>
  <c r="G198" i="3"/>
  <c r="E196" i="3"/>
  <c r="G204" i="3"/>
  <c r="F197" i="3"/>
  <c r="G206" i="3"/>
  <c r="G156" i="3"/>
  <c r="E159" i="3"/>
  <c r="F158" i="3"/>
  <c r="G161" i="3"/>
  <c r="E160" i="3"/>
  <c r="F141" i="3"/>
  <c r="D159" i="3"/>
  <c r="D141" i="3"/>
  <c r="F268" i="3"/>
  <c r="K257" i="3"/>
  <c r="H219" i="3"/>
  <c r="H235" i="3"/>
  <c r="I221" i="3"/>
  <c r="E238" i="3"/>
  <c r="J221" i="3"/>
  <c r="J242" i="3"/>
  <c r="K231" i="3"/>
  <c r="D180" i="3"/>
  <c r="G190" i="3"/>
  <c r="F206" i="3"/>
  <c r="F203" i="3"/>
  <c r="E158" i="3"/>
  <c r="E149" i="3"/>
  <c r="F145" i="3"/>
  <c r="G165" i="3"/>
  <c r="D156" i="3"/>
  <c r="G385" i="3"/>
  <c r="H348" i="3"/>
  <c r="K338" i="3"/>
  <c r="D298" i="3"/>
  <c r="K307" i="3"/>
  <c r="K296" i="3"/>
  <c r="F313" i="3"/>
  <c r="D265" i="3"/>
  <c r="I406" i="3"/>
  <c r="J373" i="3"/>
  <c r="D339" i="3"/>
  <c r="E333" i="3"/>
  <c r="G429" i="3"/>
  <c r="H411" i="3"/>
  <c r="H378" i="3"/>
  <c r="D414" i="3"/>
  <c r="D381" i="3"/>
  <c r="D326" i="3"/>
  <c r="F351" i="3"/>
  <c r="G309" i="3"/>
  <c r="K380" i="3"/>
  <c r="D340" i="3"/>
  <c r="E334" i="3"/>
  <c r="J327" i="3"/>
  <c r="K329" i="3"/>
  <c r="J426" i="3"/>
  <c r="D333" i="3"/>
  <c r="G340" i="3"/>
  <c r="D299" i="3"/>
  <c r="I296" i="3"/>
  <c r="J293" i="3"/>
  <c r="K308" i="3"/>
  <c r="H277" i="3"/>
  <c r="I270" i="3"/>
  <c r="F261" i="3"/>
  <c r="J252" i="3"/>
  <c r="H244" i="3"/>
  <c r="G400" i="3"/>
  <c r="H342" i="3"/>
  <c r="F330" i="3"/>
  <c r="D305" i="3"/>
  <c r="E301" i="3"/>
  <c r="F298" i="3"/>
  <c r="G304" i="3"/>
  <c r="E288" i="3"/>
  <c r="D260" i="3"/>
  <c r="D268" i="3"/>
  <c r="D276" i="3"/>
  <c r="K259" i="3"/>
  <c r="E253" i="3"/>
  <c r="E261" i="3"/>
  <c r="E269" i="3"/>
  <c r="E277" i="3"/>
  <c r="K256" i="3"/>
  <c r="K278" i="3"/>
  <c r="J259" i="3"/>
  <c r="J267" i="3"/>
  <c r="J275" i="3"/>
  <c r="G256" i="3"/>
  <c r="G281" i="3"/>
  <c r="D219" i="3"/>
  <c r="D227" i="3"/>
  <c r="D235" i="3"/>
  <c r="D243" i="3"/>
  <c r="E221" i="3"/>
  <c r="E229" i="3"/>
  <c r="E237" i="3"/>
  <c r="E245" i="3"/>
  <c r="F223" i="3"/>
  <c r="F231" i="3"/>
  <c r="F239" i="3"/>
  <c r="G217" i="3"/>
  <c r="G225" i="3"/>
  <c r="G233" i="3"/>
  <c r="G241" i="3"/>
  <c r="D178" i="3"/>
  <c r="D194" i="3"/>
  <c r="G184" i="3"/>
  <c r="E185" i="3"/>
  <c r="E201" i="3"/>
  <c r="G202" i="3"/>
  <c r="F191" i="3"/>
  <c r="H430" i="3"/>
  <c r="K404" i="3"/>
  <c r="G374" i="3"/>
  <c r="H371" i="3"/>
  <c r="K373" i="3"/>
  <c r="D351" i="3"/>
  <c r="E345" i="3"/>
  <c r="J338" i="3"/>
  <c r="I325" i="3"/>
  <c r="D311" i="3"/>
  <c r="K313" i="3"/>
  <c r="I305" i="3"/>
  <c r="G313" i="3"/>
  <c r="J302" i="3"/>
  <c r="J318" i="3"/>
  <c r="H254" i="3"/>
  <c r="H270" i="3"/>
  <c r="K266" i="3"/>
  <c r="I263" i="3"/>
  <c r="I279" i="3"/>
  <c r="F254" i="3"/>
  <c r="F270" i="3"/>
  <c r="K263" i="3"/>
  <c r="H221" i="3"/>
  <c r="H237" i="3"/>
  <c r="I223" i="3"/>
  <c r="I236" i="3"/>
  <c r="J217" i="3"/>
  <c r="F228" i="3"/>
  <c r="J238" i="3"/>
  <c r="K219" i="3"/>
  <c r="G230" i="3"/>
  <c r="K240" i="3"/>
  <c r="D183" i="3"/>
  <c r="D204" i="3"/>
  <c r="E184" i="3"/>
  <c r="E206" i="3"/>
  <c r="F185" i="3"/>
  <c r="F205" i="3"/>
  <c r="G144" i="3"/>
  <c r="E166" i="3"/>
  <c r="F146" i="3"/>
  <c r="G167" i="3"/>
  <c r="E148" i="3"/>
  <c r="F169" i="3"/>
  <c r="D162" i="3"/>
  <c r="J424" i="3"/>
  <c r="F385" i="3"/>
  <c r="H344" i="3"/>
  <c r="I338" i="3"/>
  <c r="F332" i="3"/>
  <c r="G341" i="3"/>
  <c r="D306" i="3"/>
  <c r="G300" i="3"/>
  <c r="E302" i="3"/>
  <c r="G302" i="3"/>
  <c r="F299" i="3"/>
  <c r="F315" i="3"/>
  <c r="G288" i="3"/>
  <c r="D267" i="3"/>
  <c r="K255" i="3"/>
  <c r="E260" i="3"/>
  <c r="E276" i="3"/>
  <c r="K275" i="3"/>
  <c r="J266" i="3"/>
  <c r="K253" i="3"/>
  <c r="D218" i="3"/>
  <c r="D234" i="3"/>
  <c r="E220" i="3"/>
  <c r="I234" i="3"/>
  <c r="I245" i="3"/>
  <c r="F226" i="3"/>
  <c r="J236" i="3"/>
  <c r="K217" i="3"/>
  <c r="G228" i="3"/>
  <c r="K238" i="3"/>
  <c r="D179" i="3"/>
  <c r="D200" i="3"/>
  <c r="E180" i="3"/>
  <c r="E202" i="3"/>
  <c r="F181" i="3"/>
  <c r="F202" i="3"/>
  <c r="E177" i="3"/>
  <c r="E162" i="3"/>
  <c r="F142" i="3"/>
  <c r="G163" i="3"/>
  <c r="E144" i="3"/>
  <c r="F165" i="3"/>
  <c r="D150" i="3"/>
  <c r="D153" i="3"/>
  <c r="F256" i="3"/>
  <c r="F272" i="3"/>
  <c r="K270" i="3"/>
  <c r="H223" i="3"/>
  <c r="H239" i="3"/>
  <c r="I225" i="3"/>
  <c r="I240" i="3"/>
  <c r="J226" i="3"/>
  <c r="G218" i="3"/>
  <c r="K236" i="3"/>
  <c r="D185" i="3"/>
  <c r="E182" i="3"/>
  <c r="G207" i="3"/>
  <c r="D423" i="3"/>
  <c r="D390" i="3"/>
  <c r="I413" i="3"/>
  <c r="E370" i="3"/>
  <c r="E416" i="3"/>
  <c r="I372" i="3"/>
  <c r="G342" i="3"/>
  <c r="K349" i="3"/>
  <c r="H418" i="3"/>
  <c r="J383" i="3"/>
  <c r="D348" i="3"/>
  <c r="E342" i="3"/>
  <c r="J335" i="3"/>
  <c r="G351" i="3"/>
  <c r="H389" i="3"/>
  <c r="D349" i="3"/>
  <c r="J336" i="3"/>
  <c r="H309" i="3"/>
  <c r="I304" i="3"/>
  <c r="J301" i="3"/>
  <c r="H253" i="3"/>
  <c r="G264" i="3"/>
  <c r="I278" i="3"/>
  <c r="F269" i="3"/>
  <c r="H220" i="3"/>
  <c r="I222" i="3"/>
  <c r="E387" i="3"/>
  <c r="G339" i="3"/>
  <c r="F346" i="3"/>
  <c r="H315" i="3"/>
  <c r="I309" i="3"/>
  <c r="F306" i="3"/>
  <c r="G310" i="3"/>
  <c r="D254" i="3"/>
  <c r="D262" i="3"/>
  <c r="D270" i="3"/>
  <c r="D278" i="3"/>
  <c r="K265" i="3"/>
  <c r="E255" i="3"/>
  <c r="E263" i="3"/>
  <c r="E271" i="3"/>
  <c r="E279" i="3"/>
  <c r="K261" i="3"/>
  <c r="J253" i="3"/>
  <c r="J261" i="3"/>
  <c r="J269" i="3"/>
  <c r="J277" i="3"/>
  <c r="G262" i="3"/>
  <c r="I252" i="3"/>
  <c r="D221" i="3"/>
  <c r="D229" i="3"/>
  <c r="D237" i="3"/>
  <c r="D245" i="3"/>
  <c r="E223" i="3"/>
  <c r="E231" i="3"/>
  <c r="E239" i="3"/>
  <c r="F217" i="3"/>
  <c r="F225" i="3"/>
  <c r="F233" i="3"/>
  <c r="F241" i="3"/>
  <c r="G219" i="3"/>
  <c r="G227" i="3"/>
  <c r="G235" i="3"/>
  <c r="G243" i="3"/>
  <c r="D182" i="3"/>
  <c r="D198" i="3"/>
  <c r="G196" i="3"/>
  <c r="E189" i="3"/>
  <c r="E205" i="3"/>
  <c r="F179" i="3"/>
  <c r="F195" i="3"/>
  <c r="I416" i="3"/>
  <c r="K420" i="3"/>
  <c r="E373" i="3"/>
  <c r="E389" i="3"/>
  <c r="D363" i="3"/>
  <c r="K340" i="3"/>
  <c r="E353" i="3"/>
  <c r="J346" i="3"/>
  <c r="D294" i="3"/>
  <c r="D316" i="3"/>
  <c r="I292" i="3"/>
  <c r="E310" i="3"/>
  <c r="J290" i="3"/>
  <c r="J306" i="3"/>
  <c r="K299" i="3"/>
  <c r="H258" i="3"/>
  <c r="H274" i="3"/>
  <c r="G279" i="3"/>
  <c r="I267" i="3"/>
  <c r="G253" i="3"/>
  <c r="F258" i="3"/>
  <c r="F274" i="3"/>
  <c r="K276" i="3"/>
  <c r="H225" i="3"/>
  <c r="H241" i="3"/>
  <c r="I227" i="3"/>
  <c r="I239" i="3"/>
  <c r="F220" i="3"/>
  <c r="J230" i="3"/>
  <c r="J241" i="3"/>
  <c r="G222" i="3"/>
  <c r="K232" i="3"/>
  <c r="K243" i="3"/>
  <c r="D188" i="3"/>
  <c r="G181" i="3"/>
  <c r="E190" i="3"/>
  <c r="G182" i="3"/>
  <c r="F190" i="3"/>
  <c r="G189" i="3"/>
  <c r="E150" i="3"/>
  <c r="F171" i="3"/>
  <c r="G151" i="3"/>
  <c r="E143" i="3"/>
  <c r="F153" i="3"/>
  <c r="F156" i="3"/>
  <c r="D165" i="3"/>
  <c r="H387" i="3"/>
  <c r="K379" i="3"/>
  <c r="H352" i="3"/>
  <c r="I346" i="3"/>
  <c r="F340" i="3"/>
  <c r="F325" i="3"/>
  <c r="H311" i="3"/>
  <c r="K316" i="3"/>
  <c r="E306" i="3"/>
  <c r="K314" i="3"/>
  <c r="I381" i="3"/>
  <c r="J404" i="3"/>
  <c r="K393" i="3"/>
  <c r="D291" i="3"/>
  <c r="I311" i="3"/>
  <c r="I254" i="3"/>
  <c r="I230" i="3"/>
  <c r="K295" i="3"/>
  <c r="D256" i="3"/>
  <c r="K271" i="3"/>
  <c r="E281" i="3"/>
  <c r="J271" i="3"/>
  <c r="D223" i="3"/>
  <c r="E225" i="3"/>
  <c r="F227" i="3"/>
  <c r="G229" i="3"/>
  <c r="D202" i="3"/>
  <c r="F183" i="3"/>
  <c r="H404" i="3"/>
  <c r="G346" i="3"/>
  <c r="I297" i="3"/>
  <c r="K311" i="3"/>
  <c r="I271" i="3"/>
  <c r="H252" i="3"/>
  <c r="E242" i="3"/>
  <c r="K224" i="3"/>
  <c r="G197" i="3"/>
  <c r="G205" i="3"/>
  <c r="E155" i="3"/>
  <c r="I392" i="3"/>
  <c r="F348" i="3"/>
  <c r="E311" i="3"/>
  <c r="G289" i="3"/>
  <c r="D271" i="3"/>
  <c r="E264" i="3"/>
  <c r="J254" i="3"/>
  <c r="G265" i="3"/>
  <c r="D238" i="3"/>
  <c r="I237" i="3"/>
  <c r="J228" i="3"/>
  <c r="G220" i="3"/>
  <c r="K241" i="3"/>
  <c r="D205" i="3"/>
  <c r="E207" i="3"/>
  <c r="G180" i="3"/>
  <c r="F167" i="3"/>
  <c r="E169" i="3"/>
  <c r="G170" i="3"/>
  <c r="D152" i="3"/>
  <c r="F276" i="3"/>
  <c r="H227" i="3"/>
  <c r="I229" i="3"/>
  <c r="F232" i="3"/>
  <c r="K239" i="3"/>
  <c r="E187" i="3"/>
  <c r="G183" i="3"/>
  <c r="E147" i="3"/>
  <c r="F148" i="3"/>
  <c r="D154" i="3"/>
  <c r="I422" i="3"/>
  <c r="H340" i="3"/>
  <c r="F336" i="3"/>
  <c r="D314" i="3"/>
  <c r="E308" i="3"/>
  <c r="K294" i="3"/>
  <c r="D277" i="3"/>
  <c r="K374" i="3"/>
  <c r="D347" i="3"/>
  <c r="E349" i="3"/>
  <c r="J342" i="3"/>
  <c r="D290" i="3"/>
  <c r="H313" i="3"/>
  <c r="E290" i="3"/>
  <c r="I307" i="3"/>
  <c r="K318" i="3"/>
  <c r="J304" i="3"/>
  <c r="K292" i="3"/>
  <c r="H256" i="3"/>
  <c r="H272" i="3"/>
  <c r="G273" i="3"/>
  <c r="I265" i="3"/>
  <c r="I281" i="3"/>
  <c r="I235" i="3"/>
  <c r="J234" i="3"/>
  <c r="K228" i="3"/>
  <c r="D191" i="3"/>
  <c r="E203" i="3"/>
  <c r="G195" i="3"/>
  <c r="G143" i="3"/>
  <c r="E156" i="3"/>
  <c r="D169" i="3"/>
  <c r="G333" i="3"/>
  <c r="G330" i="3"/>
  <c r="I290" i="3"/>
  <c r="F293" i="3"/>
  <c r="G307" i="3"/>
  <c r="D281" i="3"/>
  <c r="J256" i="3"/>
  <c r="D240" i="3"/>
  <c r="F230" i="3"/>
  <c r="K242" i="3"/>
  <c r="G178" i="3"/>
  <c r="E170" i="3"/>
  <c r="E151" i="3"/>
  <c r="D151" i="3"/>
  <c r="E218" i="3"/>
  <c r="E178" i="3"/>
  <c r="D160" i="3"/>
  <c r="J227" i="3"/>
  <c r="G164" i="3"/>
  <c r="E270" i="3"/>
  <c r="K252" i="3"/>
  <c r="I241" i="3"/>
  <c r="G224" i="3"/>
  <c r="G192" i="3"/>
  <c r="G203" i="3"/>
  <c r="G153" i="3"/>
  <c r="E258" i="3"/>
  <c r="D232" i="3"/>
  <c r="K237" i="3"/>
  <c r="F168" i="3"/>
  <c r="E236" i="3"/>
  <c r="F204" i="3"/>
  <c r="K226" i="3"/>
  <c r="D142" i="3"/>
  <c r="J216" i="3"/>
  <c r="F143" i="3"/>
  <c r="I141" i="3"/>
  <c r="I157" i="3"/>
  <c r="I207" i="3"/>
  <c r="I191" i="3"/>
  <c r="J152" i="3"/>
  <c r="J150" i="3"/>
  <c r="J205" i="3"/>
  <c r="J189" i="3"/>
  <c r="K166" i="3"/>
  <c r="K143" i="3"/>
  <c r="K196" i="3"/>
  <c r="K180" i="3"/>
  <c r="H167" i="3"/>
  <c r="H162" i="3"/>
  <c r="H201" i="3"/>
  <c r="H185" i="3"/>
  <c r="K191" i="3"/>
  <c r="K179" i="3"/>
  <c r="H163" i="3"/>
  <c r="H150" i="3"/>
  <c r="H200" i="3"/>
  <c r="H184" i="3"/>
  <c r="K160" i="3"/>
  <c r="K206" i="3"/>
  <c r="H148" i="3"/>
  <c r="H191" i="3"/>
  <c r="I145" i="3"/>
  <c r="I192" i="3"/>
  <c r="J170" i="3"/>
  <c r="J194" i="3"/>
  <c r="K154" i="3"/>
  <c r="K177" i="3"/>
  <c r="K204" i="3"/>
  <c r="H160" i="3"/>
  <c r="H194" i="3"/>
  <c r="I171" i="3"/>
  <c r="I153" i="3"/>
  <c r="I206" i="3"/>
  <c r="I190" i="3"/>
  <c r="J144" i="3"/>
  <c r="J146" i="3"/>
  <c r="J204" i="3"/>
  <c r="J188" i="3"/>
  <c r="K162" i="3"/>
  <c r="K165" i="3"/>
  <c r="I160" i="3"/>
  <c r="I143" i="3"/>
  <c r="I201" i="3"/>
  <c r="I185" i="3"/>
  <c r="J153" i="3"/>
  <c r="J167" i="3"/>
  <c r="J199" i="3"/>
  <c r="J183" i="3"/>
  <c r="K167" i="3"/>
  <c r="K197" i="3"/>
  <c r="H169" i="3"/>
  <c r="H179" i="3"/>
  <c r="I154" i="3"/>
  <c r="J168" i="3"/>
  <c r="J206" i="3"/>
  <c r="K163" i="3"/>
  <c r="H158" i="3"/>
  <c r="H198" i="3"/>
  <c r="F418" i="3"/>
  <c r="J343" i="3"/>
  <c r="J352" i="3"/>
  <c r="K315" i="3"/>
  <c r="J263" i="3"/>
  <c r="F219" i="3"/>
  <c r="F207" i="3"/>
  <c r="E329" i="3"/>
  <c r="I255" i="3"/>
  <c r="F244" i="3"/>
  <c r="E157" i="3"/>
  <c r="E293" i="3"/>
  <c r="D259" i="3"/>
  <c r="J274" i="3"/>
  <c r="J220" i="3"/>
  <c r="D189" i="3"/>
  <c r="F151" i="3"/>
  <c r="D143" i="3"/>
  <c r="I217" i="3"/>
  <c r="D207" i="3"/>
  <c r="E165" i="3"/>
  <c r="K363" i="3"/>
  <c r="E304" i="3"/>
  <c r="D331" i="3"/>
  <c r="G348" i="3"/>
  <c r="I303" i="3"/>
  <c r="J316" i="3"/>
  <c r="G261" i="3"/>
  <c r="G280" i="3"/>
  <c r="D215" i="3"/>
  <c r="F198" i="3"/>
  <c r="D147" i="3"/>
  <c r="I310" i="3"/>
  <c r="D269" i="3"/>
  <c r="J219" i="3"/>
  <c r="G148" i="3"/>
  <c r="J280" i="3"/>
  <c r="G162" i="3"/>
  <c r="E254" i="3"/>
  <c r="J243" i="3"/>
  <c r="G155" i="3"/>
  <c r="D216" i="3"/>
  <c r="G259" i="3"/>
  <c r="E161" i="3"/>
  <c r="E204" i="3"/>
  <c r="I150" i="3"/>
  <c r="J166" i="3"/>
  <c r="K141" i="3"/>
  <c r="K192" i="3"/>
  <c r="H205" i="3"/>
  <c r="K189" i="3"/>
  <c r="H204" i="3"/>
  <c r="K186" i="3"/>
  <c r="I159" i="3"/>
  <c r="J202" i="3"/>
  <c r="K195" i="3"/>
  <c r="H215" i="3"/>
  <c r="I194" i="3"/>
  <c r="J177" i="3"/>
  <c r="K155" i="3"/>
  <c r="I205" i="3"/>
  <c r="J169" i="3"/>
  <c r="J187" i="3"/>
  <c r="H164" i="3"/>
  <c r="I188" i="3"/>
  <c r="J415" i="3"/>
  <c r="I353" i="3"/>
  <c r="K331" i="3"/>
  <c r="K386" i="3"/>
  <c r="I316" i="3"/>
  <c r="G260" i="3"/>
  <c r="F381" i="3"/>
  <c r="G299" i="3"/>
  <c r="D264" i="3"/>
  <c r="E257" i="3"/>
  <c r="K267" i="3"/>
  <c r="J279" i="3"/>
  <c r="D231" i="3"/>
  <c r="E233" i="3"/>
  <c r="F235" i="3"/>
  <c r="G237" i="3"/>
  <c r="G201" i="3"/>
  <c r="F199" i="3"/>
  <c r="J365" i="3"/>
  <c r="J354" i="3"/>
  <c r="I318" i="3"/>
  <c r="H262" i="3"/>
  <c r="G263" i="3"/>
  <c r="H229" i="3"/>
  <c r="J222" i="3"/>
  <c r="K235" i="3"/>
  <c r="E195" i="3"/>
  <c r="F155" i="3"/>
  <c r="G158" i="3"/>
  <c r="H327" i="3"/>
  <c r="H295" i="3"/>
  <c r="F291" i="3"/>
  <c r="G301" i="3"/>
  <c r="D275" i="3"/>
  <c r="E268" i="3"/>
  <c r="J258" i="3"/>
  <c r="G278" i="3"/>
  <c r="D242" i="3"/>
  <c r="E240" i="3"/>
  <c r="J231" i="3"/>
  <c r="K222" i="3"/>
  <c r="G244" i="3"/>
  <c r="G187" i="3"/>
  <c r="G185" i="3"/>
  <c r="G193" i="3"/>
  <c r="G145" i="3"/>
  <c r="F144" i="3"/>
  <c r="F160" i="3"/>
  <c r="D168" i="3"/>
  <c r="F280" i="3"/>
  <c r="H231" i="3"/>
  <c r="I232" i="3"/>
  <c r="J237" i="3"/>
  <c r="K244" i="3"/>
  <c r="E198" i="3"/>
  <c r="D177" i="3"/>
  <c r="F164" i="3"/>
  <c r="G150" i="3"/>
  <c r="D170" i="3"/>
  <c r="K426" i="3"/>
  <c r="I326" i="3"/>
  <c r="F352" i="3"/>
  <c r="G293" i="3"/>
  <c r="F289" i="3"/>
  <c r="K288" i="3"/>
  <c r="K262" i="3"/>
  <c r="J389" i="3"/>
  <c r="D355" i="3"/>
  <c r="G334" i="3"/>
  <c r="J350" i="3"/>
  <c r="H297" i="3"/>
  <c r="E309" i="3"/>
  <c r="E295" i="3"/>
  <c r="I314" i="3"/>
  <c r="J292" i="3"/>
  <c r="J308" i="3"/>
  <c r="K305" i="3"/>
  <c r="H260" i="3"/>
  <c r="H276" i="3"/>
  <c r="I253" i="3"/>
  <c r="I269" i="3"/>
  <c r="G257" i="3"/>
  <c r="F216" i="3"/>
  <c r="F240" i="3"/>
  <c r="G234" i="3"/>
  <c r="D201" i="3"/>
  <c r="G191" i="3"/>
  <c r="E142" i="3"/>
  <c r="G159" i="3"/>
  <c r="G149" i="3"/>
  <c r="E379" i="3"/>
  <c r="I342" i="3"/>
  <c r="H291" i="3"/>
  <c r="E300" i="3"/>
  <c r="F301" i="3"/>
  <c r="D253" i="3"/>
  <c r="K274" i="3"/>
  <c r="J272" i="3"/>
  <c r="E226" i="3"/>
  <c r="J240" i="3"/>
  <c r="D187" i="3"/>
  <c r="F189" i="3"/>
  <c r="F150" i="3"/>
  <c r="D157" i="3"/>
  <c r="D161" i="3"/>
  <c r="J224" i="3"/>
  <c r="F200" i="3"/>
  <c r="K281" i="3"/>
  <c r="K229" i="3"/>
  <c r="G146" i="3"/>
  <c r="K258" i="3"/>
  <c r="D228" i="3"/>
  <c r="F222" i="3"/>
  <c r="K234" i="3"/>
  <c r="E194" i="3"/>
  <c r="E154" i="3"/>
  <c r="F157" i="3"/>
  <c r="G270" i="3"/>
  <c r="I233" i="3"/>
  <c r="D197" i="3"/>
  <c r="D167" i="3"/>
  <c r="F238" i="3"/>
  <c r="E145" i="3"/>
  <c r="E199" i="3"/>
  <c r="E262" i="3"/>
  <c r="K218" i="3"/>
  <c r="F166" i="3"/>
  <c r="I168" i="3"/>
  <c r="I167" i="3"/>
  <c r="I203" i="3"/>
  <c r="I187" i="3"/>
  <c r="J161" i="3"/>
  <c r="J148" i="3"/>
  <c r="J201" i="3"/>
  <c r="J185" i="3"/>
  <c r="K150" i="3"/>
  <c r="K168" i="3"/>
  <c r="K184" i="3"/>
  <c r="K202" i="3"/>
  <c r="H151" i="3"/>
  <c r="H161" i="3"/>
  <c r="H197" i="3"/>
  <c r="H181" i="3"/>
  <c r="K181" i="3"/>
  <c r="K194" i="3"/>
  <c r="H147" i="3"/>
  <c r="H157" i="3"/>
  <c r="H196" i="3"/>
  <c r="H180" i="3"/>
  <c r="K199" i="3"/>
  <c r="H141" i="3"/>
  <c r="H153" i="3"/>
  <c r="H183" i="3"/>
  <c r="I170" i="3"/>
  <c r="I184" i="3"/>
  <c r="J160" i="3"/>
  <c r="J190" i="3"/>
  <c r="K157" i="3"/>
  <c r="K198" i="3"/>
  <c r="K188" i="3"/>
  <c r="H165" i="3"/>
  <c r="H186" i="3"/>
  <c r="I164" i="3"/>
  <c r="I155" i="3"/>
  <c r="I202" i="3"/>
  <c r="I186" i="3"/>
  <c r="J157" i="3"/>
  <c r="J171" i="3"/>
  <c r="J200" i="3"/>
  <c r="J184" i="3"/>
  <c r="K146" i="3"/>
  <c r="K164" i="3"/>
  <c r="I144" i="3"/>
  <c r="I158" i="3"/>
  <c r="I197" i="3"/>
  <c r="I181" i="3"/>
  <c r="J156" i="3"/>
  <c r="J151" i="3"/>
  <c r="J195" i="3"/>
  <c r="J179" i="3"/>
  <c r="K153" i="3"/>
  <c r="K193" i="3"/>
  <c r="H207" i="3"/>
  <c r="K215" i="3"/>
  <c r="I204" i="3"/>
  <c r="J149" i="3"/>
  <c r="J198" i="3"/>
  <c r="K156" i="3"/>
  <c r="H170" i="3"/>
  <c r="H190" i="3"/>
  <c r="E425" i="3"/>
  <c r="J422" i="3"/>
  <c r="H261" i="3"/>
  <c r="G335" i="3"/>
  <c r="E273" i="3"/>
  <c r="E217" i="3"/>
  <c r="D186" i="3"/>
  <c r="E314" i="3"/>
  <c r="F278" i="3"/>
  <c r="D193" i="3"/>
  <c r="D155" i="3"/>
  <c r="F307" i="3"/>
  <c r="G254" i="3"/>
  <c r="E228" i="3"/>
  <c r="K233" i="3"/>
  <c r="E191" i="3"/>
  <c r="E153" i="3"/>
  <c r="F264" i="3"/>
  <c r="J218" i="3"/>
  <c r="F193" i="3"/>
  <c r="G166" i="3"/>
  <c r="I350" i="3"/>
  <c r="F305" i="3"/>
  <c r="G391" i="3"/>
  <c r="J334" i="3"/>
  <c r="G306" i="3"/>
  <c r="J300" i="3"/>
  <c r="H268" i="3"/>
  <c r="I277" i="3"/>
  <c r="K223" i="3"/>
  <c r="G168" i="3"/>
  <c r="H332" i="3"/>
  <c r="G308" i="3"/>
  <c r="E282" i="3"/>
  <c r="G232" i="3"/>
  <c r="E152" i="3"/>
  <c r="E27" i="3"/>
  <c r="F184" i="3"/>
  <c r="E230" i="3"/>
  <c r="F194" i="3"/>
  <c r="J235" i="3"/>
  <c r="E183" i="3"/>
  <c r="D236" i="3"/>
  <c r="I151" i="3"/>
  <c r="I195" i="3"/>
  <c r="J143" i="3"/>
  <c r="K159" i="3"/>
  <c r="H154" i="3"/>
  <c r="H189" i="3"/>
  <c r="H146" i="3"/>
  <c r="H188" i="3"/>
  <c r="H143" i="3"/>
  <c r="I200" i="3"/>
  <c r="J178" i="3"/>
  <c r="H155" i="3"/>
  <c r="I169" i="3"/>
  <c r="I178" i="3"/>
  <c r="J192" i="3"/>
  <c r="I163" i="3"/>
  <c r="I189" i="3"/>
  <c r="J203" i="3"/>
  <c r="K158" i="3"/>
  <c r="H187" i="3"/>
  <c r="J163" i="3"/>
  <c r="K389" i="3"/>
  <c r="H298" i="3"/>
  <c r="E350" i="3"/>
  <c r="E327" i="3"/>
  <c r="J309" i="3"/>
  <c r="F277" i="3"/>
  <c r="I336" i="3"/>
  <c r="F314" i="3"/>
  <c r="D272" i="3"/>
  <c r="E265" i="3"/>
  <c r="J255" i="3"/>
  <c r="K268" i="3"/>
  <c r="D239" i="3"/>
  <c r="E241" i="3"/>
  <c r="F243" i="3"/>
  <c r="G245" i="3"/>
  <c r="E193" i="3"/>
  <c r="J402" i="3"/>
  <c r="D335" i="3"/>
  <c r="D300" i="3"/>
  <c r="J294" i="3"/>
  <c r="H278" i="3"/>
  <c r="F262" i="3"/>
  <c r="H245" i="3"/>
  <c r="J233" i="3"/>
  <c r="G215" i="3"/>
  <c r="G199" i="3"/>
  <c r="G157" i="3"/>
  <c r="G141" i="3"/>
  <c r="G345" i="3"/>
  <c r="D317" i="3"/>
  <c r="F303" i="3"/>
  <c r="D255" i="3"/>
  <c r="G268" i="3"/>
  <c r="E280" i="3"/>
  <c r="J270" i="3"/>
  <c r="D222" i="3"/>
  <c r="E224" i="3"/>
  <c r="F218" i="3"/>
  <c r="J239" i="3"/>
  <c r="K230" i="3"/>
  <c r="D184" i="3"/>
  <c r="E186" i="3"/>
  <c r="F186" i="3"/>
  <c r="E146" i="3"/>
  <c r="G147" i="3"/>
  <c r="F149" i="3"/>
  <c r="D166" i="3"/>
  <c r="F260" i="3"/>
  <c r="K282" i="3"/>
  <c r="H243" i="3"/>
  <c r="I243" i="3"/>
  <c r="K220" i="3"/>
  <c r="D196" i="3"/>
  <c r="F182" i="3"/>
  <c r="F147" i="3"/>
  <c r="F154" i="3"/>
  <c r="F161" i="3"/>
  <c r="D163" i="3"/>
  <c r="F377" i="3"/>
  <c r="I334" i="3"/>
  <c r="K352" i="3"/>
  <c r="E296" i="3"/>
  <c r="F297" i="3"/>
  <c r="D257" i="3"/>
  <c r="K410" i="3"/>
  <c r="G389" i="3"/>
  <c r="G353" i="3"/>
  <c r="J326" i="3"/>
  <c r="K328" i="3"/>
  <c r="D303" i="3"/>
  <c r="K289" i="3"/>
  <c r="I299" i="3"/>
  <c r="G295" i="3"/>
  <c r="J296" i="3"/>
  <c r="J312" i="3"/>
  <c r="G317" i="3"/>
  <c r="H264" i="3"/>
  <c r="H280" i="3"/>
  <c r="I257" i="3"/>
  <c r="I273" i="3"/>
  <c r="G269" i="3"/>
  <c r="F224" i="3"/>
  <c r="J245" i="3"/>
  <c r="G242" i="3"/>
  <c r="G200" i="3"/>
  <c r="F188" i="3"/>
  <c r="G152" i="3"/>
  <c r="F170" i="3"/>
  <c r="E141" i="3"/>
  <c r="F393" i="3"/>
  <c r="F328" i="3"/>
  <c r="D309" i="3"/>
  <c r="I315" i="3"/>
  <c r="F309" i="3"/>
  <c r="D261" i="3"/>
  <c r="E266" i="3"/>
  <c r="G272" i="3"/>
  <c r="I238" i="3"/>
  <c r="K221" i="3"/>
  <c r="G179" i="3"/>
  <c r="G186" i="3"/>
  <c r="G171" i="3"/>
  <c r="D144" i="3"/>
  <c r="E274" i="3"/>
  <c r="G216" i="3"/>
  <c r="G169" i="3"/>
  <c r="D220" i="3"/>
  <c r="D203" i="3"/>
  <c r="D171" i="3"/>
  <c r="J260" i="3"/>
  <c r="D244" i="3"/>
  <c r="J232" i="3"/>
  <c r="K245" i="3"/>
  <c r="G194" i="3"/>
  <c r="F152" i="3"/>
  <c r="E167" i="3"/>
  <c r="J264" i="3"/>
  <c r="E244" i="3"/>
  <c r="F178" i="3"/>
  <c r="E278" i="3"/>
  <c r="G240" i="3"/>
  <c r="E168" i="3"/>
  <c r="G177" i="3"/>
  <c r="J268" i="3"/>
  <c r="D181" i="3"/>
  <c r="D158" i="3"/>
  <c r="I152" i="3"/>
  <c r="I166" i="3"/>
  <c r="I199" i="3"/>
  <c r="I183" i="3"/>
  <c r="J145" i="3"/>
  <c r="J159" i="3"/>
  <c r="J197" i="3"/>
  <c r="J181" i="3"/>
  <c r="K149" i="3"/>
  <c r="K152" i="3"/>
  <c r="K203" i="3"/>
  <c r="K185" i="3"/>
  <c r="H166" i="3"/>
  <c r="H145" i="3"/>
  <c r="H193" i="3"/>
  <c r="K148" i="3"/>
  <c r="K200" i="3"/>
  <c r="K182" i="3"/>
  <c r="H168" i="3"/>
  <c r="H177" i="3"/>
  <c r="H192" i="3"/>
  <c r="K142" i="3"/>
  <c r="K178" i="3"/>
  <c r="H159" i="3"/>
  <c r="H203" i="3"/>
  <c r="I147" i="3"/>
  <c r="I177" i="3"/>
  <c r="I180" i="3"/>
  <c r="J147" i="3"/>
  <c r="J182" i="3"/>
  <c r="K147" i="3"/>
  <c r="K205" i="3"/>
  <c r="H171" i="3"/>
  <c r="H206" i="3"/>
  <c r="H178" i="3"/>
  <c r="I148" i="3"/>
  <c r="I162" i="3"/>
  <c r="I198" i="3"/>
  <c r="I182" i="3"/>
  <c r="J164" i="3"/>
  <c r="J155" i="3"/>
  <c r="J196" i="3"/>
  <c r="J180" i="3"/>
  <c r="K145" i="3"/>
  <c r="J215" i="3"/>
  <c r="I165" i="3"/>
  <c r="I142" i="3"/>
  <c r="I193" i="3"/>
  <c r="J141" i="3"/>
  <c r="J158" i="3"/>
  <c r="J207" i="3"/>
  <c r="J191" i="3"/>
  <c r="K161" i="3"/>
  <c r="K144" i="3"/>
  <c r="H142" i="3"/>
  <c r="H195" i="3"/>
  <c r="I156" i="3"/>
  <c r="I196" i="3"/>
  <c r="J154" i="3"/>
  <c r="J186" i="3"/>
  <c r="K187" i="3"/>
  <c r="H144" i="3"/>
  <c r="H182" i="3"/>
  <c r="H228" i="3"/>
  <c r="D280" i="3"/>
  <c r="E252" i="3"/>
  <c r="G221" i="3"/>
  <c r="H365" i="3"/>
  <c r="J310" i="3"/>
  <c r="I231" i="3"/>
  <c r="F196" i="3"/>
  <c r="I354" i="3"/>
  <c r="K280" i="3"/>
  <c r="D226" i="3"/>
  <c r="F242" i="3"/>
  <c r="F192" i="3"/>
  <c r="G154" i="3"/>
  <c r="D252" i="3"/>
  <c r="G226" i="3"/>
  <c r="F163" i="3"/>
  <c r="D145" i="3"/>
  <c r="H303" i="3"/>
  <c r="D273" i="3"/>
  <c r="E341" i="3"/>
  <c r="D308" i="3"/>
  <c r="K306" i="3"/>
  <c r="D288" i="3"/>
  <c r="I261" i="3"/>
  <c r="J229" i="3"/>
  <c r="E192" i="3"/>
  <c r="E163" i="3"/>
  <c r="F344" i="3"/>
  <c r="F317" i="3"/>
  <c r="D224" i="3"/>
  <c r="E188" i="3"/>
  <c r="D149" i="3"/>
  <c r="E222" i="3"/>
  <c r="J276" i="3"/>
  <c r="D192" i="3"/>
  <c r="D148" i="3"/>
  <c r="F159" i="3"/>
  <c r="D164" i="3"/>
  <c r="I215" i="3"/>
  <c r="I179" i="3"/>
  <c r="J193" i="3"/>
  <c r="K207" i="3"/>
  <c r="H156" i="3"/>
  <c r="K201" i="3"/>
  <c r="H152" i="3"/>
  <c r="K151" i="3"/>
  <c r="H199" i="3"/>
  <c r="J165" i="3"/>
  <c r="K171" i="3"/>
  <c r="H202" i="3"/>
  <c r="I146" i="3"/>
  <c r="J162" i="3"/>
  <c r="K169" i="3"/>
  <c r="I149" i="3"/>
  <c r="J142" i="3"/>
  <c r="K190" i="3"/>
  <c r="I161" i="3"/>
  <c r="K170" i="3"/>
  <c r="K183" i="3"/>
  <c r="H149" i="3"/>
  <c r="H107" i="3"/>
  <c r="J120" i="3"/>
  <c r="D108" i="3"/>
  <c r="E131" i="3"/>
  <c r="H95" i="3"/>
  <c r="K97" i="3"/>
  <c r="J78" i="3"/>
  <c r="K119" i="3"/>
  <c r="H109" i="3"/>
  <c r="J125" i="3"/>
  <c r="D113" i="3"/>
  <c r="E136" i="3"/>
  <c r="D98" i="3"/>
  <c r="H74" i="3"/>
  <c r="J83" i="3"/>
  <c r="D135" i="3"/>
  <c r="H118" i="3"/>
  <c r="J134" i="3"/>
  <c r="D122" i="3"/>
  <c r="G134" i="3"/>
  <c r="K95" i="3"/>
  <c r="H83" i="3"/>
  <c r="J92" i="3"/>
  <c r="D127" i="3"/>
  <c r="I73" i="3"/>
  <c r="F99" i="3"/>
  <c r="C33" i="3"/>
  <c r="E80" i="3"/>
  <c r="E86" i="3"/>
  <c r="C35" i="3"/>
  <c r="D83" i="3"/>
  <c r="E87" i="3"/>
  <c r="G76" i="3"/>
  <c r="E49" i="3"/>
  <c r="E56" i="3"/>
  <c r="J75" i="3"/>
  <c r="I118" i="3"/>
  <c r="G107" i="3"/>
  <c r="I80" i="3"/>
  <c r="J77" i="3"/>
  <c r="D90" i="3"/>
  <c r="F75" i="3"/>
  <c r="E50" i="3"/>
  <c r="I124" i="3"/>
  <c r="H101" i="3"/>
  <c r="E126" i="3"/>
  <c r="G118" i="3"/>
  <c r="J79" i="3"/>
  <c r="J130" i="3"/>
  <c r="D106" i="3"/>
  <c r="H133" i="3"/>
  <c r="G82" i="3"/>
  <c r="G75" i="3"/>
  <c r="C28" i="3"/>
  <c r="F50" i="3"/>
  <c r="I116" i="3"/>
  <c r="K120" i="3"/>
  <c r="G129" i="3"/>
  <c r="F128" i="3"/>
  <c r="I101" i="3"/>
  <c r="I78" i="3"/>
  <c r="H129" i="3"/>
  <c r="F115" i="3"/>
  <c r="I121" i="3"/>
  <c r="K125" i="3"/>
  <c r="E108" i="3"/>
  <c r="F133" i="3"/>
  <c r="K99" i="3"/>
  <c r="I83" i="3"/>
  <c r="J135" i="3"/>
  <c r="D95" i="3"/>
  <c r="I134" i="3"/>
  <c r="K134" i="3"/>
  <c r="E117" i="3"/>
  <c r="G123" i="3"/>
  <c r="J96" i="3"/>
  <c r="I92" i="3"/>
  <c r="J115" i="3"/>
  <c r="D97" i="3"/>
  <c r="F97" i="3"/>
  <c r="G90" i="3"/>
  <c r="F74" i="3"/>
  <c r="E47" i="3"/>
  <c r="G91" i="3"/>
  <c r="E52" i="3"/>
  <c r="F81" i="3"/>
  <c r="E54" i="3"/>
  <c r="F92" i="3"/>
  <c r="G54" i="3"/>
  <c r="H112" i="3"/>
  <c r="K124" i="3"/>
  <c r="F132" i="3"/>
  <c r="K88" i="3"/>
  <c r="E114" i="3"/>
  <c r="I109" i="3"/>
  <c r="K106" i="3"/>
  <c r="D94" i="3"/>
  <c r="D101" i="3"/>
  <c r="F130" i="3"/>
  <c r="E110" i="3"/>
  <c r="F86" i="3"/>
  <c r="F48" i="3"/>
  <c r="I108" i="3"/>
  <c r="E127" i="3"/>
  <c r="K85" i="3"/>
  <c r="I113" i="3"/>
  <c r="F109" i="3"/>
  <c r="I127" i="3"/>
  <c r="K126" i="3"/>
  <c r="J100" i="3"/>
  <c r="E99" i="3"/>
  <c r="F53" i="3"/>
  <c r="G89" i="3"/>
  <c r="F76" i="3"/>
  <c r="K108" i="3"/>
  <c r="F116" i="3"/>
  <c r="H77" i="3"/>
  <c r="J117" i="3"/>
  <c r="G109" i="3"/>
  <c r="J91" i="3"/>
  <c r="J110" i="3"/>
  <c r="H98" i="3"/>
  <c r="I106" i="3"/>
  <c r="G57" i="3"/>
  <c r="L10" i="3"/>
  <c r="E79" i="3"/>
  <c r="F71" i="3"/>
  <c r="K112" i="3"/>
  <c r="J93" i="3"/>
  <c r="E101" i="3"/>
  <c r="E132" i="3"/>
  <c r="I91" i="3"/>
  <c r="I122" i="3"/>
  <c r="F134" i="3"/>
  <c r="H71" i="3"/>
  <c r="J73" i="3"/>
  <c r="C30" i="3"/>
  <c r="G80" i="3"/>
  <c r="E122" i="3"/>
  <c r="E81" i="3"/>
  <c r="I128" i="3"/>
  <c r="G117" i="3"/>
  <c r="I90" i="3"/>
  <c r="J109" i="3"/>
  <c r="G130" i="3"/>
  <c r="K131" i="3"/>
  <c r="H106" i="3"/>
  <c r="H94" i="3"/>
  <c r="J76" i="3"/>
  <c r="I77" i="3"/>
  <c r="F91" i="3"/>
  <c r="E90" i="3"/>
  <c r="H110" i="3"/>
  <c r="J98" i="3"/>
  <c r="E53" i="3"/>
  <c r="F120" i="3"/>
  <c r="K133" i="3"/>
  <c r="G122" i="3"/>
  <c r="F88" i="3"/>
  <c r="H124" i="3"/>
  <c r="F112" i="3"/>
  <c r="G124" i="3"/>
  <c r="D133" i="3"/>
  <c r="K77" i="3"/>
  <c r="I114" i="3"/>
  <c r="F126" i="3"/>
  <c r="H123" i="3"/>
  <c r="F101" i="3"/>
  <c r="E78" i="3"/>
  <c r="D55" i="3"/>
  <c r="D89" i="3"/>
  <c r="G114" i="3"/>
  <c r="D107" i="3"/>
  <c r="I115" i="3"/>
  <c r="K82" i="3"/>
  <c r="D136" i="3"/>
  <c r="E116" i="3"/>
  <c r="J114" i="3"/>
  <c r="G53" i="3"/>
  <c r="C29" i="3"/>
  <c r="J99" i="3"/>
  <c r="I87" i="3"/>
  <c r="I107" i="3"/>
  <c r="F77" i="3"/>
  <c r="H93" i="3"/>
  <c r="E95" i="3"/>
  <c r="H88" i="3"/>
  <c r="H120" i="3"/>
  <c r="J136" i="3"/>
  <c r="D124" i="3"/>
  <c r="F108" i="3"/>
  <c r="K98" i="3"/>
  <c r="H85" i="3"/>
  <c r="K75" i="3"/>
  <c r="D131" i="3"/>
  <c r="H125" i="3"/>
  <c r="I132" i="3"/>
  <c r="D129" i="3"/>
  <c r="F113" i="3"/>
  <c r="E94" i="3"/>
  <c r="H90" i="3"/>
  <c r="K90" i="3"/>
  <c r="E134" i="3"/>
  <c r="I110" i="3"/>
  <c r="K114" i="3"/>
  <c r="G110" i="3"/>
  <c r="F122" i="3"/>
  <c r="I98" i="3"/>
  <c r="I72" i="3"/>
  <c r="H111" i="3"/>
  <c r="G111" i="3"/>
  <c r="I81" i="3"/>
  <c r="J85" i="3"/>
  <c r="F78" i="3"/>
  <c r="E51" i="3"/>
  <c r="D54" i="3"/>
  <c r="E73" i="3"/>
  <c r="F85" i="3"/>
  <c r="E71" i="3"/>
  <c r="D80" i="3"/>
  <c r="G79" i="3"/>
  <c r="E128" i="3"/>
  <c r="K111" i="3"/>
  <c r="J126" i="3"/>
  <c r="G135" i="3"/>
  <c r="J84" i="3"/>
  <c r="J81" i="3"/>
  <c r="E72" i="3"/>
  <c r="D87" i="3"/>
  <c r="G55" i="3"/>
  <c r="K128" i="3"/>
  <c r="J101" i="3"/>
  <c r="H121" i="3"/>
  <c r="G120" i="3"/>
  <c r="K123" i="3"/>
  <c r="I135" i="3"/>
  <c r="G101" i="3"/>
  <c r="F135" i="3"/>
  <c r="F82" i="3"/>
  <c r="F54" i="3"/>
  <c r="C34" i="3"/>
  <c r="D50" i="3"/>
  <c r="J108" i="3"/>
  <c r="K136" i="3"/>
  <c r="E119" i="3"/>
  <c r="G127" i="3"/>
  <c r="J97" i="3"/>
  <c r="K76" i="3"/>
  <c r="J119" i="3"/>
  <c r="D99" i="3"/>
  <c r="J113" i="3"/>
  <c r="I131" i="3"/>
  <c r="E124" i="3"/>
  <c r="G106" i="3"/>
  <c r="F100" i="3"/>
  <c r="K92" i="3"/>
  <c r="H134" i="3"/>
  <c r="G96" i="3"/>
  <c r="J122" i="3"/>
  <c r="D110" i="3"/>
  <c r="E133" i="3"/>
  <c r="H96" i="3"/>
  <c r="K100" i="3"/>
  <c r="J80" i="3"/>
  <c r="K127" i="3"/>
  <c r="F95" i="3"/>
  <c r="K73" i="3"/>
  <c r="G74" i="3"/>
  <c r="C31" i="3"/>
  <c r="G47" i="3"/>
  <c r="G50" i="3"/>
  <c r="G81" i="3"/>
  <c r="F52" i="3"/>
  <c r="D81" i="3"/>
  <c r="F51" i="3"/>
  <c r="F79" i="3"/>
  <c r="I120" i="3"/>
  <c r="D116" i="3"/>
  <c r="H99" i="3"/>
  <c r="J71" i="3"/>
  <c r="F127" i="3"/>
  <c r="I125" i="3"/>
  <c r="G108" i="3"/>
  <c r="E98" i="3"/>
  <c r="I136" i="3"/>
  <c r="G95" i="3"/>
  <c r="K96" i="3"/>
  <c r="E88" i="3"/>
  <c r="G84" i="3"/>
  <c r="J132" i="3"/>
  <c r="F136" i="3"/>
  <c r="J90" i="3"/>
  <c r="H127" i="3"/>
  <c r="D96" i="3"/>
  <c r="E130" i="3"/>
  <c r="D134" i="3"/>
  <c r="I84" i="3"/>
  <c r="I85" i="3"/>
  <c r="E55" i="3"/>
  <c r="F73" i="3"/>
  <c r="G87" i="3"/>
  <c r="H136" i="3"/>
  <c r="F106" i="3"/>
  <c r="I82" i="3"/>
  <c r="K129" i="3"/>
  <c r="G94" i="3"/>
  <c r="D111" i="3"/>
  <c r="K122" i="3"/>
  <c r="H75" i="3"/>
  <c r="G97" i="3"/>
  <c r="F57" i="3"/>
  <c r="E85" i="3"/>
  <c r="D57" i="3"/>
  <c r="D76" i="3"/>
  <c r="D120" i="3"/>
  <c r="J74" i="3"/>
  <c r="I130" i="3"/>
  <c r="F125" i="3"/>
  <c r="K78" i="3"/>
  <c r="K110" i="3"/>
  <c r="I96" i="3"/>
  <c r="D74" i="3"/>
  <c r="D47" i="3"/>
  <c r="J111" i="3"/>
  <c r="H126" i="3"/>
  <c r="F98" i="3"/>
  <c r="J118" i="3"/>
  <c r="K94" i="3"/>
  <c r="F93" i="3"/>
  <c r="D53" i="3"/>
  <c r="G56" i="3"/>
  <c r="G92" i="3"/>
  <c r="H82" i="3"/>
  <c r="F123" i="3"/>
  <c r="D51" i="3"/>
  <c r="I123" i="3"/>
  <c r="I133" i="3"/>
  <c r="K84" i="3"/>
  <c r="E57" i="3"/>
  <c r="D128" i="3"/>
  <c r="H89" i="3"/>
  <c r="H135" i="3"/>
  <c r="F117" i="3"/>
  <c r="H115" i="3"/>
  <c r="K118" i="3"/>
  <c r="I100" i="3"/>
  <c r="F111" i="3"/>
  <c r="F90" i="3"/>
  <c r="E83" i="3"/>
  <c r="E48" i="3"/>
  <c r="K74" i="3"/>
  <c r="K113" i="3"/>
  <c r="E121" i="3"/>
  <c r="G77" i="3"/>
  <c r="H81" i="3"/>
  <c r="I75" i="3"/>
  <c r="D115" i="3"/>
  <c r="H132" i="3"/>
  <c r="G131" i="3"/>
  <c r="F114" i="3"/>
  <c r="G83" i="3"/>
  <c r="J116" i="3"/>
  <c r="D125" i="3"/>
  <c r="E109" i="3"/>
  <c r="D73" i="3"/>
  <c r="I112" i="3"/>
  <c r="K116" i="3"/>
  <c r="G116" i="3"/>
  <c r="F124" i="3"/>
  <c r="I99" i="3"/>
  <c r="I74" i="3"/>
  <c r="H119" i="3"/>
  <c r="G125" i="3"/>
  <c r="I117" i="3"/>
  <c r="K121" i="3"/>
  <c r="G132" i="3"/>
  <c r="F129" i="3"/>
  <c r="K93" i="3"/>
  <c r="I79" i="3"/>
  <c r="J123" i="3"/>
  <c r="G126" i="3"/>
  <c r="I126" i="3"/>
  <c r="K130" i="3"/>
  <c r="E113" i="3"/>
  <c r="G113" i="3"/>
  <c r="J94" i="3"/>
  <c r="I88" i="3"/>
  <c r="J107" i="3"/>
  <c r="E106" i="3"/>
  <c r="J89" i="3"/>
  <c r="G78" i="3"/>
  <c r="F49" i="3"/>
  <c r="D48" i="3"/>
  <c r="G71" i="3"/>
  <c r="G85" i="3"/>
  <c r="F56" i="3"/>
  <c r="D92" i="3"/>
  <c r="F72" i="3"/>
  <c r="F87" i="3"/>
  <c r="F94" i="3"/>
  <c r="E118" i="3"/>
  <c r="H131" i="3"/>
  <c r="I94" i="3"/>
  <c r="J127" i="3"/>
  <c r="G86" i="3"/>
  <c r="D52" i="3"/>
  <c r="L15" i="3"/>
  <c r="D84" i="3"/>
  <c r="E111" i="3"/>
  <c r="I86" i="3"/>
  <c r="J121" i="3"/>
  <c r="E100" i="3"/>
  <c r="F131" i="3"/>
  <c r="E125" i="3"/>
  <c r="K79" i="3"/>
  <c r="K72" i="3"/>
  <c r="D79" i="3"/>
  <c r="G73" i="3"/>
  <c r="G51" i="3"/>
  <c r="H108" i="3"/>
  <c r="J124" i="3"/>
  <c r="D112" i="3"/>
  <c r="E135" i="3"/>
  <c r="H97" i="3"/>
  <c r="H73" i="3"/>
  <c r="J82" i="3"/>
  <c r="K135" i="3"/>
  <c r="H113" i="3"/>
  <c r="J129" i="3"/>
  <c r="D117" i="3"/>
  <c r="G119" i="3"/>
  <c r="D100" i="3"/>
  <c r="H78" i="3"/>
  <c r="J87" i="3"/>
  <c r="G136" i="3"/>
  <c r="H122" i="3"/>
  <c r="H130" i="3"/>
  <c r="D126" i="3"/>
  <c r="F110" i="3"/>
  <c r="K101" i="3"/>
  <c r="H87" i="3"/>
  <c r="K81" i="3"/>
  <c r="G112" i="3"/>
  <c r="I89" i="3"/>
  <c r="H76" i="3"/>
  <c r="C32" i="3"/>
  <c r="E92" i="3"/>
  <c r="F55" i="3"/>
  <c r="F83" i="3"/>
  <c r="G52" i="3"/>
  <c r="D75" i="3"/>
  <c r="G88" i="3"/>
  <c r="E82" i="3"/>
  <c r="D56" i="3"/>
  <c r="J112" i="3"/>
  <c r="E107" i="3"/>
  <c r="G98" i="3"/>
  <c r="J131" i="3"/>
  <c r="E93" i="3"/>
  <c r="J133" i="3"/>
  <c r="E112" i="3"/>
  <c r="K89" i="3"/>
  <c r="D114" i="3"/>
  <c r="H91" i="3"/>
  <c r="H72" i="3"/>
  <c r="F47" i="3"/>
  <c r="D78" i="3"/>
  <c r="J106" i="3"/>
  <c r="I97" i="3"/>
  <c r="K107" i="3"/>
  <c r="D109" i="3"/>
  <c r="F96" i="3"/>
  <c r="H114" i="3"/>
  <c r="F118" i="3"/>
  <c r="I119" i="3"/>
  <c r="K86" i="3"/>
  <c r="D72" i="3"/>
  <c r="E91" i="3"/>
  <c r="E77" i="3"/>
  <c r="D132" i="3"/>
  <c r="I95" i="3"/>
  <c r="J86" i="3"/>
  <c r="D121" i="3"/>
  <c r="G93" i="3"/>
  <c r="F119" i="3"/>
  <c r="G133" i="3"/>
  <c r="K83" i="3"/>
  <c r="H80" i="3"/>
  <c r="D85" i="3"/>
  <c r="G48" i="3"/>
  <c r="F84" i="3"/>
  <c r="H116" i="3"/>
  <c r="G128" i="3"/>
  <c r="K71" i="3"/>
  <c r="K117" i="3"/>
  <c r="G100" i="3"/>
  <c r="D123" i="3"/>
  <c r="D118" i="3"/>
  <c r="H79" i="3"/>
  <c r="H84" i="3"/>
  <c r="E84" i="3"/>
  <c r="E28" i="3"/>
  <c r="D49" i="3"/>
  <c r="K132" i="3"/>
  <c r="E115" i="3"/>
  <c r="J95" i="3"/>
  <c r="D93" i="3"/>
  <c r="E120" i="3"/>
  <c r="K80" i="3"/>
  <c r="E97" i="3"/>
  <c r="E129" i="3"/>
  <c r="K115" i="3"/>
  <c r="G49" i="3"/>
  <c r="F80" i="3"/>
  <c r="D86" i="3"/>
  <c r="D91" i="3"/>
  <c r="D130" i="3"/>
  <c r="D88" i="3"/>
  <c r="C36" i="3"/>
  <c r="H86" i="3"/>
  <c r="J88" i="3"/>
  <c r="F89" i="3"/>
  <c r="I129" i="3"/>
  <c r="I93" i="3"/>
  <c r="K87" i="3"/>
  <c r="K109" i="3"/>
  <c r="E96" i="3"/>
  <c r="F107" i="3"/>
  <c r="G121" i="3"/>
  <c r="I76" i="3"/>
  <c r="I71" i="3"/>
  <c r="E76" i="3"/>
  <c r="D82" i="3"/>
  <c r="G72" i="3"/>
  <c r="J128" i="3"/>
  <c r="H117" i="3"/>
  <c r="F121" i="3"/>
  <c r="K91" i="3"/>
  <c r="E89" i="3"/>
  <c r="G115" i="3"/>
  <c r="H100" i="3"/>
  <c r="D77" i="3"/>
  <c r="E123" i="3"/>
  <c r="I111" i="3"/>
  <c r="H128" i="3"/>
  <c r="H92" i="3"/>
  <c r="E74" i="3"/>
  <c r="D119" i="3"/>
  <c r="G99" i="3"/>
  <c r="J72" i="3"/>
  <c r="E75" i="3"/>
</calcChain>
</file>

<file path=xl/sharedStrings.xml><?xml version="1.0" encoding="utf-8"?>
<sst xmlns="http://schemas.openxmlformats.org/spreadsheetml/2006/main" count="85" uniqueCount="64">
  <si>
    <t>Базовые расчеты PVT свойств с использованием Унифлок</t>
  </si>
  <si>
    <t>Базовые свойства нефти</t>
  </si>
  <si>
    <t>Удельная плотность нефти</t>
  </si>
  <si>
    <t xml:space="preserve">Плотность воды, реф. </t>
  </si>
  <si>
    <t>Плотность возд. с.у.</t>
  </si>
  <si>
    <t>Удельная плотность газа</t>
  </si>
  <si>
    <t>м3/т</t>
  </si>
  <si>
    <t>Газосодержание</t>
  </si>
  <si>
    <t xml:space="preserve"> кг/м3</t>
  </si>
  <si>
    <t>Плотность нефти</t>
  </si>
  <si>
    <t>Плотность газа</t>
  </si>
  <si>
    <t>Температура пласта</t>
  </si>
  <si>
    <t>С</t>
  </si>
  <si>
    <t>F</t>
  </si>
  <si>
    <t>м3/м3</t>
  </si>
  <si>
    <t>Газосодержание при Рнас,</t>
  </si>
  <si>
    <t>атм</t>
  </si>
  <si>
    <t>Давление насыщения (Рнас, Pb)</t>
  </si>
  <si>
    <t>Объемный коэффициент нефти при Рнас (Bob, FVF)</t>
  </si>
  <si>
    <t>Вязкость нефти при Pнас</t>
  </si>
  <si>
    <t>сП</t>
  </si>
  <si>
    <t>Расчетные параметры при заданных давлении и температуре</t>
  </si>
  <si>
    <t>Давление расчета</t>
  </si>
  <si>
    <t>Температура расчета</t>
  </si>
  <si>
    <t>scf/bbl</t>
  </si>
  <si>
    <t xml:space="preserve">С </t>
  </si>
  <si>
    <t>Газосдержание</t>
  </si>
  <si>
    <t xml:space="preserve">Плотность нефти </t>
  </si>
  <si>
    <t>Объемный коэффициент нефти</t>
  </si>
  <si>
    <t>Объемный коэффициент газа</t>
  </si>
  <si>
    <t xml:space="preserve">Вязкость нефти </t>
  </si>
  <si>
    <t>Вязкость газа</t>
  </si>
  <si>
    <t>Сжимаемость газа</t>
  </si>
  <si>
    <t>Плотность воды</t>
  </si>
  <si>
    <t>Удельная плотность воды</t>
  </si>
  <si>
    <t xml:space="preserve">Сжимаемость нефти </t>
  </si>
  <si>
    <t>Сжимаемость воды</t>
  </si>
  <si>
    <t>Поверх натяжение нефть вода</t>
  </si>
  <si>
    <t>Графики зависимости давления насыщения от газосодержания</t>
  </si>
  <si>
    <t>Графики зависимости газосодержания от давления и температуры</t>
  </si>
  <si>
    <t>Газовый фактор</t>
  </si>
  <si>
    <t>Коэффициент сепарации</t>
  </si>
  <si>
    <t>Давление сепарации</t>
  </si>
  <si>
    <t>Температура сепарации</t>
  </si>
  <si>
    <t>Калибровочные параметры и параметры модификации флюида</t>
  </si>
  <si>
    <t>Американские промысловые</t>
  </si>
  <si>
    <t>СИ</t>
  </si>
  <si>
    <t>Номер набора корреляций</t>
  </si>
  <si>
    <t>Давление насыщения</t>
  </si>
  <si>
    <t>Исходные флюиды</t>
  </si>
  <si>
    <t>Флюиды после сепарации</t>
  </si>
  <si>
    <t xml:space="preserve"> кг/м4</t>
  </si>
  <si>
    <t xml:space="preserve">Вязкость воды </t>
  </si>
  <si>
    <t>Rs</t>
  </si>
  <si>
    <t>P</t>
  </si>
  <si>
    <t>Графики зависимости объемного коэффициента нефти от давления и температуры</t>
  </si>
  <si>
    <t>Графики зависимости вязкости нефти от давления и температуры</t>
  </si>
  <si>
    <t>Графики зависимости объемного коэффициента газа  от давления и температуры</t>
  </si>
  <si>
    <t>Графики зависимости вязкости газа  от давления и температуры</t>
  </si>
  <si>
    <t>Графики зависимости вязкости воды  от давления и температуры</t>
  </si>
  <si>
    <t>Графики зависимости плотности нефти  от давления и температуры</t>
  </si>
  <si>
    <t>Графики зависимости плотности газа  от давления и температуры</t>
  </si>
  <si>
    <t>Графики зависимости плотности воды  от давления и температуры</t>
  </si>
  <si>
    <t>Графики зависимости z фактора  от давления и температуры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</si>
</sst>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PVT'!$D$44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PVT'!$D$47:$D$57</c:f>
            </c:numRef>
          </c:yVal>
          <c:smooth val="0"/>
          <c:extLst>
            <c:ext xmlns:c16="http://schemas.microsoft.com/office/drawing/2014/chart" uri="{C3380CC4-5D6E-409C-BE32-E72D297353CC}">
              <c16:uniqueId val="{00000001-32C9-47BE-8965-A9EB90F8E07D}"/>
            </c:ext>
          </c:extLst>
        </c:ser>
        <c:ser>
          <c:idx val="0"/>
          <c:order val="1"/>
          <c:tx>
            <c:strRef>
              <c:f>'Тест PVT'!$E$44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PVT'!$E$47:$E$57</c:f>
            </c:numRef>
          </c:yVal>
          <c:smooth val="0"/>
          <c:extLst>
            <c:ext xmlns:c16="http://schemas.microsoft.com/office/drawing/2014/chart" uri="{C3380CC4-5D6E-409C-BE32-E72D297353CC}">
              <c16:uniqueId val="{00000002-32C9-47BE-8965-A9EB90F8E07D}"/>
            </c:ext>
          </c:extLst>
        </c:ser>
        <c:ser>
          <c:idx val="2"/>
          <c:order val="2"/>
          <c:tx>
            <c:strRef>
              <c:f>'Тест PVT'!$F$44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PVT'!$F$47:$F$57</c:f>
            </c:numRef>
          </c:yVal>
          <c:smooth val="0"/>
          <c:extLst>
            <c:ext xmlns:c16="http://schemas.microsoft.com/office/drawing/2014/chart" uri="{C3380CC4-5D6E-409C-BE32-E72D297353CC}">
              <c16:uniqueId val="{00000003-32C9-47BE-8965-A9EB90F8E07D}"/>
            </c:ext>
          </c:extLst>
        </c:ser>
        <c:ser>
          <c:idx val="3"/>
          <c:order val="3"/>
          <c:tx>
            <c:strRef>
              <c:f>'Тест PVT'!$G$44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PVT'!$C$47:$C$57</c:f>
            </c:numRef>
          </c:xVal>
          <c:yVal>
            <c:numRef>
              <c:f>'Тест PVT'!$G$47:$G$57</c:f>
            </c:numRef>
          </c:yVal>
          <c:smooth val="0"/>
          <c:extLst>
            <c:ext xmlns:c16="http://schemas.microsoft.com/office/drawing/2014/chart" uri="{C3380CC4-5D6E-409C-BE32-E72D297353CC}">
              <c16:uniqueId val="{00000004-32C9-47BE-8965-A9EB90F8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PVT'!$H$215:$H$245</c:f>
              <c:numCache>
                <c:formatCode>General</c:formatCode>
                <c:ptCount val="31"/>
                <c:pt idx="0">
                  <c:v>9.9967950066753054E-3</c:v>
                </c:pt>
                <c:pt idx="1">
                  <c:v>1.0073116955997557E-2</c:v>
                </c:pt>
                <c:pt idx="2">
                  <c:v>1.0196259793414545E-2</c:v>
                </c:pt>
                <c:pt idx="3">
                  <c:v>1.0342213733527925E-2</c:v>
                </c:pt>
                <c:pt idx="4">
                  <c:v>1.0509352730440706E-2</c:v>
                </c:pt>
                <c:pt idx="5">
                  <c:v>1.0698006529869969E-2</c:v>
                </c:pt>
                <c:pt idx="6">
                  <c:v>1.0909480739741625E-2</c:v>
                </c:pt>
                <c:pt idx="7">
                  <c:v>1.1145789206700646E-2</c:v>
                </c:pt>
                <c:pt idx="8">
                  <c:v>1.1409566132024254E-2</c:v>
                </c:pt>
                <c:pt idx="9">
                  <c:v>1.1704054480422908E-2</c:v>
                </c:pt>
                <c:pt idx="10">
                  <c:v>1.2033104748425073E-2</c:v>
                </c:pt>
                <c:pt idx="11">
                  <c:v>1.2401144958962084E-2</c:v>
                </c:pt>
                <c:pt idx="12">
                  <c:v>1.281307623473894E-2</c:v>
                </c:pt>
                <c:pt idx="13">
                  <c:v>1.327408539141901E-2</c:v>
                </c:pt>
                <c:pt idx="14">
                  <c:v>1.3789219234267276E-2</c:v>
                </c:pt>
                <c:pt idx="15">
                  <c:v>1.4362759853038927E-2</c:v>
                </c:pt>
                <c:pt idx="16">
                  <c:v>1.4997464694155057E-2</c:v>
                </c:pt>
                <c:pt idx="17">
                  <c:v>1.5693685565081002E-2</c:v>
                </c:pt>
                <c:pt idx="18">
                  <c:v>1.6448821917810226E-2</c:v>
                </c:pt>
                <c:pt idx="19">
                  <c:v>1.7257119667102579E-2</c:v>
                </c:pt>
                <c:pt idx="20">
                  <c:v>1.8110278854266981E-2</c:v>
                </c:pt>
                <c:pt idx="21">
                  <c:v>1.899827284343799E-2</c:v>
                </c:pt>
                <c:pt idx="22">
                  <c:v>1.9910451830872474E-2</c:v>
                </c:pt>
                <c:pt idx="23">
                  <c:v>2.0836343212362544E-2</c:v>
                </c:pt>
                <c:pt idx="24">
                  <c:v>2.1766383054236296E-2</c:v>
                </c:pt>
                <c:pt idx="25">
                  <c:v>2.2692253077796053E-2</c:v>
                </c:pt>
                <c:pt idx="26">
                  <c:v>2.3607063786786186E-2</c:v>
                </c:pt>
                <c:pt idx="27">
                  <c:v>2.450537828535768E-2</c:v>
                </c:pt>
                <c:pt idx="28">
                  <c:v>2.5383144463910594E-2</c:v>
                </c:pt>
                <c:pt idx="29">
                  <c:v>2.6237600007925754E-2</c:v>
                </c:pt>
                <c:pt idx="30">
                  <c:v>2.7066999359870107E-2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02D-9C2A-3193111FE8A3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PVT'!$I$215:$I$245</c:f>
              <c:numCache>
                <c:formatCode>General</c:formatCode>
                <c:ptCount val="31"/>
                <c:pt idx="0">
                  <c:v>1.1411375226842964E-2</c:v>
                </c:pt>
                <c:pt idx="1">
                  <c:v>1.1466010073525516E-2</c:v>
                </c:pt>
                <c:pt idx="2">
                  <c:v>1.1556885009772703E-2</c:v>
                </c:pt>
                <c:pt idx="3">
                  <c:v>1.1665123393013455E-2</c:v>
                </c:pt>
                <c:pt idx="4">
                  <c:v>1.1788288858792973E-2</c:v>
                </c:pt>
                <c:pt idx="5">
                  <c:v>1.1925498204894046E-2</c:v>
                </c:pt>
                <c:pt idx="6">
                  <c:v>1.2076513765565787E-2</c:v>
                </c:pt>
                <c:pt idx="7">
                  <c:v>1.2241447547056528E-2</c:v>
                </c:pt>
                <c:pt idx="8">
                  <c:v>1.2420628378668594E-2</c:v>
                </c:pt>
                <c:pt idx="9">
                  <c:v>1.2614534733560051E-2</c:v>
                </c:pt>
                <c:pt idx="10">
                  <c:v>1.2823745127369651E-2</c:v>
                </c:pt>
                <c:pt idx="11">
                  <c:v>1.3048901040879825E-2</c:v>
                </c:pt>
                <c:pt idx="12">
                  <c:v>1.3290686600192671E-2</c:v>
                </c:pt>
                <c:pt idx="13">
                  <c:v>1.3549770936221523E-2</c:v>
                </c:pt>
                <c:pt idx="14">
                  <c:v>1.3826799643783144E-2</c:v>
                </c:pt>
                <c:pt idx="15">
                  <c:v>1.4122337208591202E-2</c:v>
                </c:pt>
                <c:pt idx="16">
                  <c:v>1.4436826264172635E-2</c:v>
                </c:pt>
                <c:pt idx="17">
                  <c:v>1.4770540174700942E-2</c:v>
                </c:pt>
                <c:pt idx="18">
                  <c:v>1.5123573064581336E-2</c:v>
                </c:pt>
                <c:pt idx="19">
                  <c:v>1.5495750402022312E-2</c:v>
                </c:pt>
                <c:pt idx="20">
                  <c:v>1.5886663516653809E-2</c:v>
                </c:pt>
                <c:pt idx="21">
                  <c:v>1.6295611235002505E-2</c:v>
                </c:pt>
                <c:pt idx="22">
                  <c:v>1.6721646502052229E-2</c:v>
                </c:pt>
                <c:pt idx="23">
                  <c:v>1.7163580259704724E-2</c:v>
                </c:pt>
                <c:pt idx="24">
                  <c:v>1.7620007699862991E-2</c:v>
                </c:pt>
                <c:pt idx="25">
                  <c:v>1.8089366564007819E-2</c:v>
                </c:pt>
                <c:pt idx="26">
                  <c:v>1.8570038123137879E-2</c:v>
                </c:pt>
                <c:pt idx="27">
                  <c:v>1.9060284458007629E-2</c:v>
                </c:pt>
                <c:pt idx="28">
                  <c:v>1.9558422660024003E-2</c:v>
                </c:pt>
                <c:pt idx="29">
                  <c:v>2.0062765855099824E-2</c:v>
                </c:pt>
                <c:pt idx="30">
                  <c:v>2.057174865893786E-2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02D-9C2A-3193111FE8A3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PVT'!$J$215:$J$245</c:f>
              <c:numCache>
                <c:formatCode>General</c:formatCode>
                <c:ptCount val="31"/>
                <c:pt idx="0">
                  <c:v>1.2790640065504391E-2</c:v>
                </c:pt>
                <c:pt idx="1">
                  <c:v>1.2831990288702029E-2</c:v>
                </c:pt>
                <c:pt idx="2">
                  <c:v>1.2902643138111009E-2</c:v>
                </c:pt>
                <c:pt idx="3">
                  <c:v>1.2987480095554891E-2</c:v>
                </c:pt>
                <c:pt idx="4">
                  <c:v>1.3084038465214243E-2</c:v>
                </c:pt>
                <c:pt idx="5">
                  <c:v>1.3191176812778588E-2</c:v>
                </c:pt>
                <c:pt idx="6">
                  <c:v>1.3308292130934108E-2</c:v>
                </c:pt>
                <c:pt idx="7">
                  <c:v>1.3435059975774589E-2</c:v>
                </c:pt>
                <c:pt idx="8">
                  <c:v>1.3571316288172847E-2</c:v>
                </c:pt>
                <c:pt idx="9">
                  <c:v>1.3716996305244835E-2</c:v>
                </c:pt>
                <c:pt idx="10">
                  <c:v>1.3872097500828453E-2</c:v>
                </c:pt>
                <c:pt idx="11">
                  <c:v>1.4036656856571959E-2</c:v>
                </c:pt>
                <c:pt idx="12">
                  <c:v>1.4210731480253777E-2</c:v>
                </c:pt>
                <c:pt idx="13">
                  <c:v>1.4394386642003511E-2</c:v>
                </c:pt>
                <c:pt idx="14">
                  <c:v>1.4587681374262909E-2</c:v>
                </c:pt>
                <c:pt idx="15">
                  <c:v>1.4790656508148764E-2</c:v>
                </c:pt>
                <c:pt idx="16">
                  <c:v>1.5003335510595399E-2</c:v>
                </c:pt>
                <c:pt idx="17">
                  <c:v>1.5225701282821505E-2</c:v>
                </c:pt>
                <c:pt idx="18">
                  <c:v>1.5457708293853583E-2</c:v>
                </c:pt>
                <c:pt idx="19">
                  <c:v>1.569925871358523E-2</c:v>
                </c:pt>
                <c:pt idx="20">
                  <c:v>1.5950203975800985E-2</c:v>
                </c:pt>
                <c:pt idx="21">
                  <c:v>1.6210353288633995E-2</c:v>
                </c:pt>
                <c:pt idx="22">
                  <c:v>1.6479452713193923E-2</c:v>
                </c:pt>
                <c:pt idx="23">
                  <c:v>1.675720319703931E-2</c:v>
                </c:pt>
                <c:pt idx="24">
                  <c:v>1.7043255918346795E-2</c:v>
                </c:pt>
                <c:pt idx="25">
                  <c:v>1.733721474528448E-2</c:v>
                </c:pt>
                <c:pt idx="26">
                  <c:v>1.7638640136357329E-2</c:v>
                </c:pt>
                <c:pt idx="27">
                  <c:v>1.7947054503609033E-2</c:v>
                </c:pt>
                <c:pt idx="28">
                  <c:v>1.8261973012158785E-2</c:v>
                </c:pt>
                <c:pt idx="29">
                  <c:v>1.8582855950366264E-2</c:v>
                </c:pt>
                <c:pt idx="30">
                  <c:v>1.8909187937278509E-2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02D-9C2A-3193111FE8A3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PVT'!$K$215:$K$245</c:f>
              <c:numCache>
                <c:formatCode>General</c:formatCode>
                <c:ptCount val="31"/>
                <c:pt idx="0">
                  <c:v>1.4133269395588602E-2</c:v>
                </c:pt>
                <c:pt idx="1">
                  <c:v>1.4165875568951335E-2</c:v>
                </c:pt>
                <c:pt idx="2">
                  <c:v>1.4222895010334063E-2</c:v>
                </c:pt>
                <c:pt idx="3">
                  <c:v>1.429195454611519E-2</c:v>
                </c:pt>
                <c:pt idx="4">
                  <c:v>1.4370759774367617E-2</c:v>
                </c:pt>
                <c:pt idx="5">
                  <c:v>1.4458157566434577E-2</c:v>
                </c:pt>
                <c:pt idx="6">
                  <c:v>1.4553464810481977E-2</c:v>
                </c:pt>
                <c:pt idx="7">
                  <c:v>1.4656240062294856E-2</c:v>
                </c:pt>
                <c:pt idx="8">
                  <c:v>1.476618046484493E-2</c:v>
                </c:pt>
                <c:pt idx="9">
                  <c:v>1.488307443198871E-2</c:v>
                </c:pt>
                <c:pt idx="10">
                  <c:v>1.5006761508959155E-2</c:v>
                </c:pt>
                <c:pt idx="11">
                  <c:v>1.5137122781940395E-2</c:v>
                </c:pt>
                <c:pt idx="12">
                  <c:v>1.5274060304919453E-2</c:v>
                </c:pt>
                <c:pt idx="13">
                  <c:v>1.5417489532290572E-2</c:v>
                </c:pt>
                <c:pt idx="14">
                  <c:v>1.5567334478157887E-2</c:v>
                </c:pt>
                <c:pt idx="15">
                  <c:v>1.5723523340589747E-2</c:v>
                </c:pt>
                <c:pt idx="16">
                  <c:v>1.5885972702109775E-2</c:v>
                </c:pt>
                <c:pt idx="17">
                  <c:v>1.6054599646995387E-2</c:v>
                </c:pt>
                <c:pt idx="18">
                  <c:v>1.6229315474738024E-2</c:v>
                </c:pt>
                <c:pt idx="19">
                  <c:v>1.6410011870853131E-2</c:v>
                </c:pt>
                <c:pt idx="20">
                  <c:v>1.659657757182445E-2</c:v>
                </c:pt>
                <c:pt idx="21">
                  <c:v>1.6788876692427672E-2</c:v>
                </c:pt>
                <c:pt idx="22">
                  <c:v>1.6986769780184742E-2</c:v>
                </c:pt>
                <c:pt idx="23">
                  <c:v>1.7190094790897066E-2</c:v>
                </c:pt>
                <c:pt idx="24">
                  <c:v>1.7398688709704017E-2</c:v>
                </c:pt>
                <c:pt idx="25">
                  <c:v>1.7612365995623904E-2</c:v>
                </c:pt>
                <c:pt idx="26">
                  <c:v>1.7830915402428007E-2</c:v>
                </c:pt>
                <c:pt idx="27">
                  <c:v>1.8054151074708282E-2</c:v>
                </c:pt>
                <c:pt idx="28">
                  <c:v>1.8281836081222486E-2</c:v>
                </c:pt>
                <c:pt idx="29">
                  <c:v>1.8513748728833889E-2</c:v>
                </c:pt>
                <c:pt idx="30">
                  <c:v>1.8749664962977471E-2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02D-9C2A-3193111F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PVT'!$D$215:$D$245</c:f>
              <c:numCache>
                <c:formatCode>General</c:formatCode>
                <c:ptCount val="31"/>
                <c:pt idx="0">
                  <c:v>9.9967950066753054E-3</c:v>
                </c:pt>
                <c:pt idx="1">
                  <c:v>1.0073116955997557E-2</c:v>
                </c:pt>
                <c:pt idx="2">
                  <c:v>1.0196259793414545E-2</c:v>
                </c:pt>
                <c:pt idx="3">
                  <c:v>1.0342213733527925E-2</c:v>
                </c:pt>
                <c:pt idx="4">
                  <c:v>1.0509352730440706E-2</c:v>
                </c:pt>
                <c:pt idx="5">
                  <c:v>1.0698006529869969E-2</c:v>
                </c:pt>
                <c:pt idx="6">
                  <c:v>1.0909480739741625E-2</c:v>
                </c:pt>
                <c:pt idx="7">
                  <c:v>1.1145789206700646E-2</c:v>
                </c:pt>
                <c:pt idx="8">
                  <c:v>1.1409566132024254E-2</c:v>
                </c:pt>
                <c:pt idx="9">
                  <c:v>1.1704054480422908E-2</c:v>
                </c:pt>
                <c:pt idx="10">
                  <c:v>1.2033104748425073E-2</c:v>
                </c:pt>
                <c:pt idx="11">
                  <c:v>1.2401144958962084E-2</c:v>
                </c:pt>
                <c:pt idx="12">
                  <c:v>1.281307623473894E-2</c:v>
                </c:pt>
                <c:pt idx="13">
                  <c:v>1.327408539141901E-2</c:v>
                </c:pt>
                <c:pt idx="14">
                  <c:v>1.3789219234267276E-2</c:v>
                </c:pt>
                <c:pt idx="15">
                  <c:v>1.4362759853038927E-2</c:v>
                </c:pt>
                <c:pt idx="16">
                  <c:v>1.4997464694155057E-2</c:v>
                </c:pt>
                <c:pt idx="17">
                  <c:v>1.5693685565081002E-2</c:v>
                </c:pt>
                <c:pt idx="18">
                  <c:v>1.6448821917810226E-2</c:v>
                </c:pt>
                <c:pt idx="19">
                  <c:v>1.7257119667102579E-2</c:v>
                </c:pt>
                <c:pt idx="20">
                  <c:v>1.8110278854266981E-2</c:v>
                </c:pt>
                <c:pt idx="21">
                  <c:v>1.899827284343799E-2</c:v>
                </c:pt>
                <c:pt idx="22">
                  <c:v>1.9910451830872474E-2</c:v>
                </c:pt>
                <c:pt idx="23">
                  <c:v>2.0836343212362544E-2</c:v>
                </c:pt>
                <c:pt idx="24">
                  <c:v>2.1766383054236296E-2</c:v>
                </c:pt>
                <c:pt idx="25">
                  <c:v>2.2692253077796053E-2</c:v>
                </c:pt>
                <c:pt idx="26">
                  <c:v>2.3607063786786186E-2</c:v>
                </c:pt>
                <c:pt idx="27">
                  <c:v>2.450537828535768E-2</c:v>
                </c:pt>
                <c:pt idx="28">
                  <c:v>2.5383144463910594E-2</c:v>
                </c:pt>
                <c:pt idx="29">
                  <c:v>2.6237600007925754E-2</c:v>
                </c:pt>
                <c:pt idx="30">
                  <c:v>2.7066999359870107E-2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5E4-B9CF-62480AB8D893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PVT'!$E$215:$E$245</c:f>
              <c:numCache>
                <c:formatCode>General</c:formatCode>
                <c:ptCount val="31"/>
                <c:pt idx="0">
                  <c:v>1.1411375226842964E-2</c:v>
                </c:pt>
                <c:pt idx="1">
                  <c:v>1.1466010073525516E-2</c:v>
                </c:pt>
                <c:pt idx="2">
                  <c:v>1.1556885009772703E-2</c:v>
                </c:pt>
                <c:pt idx="3">
                  <c:v>1.1665123393013455E-2</c:v>
                </c:pt>
                <c:pt idx="4">
                  <c:v>1.1788288858792973E-2</c:v>
                </c:pt>
                <c:pt idx="5">
                  <c:v>1.1925498204894046E-2</c:v>
                </c:pt>
                <c:pt idx="6">
                  <c:v>1.2076513765565787E-2</c:v>
                </c:pt>
                <c:pt idx="7">
                  <c:v>1.2241447547056528E-2</c:v>
                </c:pt>
                <c:pt idx="8">
                  <c:v>1.2420628378668594E-2</c:v>
                </c:pt>
                <c:pt idx="9">
                  <c:v>1.2614534733560051E-2</c:v>
                </c:pt>
                <c:pt idx="10">
                  <c:v>1.2823745127369651E-2</c:v>
                </c:pt>
                <c:pt idx="11">
                  <c:v>1.3048901040879825E-2</c:v>
                </c:pt>
                <c:pt idx="12">
                  <c:v>1.3290686600192671E-2</c:v>
                </c:pt>
                <c:pt idx="13">
                  <c:v>1.3549770936221523E-2</c:v>
                </c:pt>
                <c:pt idx="14">
                  <c:v>1.3826799643783144E-2</c:v>
                </c:pt>
                <c:pt idx="15">
                  <c:v>1.4122337208591202E-2</c:v>
                </c:pt>
                <c:pt idx="16">
                  <c:v>1.4436826264172635E-2</c:v>
                </c:pt>
                <c:pt idx="17">
                  <c:v>1.4770540174700942E-2</c:v>
                </c:pt>
                <c:pt idx="18">
                  <c:v>1.5123573064581336E-2</c:v>
                </c:pt>
                <c:pt idx="19">
                  <c:v>1.5495750402022312E-2</c:v>
                </c:pt>
                <c:pt idx="20">
                  <c:v>1.5886663516653809E-2</c:v>
                </c:pt>
                <c:pt idx="21">
                  <c:v>1.6295611235002505E-2</c:v>
                </c:pt>
                <c:pt idx="22">
                  <c:v>1.6721646502052229E-2</c:v>
                </c:pt>
                <c:pt idx="23">
                  <c:v>1.7163580259704724E-2</c:v>
                </c:pt>
                <c:pt idx="24">
                  <c:v>1.7620007699862991E-2</c:v>
                </c:pt>
                <c:pt idx="25">
                  <c:v>1.8089366564007819E-2</c:v>
                </c:pt>
                <c:pt idx="26">
                  <c:v>1.8570038123137879E-2</c:v>
                </c:pt>
                <c:pt idx="27">
                  <c:v>1.9060284458007629E-2</c:v>
                </c:pt>
                <c:pt idx="28">
                  <c:v>1.9558422660024003E-2</c:v>
                </c:pt>
                <c:pt idx="29">
                  <c:v>2.0062765855099824E-2</c:v>
                </c:pt>
                <c:pt idx="30">
                  <c:v>2.057174865893786E-2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F-45E4-B9CF-62480AB8D893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PVT'!$F$215:$F$245</c:f>
              <c:numCache>
                <c:formatCode>General</c:formatCode>
                <c:ptCount val="31"/>
                <c:pt idx="0">
                  <c:v>1.2790640065504391E-2</c:v>
                </c:pt>
                <c:pt idx="1">
                  <c:v>1.2831990288702029E-2</c:v>
                </c:pt>
                <c:pt idx="2">
                  <c:v>1.2902643138111009E-2</c:v>
                </c:pt>
                <c:pt idx="3">
                  <c:v>1.2987480095554891E-2</c:v>
                </c:pt>
                <c:pt idx="4">
                  <c:v>1.3084038465214243E-2</c:v>
                </c:pt>
                <c:pt idx="5">
                  <c:v>1.3191176812778588E-2</c:v>
                </c:pt>
                <c:pt idx="6">
                  <c:v>1.3308292130934108E-2</c:v>
                </c:pt>
                <c:pt idx="7">
                  <c:v>1.3435059975774589E-2</c:v>
                </c:pt>
                <c:pt idx="8">
                  <c:v>1.3571316288172847E-2</c:v>
                </c:pt>
                <c:pt idx="9">
                  <c:v>1.3716996305244835E-2</c:v>
                </c:pt>
                <c:pt idx="10">
                  <c:v>1.3872097500828453E-2</c:v>
                </c:pt>
                <c:pt idx="11">
                  <c:v>1.4036656856571959E-2</c:v>
                </c:pt>
                <c:pt idx="12">
                  <c:v>1.4210731480253777E-2</c:v>
                </c:pt>
                <c:pt idx="13">
                  <c:v>1.4394386642003511E-2</c:v>
                </c:pt>
                <c:pt idx="14">
                  <c:v>1.4587681374262909E-2</c:v>
                </c:pt>
                <c:pt idx="15">
                  <c:v>1.4790656508148764E-2</c:v>
                </c:pt>
                <c:pt idx="16">
                  <c:v>1.5003335510595399E-2</c:v>
                </c:pt>
                <c:pt idx="17">
                  <c:v>1.5225701282821505E-2</c:v>
                </c:pt>
                <c:pt idx="18">
                  <c:v>1.5457708293853583E-2</c:v>
                </c:pt>
                <c:pt idx="19">
                  <c:v>1.569925871358523E-2</c:v>
                </c:pt>
                <c:pt idx="20">
                  <c:v>1.5950203975800985E-2</c:v>
                </c:pt>
                <c:pt idx="21">
                  <c:v>1.6210353288633995E-2</c:v>
                </c:pt>
                <c:pt idx="22">
                  <c:v>1.6479452713193923E-2</c:v>
                </c:pt>
                <c:pt idx="23">
                  <c:v>1.675720319703931E-2</c:v>
                </c:pt>
                <c:pt idx="24">
                  <c:v>1.7043255918346795E-2</c:v>
                </c:pt>
                <c:pt idx="25">
                  <c:v>1.733721474528448E-2</c:v>
                </c:pt>
                <c:pt idx="26">
                  <c:v>1.7638640136357329E-2</c:v>
                </c:pt>
                <c:pt idx="27">
                  <c:v>1.7947054503609033E-2</c:v>
                </c:pt>
                <c:pt idx="28">
                  <c:v>1.8261973012158785E-2</c:v>
                </c:pt>
                <c:pt idx="29">
                  <c:v>1.8582855950366264E-2</c:v>
                </c:pt>
                <c:pt idx="30">
                  <c:v>1.8909187937278509E-2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F-45E4-B9CF-62480AB8D893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PVT'!$C$215:$C$245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PVT'!$G$215:$G$245</c:f>
              <c:numCache>
                <c:formatCode>General</c:formatCode>
                <c:ptCount val="31"/>
                <c:pt idx="0">
                  <c:v>1.4133269395588602E-2</c:v>
                </c:pt>
                <c:pt idx="1">
                  <c:v>1.4165875568951335E-2</c:v>
                </c:pt>
                <c:pt idx="2">
                  <c:v>1.4222895010334063E-2</c:v>
                </c:pt>
                <c:pt idx="3">
                  <c:v>1.429195454611519E-2</c:v>
                </c:pt>
                <c:pt idx="4">
                  <c:v>1.4370759774367617E-2</c:v>
                </c:pt>
                <c:pt idx="5">
                  <c:v>1.4458157566434577E-2</c:v>
                </c:pt>
                <c:pt idx="6">
                  <c:v>1.4553464810481977E-2</c:v>
                </c:pt>
                <c:pt idx="7">
                  <c:v>1.4656240062294856E-2</c:v>
                </c:pt>
                <c:pt idx="8">
                  <c:v>1.476618046484493E-2</c:v>
                </c:pt>
                <c:pt idx="9">
                  <c:v>1.488307443198871E-2</c:v>
                </c:pt>
                <c:pt idx="10">
                  <c:v>1.5006761508959155E-2</c:v>
                </c:pt>
                <c:pt idx="11">
                  <c:v>1.5137122781940395E-2</c:v>
                </c:pt>
                <c:pt idx="12">
                  <c:v>1.5274060304919453E-2</c:v>
                </c:pt>
                <c:pt idx="13">
                  <c:v>1.5417489532290572E-2</c:v>
                </c:pt>
                <c:pt idx="14">
                  <c:v>1.5567334478157887E-2</c:v>
                </c:pt>
                <c:pt idx="15">
                  <c:v>1.5723523340589747E-2</c:v>
                </c:pt>
                <c:pt idx="16">
                  <c:v>1.5885972702109775E-2</c:v>
                </c:pt>
                <c:pt idx="17">
                  <c:v>1.6054599646995387E-2</c:v>
                </c:pt>
                <c:pt idx="18">
                  <c:v>1.6229315474738024E-2</c:v>
                </c:pt>
                <c:pt idx="19">
                  <c:v>1.6410011870853131E-2</c:v>
                </c:pt>
                <c:pt idx="20">
                  <c:v>1.659657757182445E-2</c:v>
                </c:pt>
                <c:pt idx="21">
                  <c:v>1.6788876692427672E-2</c:v>
                </c:pt>
                <c:pt idx="22">
                  <c:v>1.6986769780184742E-2</c:v>
                </c:pt>
                <c:pt idx="23">
                  <c:v>1.7190094790897066E-2</c:v>
                </c:pt>
                <c:pt idx="24">
                  <c:v>1.7398688709704017E-2</c:v>
                </c:pt>
                <c:pt idx="25">
                  <c:v>1.7612365995623904E-2</c:v>
                </c:pt>
                <c:pt idx="26">
                  <c:v>1.7830915402428007E-2</c:v>
                </c:pt>
                <c:pt idx="27">
                  <c:v>1.8054151074708282E-2</c:v>
                </c:pt>
                <c:pt idx="28">
                  <c:v>1.8281836081222486E-2</c:v>
                </c:pt>
                <c:pt idx="29">
                  <c:v>1.8513748728833889E-2</c:v>
                </c:pt>
                <c:pt idx="30">
                  <c:v>1.8749664962977471E-2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F-45E4-B9CF-62480AB8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PVT'!$H$252:$H$282</c:f>
              <c:numCache>
                <c:formatCode>General</c:formatCode>
                <c:ptCount val="31"/>
                <c:pt idx="0">
                  <c:v>0.97402421196573974</c:v>
                </c:pt>
                <c:pt idx="1">
                  <c:v>0.9763471115506579</c:v>
                </c:pt>
                <c:pt idx="2">
                  <c:v>0.97928014119489437</c:v>
                </c:pt>
                <c:pt idx="3">
                  <c:v>0.98224584324256314</c:v>
                </c:pt>
                <c:pt idx="4">
                  <c:v>0.98524421769366388</c:v>
                </c:pt>
                <c:pt idx="5">
                  <c:v>0.98827526454819681</c:v>
                </c:pt>
                <c:pt idx="6">
                  <c:v>0.99133898380616192</c:v>
                </c:pt>
                <c:pt idx="7">
                  <c:v>0.99443537546755911</c:v>
                </c:pt>
                <c:pt idx="8">
                  <c:v>0.99756443953238838</c:v>
                </c:pt>
                <c:pt idx="9">
                  <c:v>1.0007261760006498</c:v>
                </c:pt>
                <c:pt idx="10">
                  <c:v>1.0039205848723434</c:v>
                </c:pt>
                <c:pt idx="11">
                  <c:v>1.0071476661474692</c:v>
                </c:pt>
                <c:pt idx="12">
                  <c:v>1.0104074198260269</c:v>
                </c:pt>
                <c:pt idx="13">
                  <c:v>1.0136998459080169</c:v>
                </c:pt>
                <c:pt idx="14">
                  <c:v>1.0170249443934389</c:v>
                </c:pt>
                <c:pt idx="15">
                  <c:v>1.0203827152822933</c:v>
                </c:pt>
                <c:pt idx="16">
                  <c:v>1.0237731585745795</c:v>
                </c:pt>
                <c:pt idx="17">
                  <c:v>1.027196274270298</c:v>
                </c:pt>
                <c:pt idx="18">
                  <c:v>1.0306520623694486</c:v>
                </c:pt>
                <c:pt idx="19">
                  <c:v>1.0341405228720315</c:v>
                </c:pt>
                <c:pt idx="20">
                  <c:v>1.0376616557780463</c:v>
                </c:pt>
                <c:pt idx="21">
                  <c:v>1.0412154610874933</c:v>
                </c:pt>
                <c:pt idx="22">
                  <c:v>1.0448019388003724</c:v>
                </c:pt>
                <c:pt idx="23">
                  <c:v>1.0484210889166838</c:v>
                </c:pt>
                <c:pt idx="24">
                  <c:v>1.0520729114364271</c:v>
                </c:pt>
                <c:pt idx="25">
                  <c:v>1.0557574063596027</c:v>
                </c:pt>
                <c:pt idx="26">
                  <c:v>1.0594745736862103</c:v>
                </c:pt>
                <c:pt idx="27">
                  <c:v>1.0632244134162501</c:v>
                </c:pt>
                <c:pt idx="28">
                  <c:v>1.0670069255497221</c:v>
                </c:pt>
                <c:pt idx="29">
                  <c:v>1.070822110086626</c:v>
                </c:pt>
                <c:pt idx="30">
                  <c:v>1.0746699670269622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CB4-A7F3-EA4AB109663D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PVT'!$I$252:$I$282</c:f>
              <c:numCache>
                <c:formatCode>General</c:formatCode>
                <c:ptCount val="31"/>
                <c:pt idx="0">
                  <c:v>0.43109266088109982</c:v>
                </c:pt>
                <c:pt idx="1">
                  <c:v>0.43212075130300109</c:v>
                </c:pt>
                <c:pt idx="2">
                  <c:v>0.43341887873992108</c:v>
                </c:pt>
                <c:pt idx="3">
                  <c:v>0.43473146663188922</c:v>
                </c:pt>
                <c:pt idx="4">
                  <c:v>0.43605851497890546</c:v>
                </c:pt>
                <c:pt idx="5">
                  <c:v>0.43740002378096987</c:v>
                </c:pt>
                <c:pt idx="6">
                  <c:v>0.43875599303808244</c:v>
                </c:pt>
                <c:pt idx="7">
                  <c:v>0.44012642275024311</c:v>
                </c:pt>
                <c:pt idx="8">
                  <c:v>0.44151131291745199</c:v>
                </c:pt>
                <c:pt idx="9">
                  <c:v>0.44291066353970898</c:v>
                </c:pt>
                <c:pt idx="10">
                  <c:v>0.44432447461701413</c:v>
                </c:pt>
                <c:pt idx="11">
                  <c:v>0.44575274614936738</c:v>
                </c:pt>
                <c:pt idx="12">
                  <c:v>0.44719547813676885</c:v>
                </c:pt>
                <c:pt idx="13">
                  <c:v>0.44865267057921843</c:v>
                </c:pt>
                <c:pt idx="14">
                  <c:v>0.45012432347671616</c:v>
                </c:pt>
                <c:pt idx="15">
                  <c:v>0.45161043682926205</c:v>
                </c:pt>
                <c:pt idx="16">
                  <c:v>0.45311101063685605</c:v>
                </c:pt>
                <c:pt idx="17">
                  <c:v>0.45462604489949826</c:v>
                </c:pt>
                <c:pt idx="18">
                  <c:v>0.45615553961718858</c:v>
                </c:pt>
                <c:pt idx="19">
                  <c:v>0.45769949478992705</c:v>
                </c:pt>
                <c:pt idx="20">
                  <c:v>0.45925791041771363</c:v>
                </c:pt>
                <c:pt idx="21">
                  <c:v>0.46083078650054843</c:v>
                </c:pt>
                <c:pt idx="22">
                  <c:v>0.46241812303843133</c:v>
                </c:pt>
                <c:pt idx="23">
                  <c:v>0.46401992003136239</c:v>
                </c:pt>
                <c:pt idx="24">
                  <c:v>0.46563617747934161</c:v>
                </c:pt>
                <c:pt idx="25">
                  <c:v>0.46726689538236893</c:v>
                </c:pt>
                <c:pt idx="26">
                  <c:v>0.46891207374044447</c:v>
                </c:pt>
                <c:pt idx="27">
                  <c:v>0.47057171255356811</c:v>
                </c:pt>
                <c:pt idx="28">
                  <c:v>0.47224581182173991</c:v>
                </c:pt>
                <c:pt idx="29">
                  <c:v>0.47393437154495982</c:v>
                </c:pt>
                <c:pt idx="30">
                  <c:v>0.47563739172322794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CB4-A7F3-EA4AB109663D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PVT'!$J$252:$J$282</c:f>
              <c:numCache>
                <c:formatCode>General</c:formatCode>
                <c:ptCount val="31"/>
                <c:pt idx="0">
                  <c:v>0.27022601508054778</c:v>
                </c:pt>
                <c:pt idx="1">
                  <c:v>0.27087046302193712</c:v>
                </c:pt>
                <c:pt idx="2">
                  <c:v>0.27168418089787738</c:v>
                </c:pt>
                <c:pt idx="3">
                  <c:v>0.27250696316182166</c:v>
                </c:pt>
                <c:pt idx="4">
                  <c:v>0.27333880981376996</c:v>
                </c:pt>
                <c:pt idx="5">
                  <c:v>0.27417972085372233</c:v>
                </c:pt>
                <c:pt idx="6">
                  <c:v>0.27502969628167867</c:v>
                </c:pt>
                <c:pt idx="7">
                  <c:v>0.27588873609763903</c:v>
                </c:pt>
                <c:pt idx="8">
                  <c:v>0.27675684030160341</c:v>
                </c:pt>
                <c:pt idx="9">
                  <c:v>0.27763400889357187</c:v>
                </c:pt>
                <c:pt idx="10">
                  <c:v>0.27852024187354429</c:v>
                </c:pt>
                <c:pt idx="11">
                  <c:v>0.27941553924152074</c:v>
                </c:pt>
                <c:pt idx="12">
                  <c:v>0.28031990099750126</c:v>
                </c:pt>
                <c:pt idx="13">
                  <c:v>0.28123332714148574</c:v>
                </c:pt>
                <c:pt idx="14">
                  <c:v>0.28215581767347425</c:v>
                </c:pt>
                <c:pt idx="15">
                  <c:v>0.28308737259346678</c:v>
                </c:pt>
                <c:pt idx="16">
                  <c:v>0.28402799190146338</c:v>
                </c:pt>
                <c:pt idx="17">
                  <c:v>0.28497767559746395</c:v>
                </c:pt>
                <c:pt idx="18">
                  <c:v>0.28593642368146854</c:v>
                </c:pt>
                <c:pt idx="19">
                  <c:v>0.28690423615347721</c:v>
                </c:pt>
                <c:pt idx="20">
                  <c:v>0.28788111301348984</c:v>
                </c:pt>
                <c:pt idx="21">
                  <c:v>0.2888670542615065</c:v>
                </c:pt>
                <c:pt idx="22">
                  <c:v>0.28986205989752722</c:v>
                </c:pt>
                <c:pt idx="23">
                  <c:v>0.29086612992155192</c:v>
                </c:pt>
                <c:pt idx="24">
                  <c:v>0.29187926433358069</c:v>
                </c:pt>
                <c:pt idx="25">
                  <c:v>0.29290146313361343</c:v>
                </c:pt>
                <c:pt idx="26">
                  <c:v>0.29393272632165018</c:v>
                </c:pt>
                <c:pt idx="27">
                  <c:v>0.29497305389769102</c:v>
                </c:pt>
                <c:pt idx="28">
                  <c:v>0.29602244586173582</c:v>
                </c:pt>
                <c:pt idx="29">
                  <c:v>0.29708090221378469</c:v>
                </c:pt>
                <c:pt idx="30">
                  <c:v>0.29814842295383753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CB4-A7F3-EA4AB109663D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PVT'!$K$252:$K$282</c:f>
              <c:numCache>
                <c:formatCode>General</c:formatCode>
                <c:ptCount val="31"/>
                <c:pt idx="0">
                  <c:v>0.19451164240728228</c:v>
                </c:pt>
                <c:pt idx="1">
                  <c:v>0.19497552308689878</c:v>
                </c:pt>
                <c:pt idx="2">
                  <c:v>0.19556124611751866</c:v>
                </c:pt>
                <c:pt idx="3">
                  <c:v>0.19615349379380431</c:v>
                </c:pt>
                <c:pt idx="4">
                  <c:v>0.19675226611575575</c:v>
                </c:pt>
                <c:pt idx="5">
                  <c:v>0.19735756308337299</c:v>
                </c:pt>
                <c:pt idx="6">
                  <c:v>0.19796938469665601</c:v>
                </c:pt>
                <c:pt idx="7">
                  <c:v>0.19858773095560481</c:v>
                </c:pt>
                <c:pt idx="8">
                  <c:v>0.19921260186021941</c:v>
                </c:pt>
                <c:pt idx="9">
                  <c:v>0.19984399741049982</c:v>
                </c:pt>
                <c:pt idx="10">
                  <c:v>0.20048191760644599</c:v>
                </c:pt>
                <c:pt idx="11">
                  <c:v>0.20112636244805798</c:v>
                </c:pt>
                <c:pt idx="12">
                  <c:v>0.20177733193533573</c:v>
                </c:pt>
                <c:pt idx="13">
                  <c:v>0.20243482606827928</c:v>
                </c:pt>
                <c:pt idx="14">
                  <c:v>0.20309884484688864</c:v>
                </c:pt>
                <c:pt idx="15">
                  <c:v>0.20376938827116375</c:v>
                </c:pt>
                <c:pt idx="16">
                  <c:v>0.2044464563411047</c:v>
                </c:pt>
                <c:pt idx="17">
                  <c:v>0.20513004905671139</c:v>
                </c:pt>
                <c:pt idx="18">
                  <c:v>0.2058201664179839</c:v>
                </c:pt>
                <c:pt idx="19">
                  <c:v>0.2065168084249222</c:v>
                </c:pt>
                <c:pt idx="20">
                  <c:v>0.20721997507752629</c:v>
                </c:pt>
                <c:pt idx="21">
                  <c:v>0.20792966637579616</c:v>
                </c:pt>
                <c:pt idx="22">
                  <c:v>0.20864588231973183</c:v>
                </c:pt>
                <c:pt idx="23">
                  <c:v>0.20936862290933328</c:v>
                </c:pt>
                <c:pt idx="24">
                  <c:v>0.21009788814460051</c:v>
                </c:pt>
                <c:pt idx="25">
                  <c:v>0.21083367802553357</c:v>
                </c:pt>
                <c:pt idx="26">
                  <c:v>0.21157599255213239</c:v>
                </c:pt>
                <c:pt idx="27">
                  <c:v>0.21232483172439701</c:v>
                </c:pt>
                <c:pt idx="28">
                  <c:v>0.21308019554232741</c:v>
                </c:pt>
                <c:pt idx="29">
                  <c:v>0.21384208400592361</c:v>
                </c:pt>
                <c:pt idx="30">
                  <c:v>0.21461049711518559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7-4CB4-A7F3-EA4AB109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PVT'!$D$252:$D$282</c:f>
              <c:numCache>
                <c:formatCode>General</c:formatCode>
                <c:ptCount val="31"/>
                <c:pt idx="0">
                  <c:v>0.97402421196573974</c:v>
                </c:pt>
                <c:pt idx="1">
                  <c:v>0.9763471115506579</c:v>
                </c:pt>
                <c:pt idx="2">
                  <c:v>0.97928014119489437</c:v>
                </c:pt>
                <c:pt idx="3">
                  <c:v>0.98224584324256314</c:v>
                </c:pt>
                <c:pt idx="4">
                  <c:v>0.98524421769366388</c:v>
                </c:pt>
                <c:pt idx="5">
                  <c:v>0.98827526454819681</c:v>
                </c:pt>
                <c:pt idx="6">
                  <c:v>0.99133898380616192</c:v>
                </c:pt>
                <c:pt idx="7">
                  <c:v>0.99443537546755911</c:v>
                </c:pt>
                <c:pt idx="8">
                  <c:v>0.99756443953238838</c:v>
                </c:pt>
                <c:pt idx="9">
                  <c:v>1.0007261760006498</c:v>
                </c:pt>
                <c:pt idx="10">
                  <c:v>1.0039205848723434</c:v>
                </c:pt>
                <c:pt idx="11">
                  <c:v>1.0071476661474692</c:v>
                </c:pt>
                <c:pt idx="12">
                  <c:v>1.0104074198260269</c:v>
                </c:pt>
                <c:pt idx="13">
                  <c:v>1.0136998459080169</c:v>
                </c:pt>
                <c:pt idx="14">
                  <c:v>1.0170249443934389</c:v>
                </c:pt>
                <c:pt idx="15">
                  <c:v>1.0203827152822933</c:v>
                </c:pt>
                <c:pt idx="16">
                  <c:v>1.0237731585745795</c:v>
                </c:pt>
                <c:pt idx="17">
                  <c:v>1.027196274270298</c:v>
                </c:pt>
                <c:pt idx="18">
                  <c:v>1.0306520623694486</c:v>
                </c:pt>
                <c:pt idx="19">
                  <c:v>1.0341405228720315</c:v>
                </c:pt>
                <c:pt idx="20">
                  <c:v>1.0376616557780463</c:v>
                </c:pt>
                <c:pt idx="21">
                  <c:v>1.0412154610874933</c:v>
                </c:pt>
                <c:pt idx="22">
                  <c:v>1.0448019388003724</c:v>
                </c:pt>
                <c:pt idx="23">
                  <c:v>1.0484210889166838</c:v>
                </c:pt>
                <c:pt idx="24">
                  <c:v>1.0520729114364271</c:v>
                </c:pt>
                <c:pt idx="25">
                  <c:v>1.0557574063596027</c:v>
                </c:pt>
                <c:pt idx="26">
                  <c:v>1.0594745736862103</c:v>
                </c:pt>
                <c:pt idx="27">
                  <c:v>1.0632244134162501</c:v>
                </c:pt>
                <c:pt idx="28">
                  <c:v>1.0670069255497221</c:v>
                </c:pt>
                <c:pt idx="29">
                  <c:v>1.070822110086626</c:v>
                </c:pt>
                <c:pt idx="30">
                  <c:v>1.0746699670269622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AB0-AB58-A2FF61A532D5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PVT'!$E$252:$E$282</c:f>
              <c:numCache>
                <c:formatCode>General</c:formatCode>
                <c:ptCount val="31"/>
                <c:pt idx="0">
                  <c:v>0.43109266088109982</c:v>
                </c:pt>
                <c:pt idx="1">
                  <c:v>0.43212075130300109</c:v>
                </c:pt>
                <c:pt idx="2">
                  <c:v>0.43341887873992108</c:v>
                </c:pt>
                <c:pt idx="3">
                  <c:v>0.43473146663188922</c:v>
                </c:pt>
                <c:pt idx="4">
                  <c:v>0.43605851497890546</c:v>
                </c:pt>
                <c:pt idx="5">
                  <c:v>0.43740002378096987</c:v>
                </c:pt>
                <c:pt idx="6">
                  <c:v>0.43875599303808244</c:v>
                </c:pt>
                <c:pt idx="7">
                  <c:v>0.44012642275024311</c:v>
                </c:pt>
                <c:pt idx="8">
                  <c:v>0.44151131291745199</c:v>
                </c:pt>
                <c:pt idx="9">
                  <c:v>0.44291066353970898</c:v>
                </c:pt>
                <c:pt idx="10">
                  <c:v>0.44432447461701413</c:v>
                </c:pt>
                <c:pt idx="11">
                  <c:v>0.44575274614936738</c:v>
                </c:pt>
                <c:pt idx="12">
                  <c:v>0.44719547813676885</c:v>
                </c:pt>
                <c:pt idx="13">
                  <c:v>0.44865267057921843</c:v>
                </c:pt>
                <c:pt idx="14">
                  <c:v>0.45012432347671616</c:v>
                </c:pt>
                <c:pt idx="15">
                  <c:v>0.45161043682926205</c:v>
                </c:pt>
                <c:pt idx="16">
                  <c:v>0.45311101063685605</c:v>
                </c:pt>
                <c:pt idx="17">
                  <c:v>0.45462604489949826</c:v>
                </c:pt>
                <c:pt idx="18">
                  <c:v>0.45615553961718858</c:v>
                </c:pt>
                <c:pt idx="19">
                  <c:v>0.45769949478992705</c:v>
                </c:pt>
                <c:pt idx="20">
                  <c:v>0.45925791041771363</c:v>
                </c:pt>
                <c:pt idx="21">
                  <c:v>0.46083078650054843</c:v>
                </c:pt>
                <c:pt idx="22">
                  <c:v>0.46241812303843133</c:v>
                </c:pt>
                <c:pt idx="23">
                  <c:v>0.46401992003136239</c:v>
                </c:pt>
                <c:pt idx="24">
                  <c:v>0.46563617747934161</c:v>
                </c:pt>
                <c:pt idx="25">
                  <c:v>0.46726689538236893</c:v>
                </c:pt>
                <c:pt idx="26">
                  <c:v>0.46891207374044447</c:v>
                </c:pt>
                <c:pt idx="27">
                  <c:v>0.47057171255356811</c:v>
                </c:pt>
                <c:pt idx="28">
                  <c:v>0.47224581182173991</c:v>
                </c:pt>
                <c:pt idx="29">
                  <c:v>0.47393437154495982</c:v>
                </c:pt>
                <c:pt idx="30">
                  <c:v>0.47563739172322794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AB0-AB58-A2FF61A532D5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PVT'!$F$252:$F$282</c:f>
              <c:numCache>
                <c:formatCode>General</c:formatCode>
                <c:ptCount val="31"/>
                <c:pt idx="0">
                  <c:v>0.27022601508054778</c:v>
                </c:pt>
                <c:pt idx="1">
                  <c:v>0.27087046302193712</c:v>
                </c:pt>
                <c:pt idx="2">
                  <c:v>0.27168418089787738</c:v>
                </c:pt>
                <c:pt idx="3">
                  <c:v>0.27250696316182166</c:v>
                </c:pt>
                <c:pt idx="4">
                  <c:v>0.27333880981376996</c:v>
                </c:pt>
                <c:pt idx="5">
                  <c:v>0.27417972085372233</c:v>
                </c:pt>
                <c:pt idx="6">
                  <c:v>0.27502969628167867</c:v>
                </c:pt>
                <c:pt idx="7">
                  <c:v>0.27588873609763903</c:v>
                </c:pt>
                <c:pt idx="8">
                  <c:v>0.27675684030160341</c:v>
                </c:pt>
                <c:pt idx="9">
                  <c:v>0.27763400889357187</c:v>
                </c:pt>
                <c:pt idx="10">
                  <c:v>0.27852024187354429</c:v>
                </c:pt>
                <c:pt idx="11">
                  <c:v>0.27941553924152074</c:v>
                </c:pt>
                <c:pt idx="12">
                  <c:v>0.28031990099750126</c:v>
                </c:pt>
                <c:pt idx="13">
                  <c:v>0.28123332714148574</c:v>
                </c:pt>
                <c:pt idx="14">
                  <c:v>0.28215581767347425</c:v>
                </c:pt>
                <c:pt idx="15">
                  <c:v>0.28308737259346678</c:v>
                </c:pt>
                <c:pt idx="16">
                  <c:v>0.28402799190146338</c:v>
                </c:pt>
                <c:pt idx="17">
                  <c:v>0.28497767559746395</c:v>
                </c:pt>
                <c:pt idx="18">
                  <c:v>0.28593642368146854</c:v>
                </c:pt>
                <c:pt idx="19">
                  <c:v>0.28690423615347721</c:v>
                </c:pt>
                <c:pt idx="20">
                  <c:v>0.28788111301348984</c:v>
                </c:pt>
                <c:pt idx="21">
                  <c:v>0.2888670542615065</c:v>
                </c:pt>
                <c:pt idx="22">
                  <c:v>0.28986205989752722</c:v>
                </c:pt>
                <c:pt idx="23">
                  <c:v>0.29086612992155192</c:v>
                </c:pt>
                <c:pt idx="24">
                  <c:v>0.29187926433358069</c:v>
                </c:pt>
                <c:pt idx="25">
                  <c:v>0.29290146313361343</c:v>
                </c:pt>
                <c:pt idx="26">
                  <c:v>0.29393272632165018</c:v>
                </c:pt>
                <c:pt idx="27">
                  <c:v>0.29497305389769102</c:v>
                </c:pt>
                <c:pt idx="28">
                  <c:v>0.29602244586173582</c:v>
                </c:pt>
                <c:pt idx="29">
                  <c:v>0.29708090221378469</c:v>
                </c:pt>
                <c:pt idx="30">
                  <c:v>0.29814842295383753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6-4AB0-AB58-A2FF61A532D5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PVT'!$C$252:$C$282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PVT'!$G$252:$G$282</c:f>
              <c:numCache>
                <c:formatCode>General</c:formatCode>
                <c:ptCount val="31"/>
                <c:pt idx="0">
                  <c:v>0.19451164240728228</c:v>
                </c:pt>
                <c:pt idx="1">
                  <c:v>0.19497552308689878</c:v>
                </c:pt>
                <c:pt idx="2">
                  <c:v>0.19556124611751866</c:v>
                </c:pt>
                <c:pt idx="3">
                  <c:v>0.19615349379380431</c:v>
                </c:pt>
                <c:pt idx="4">
                  <c:v>0.19675226611575575</c:v>
                </c:pt>
                <c:pt idx="5">
                  <c:v>0.19735756308337299</c:v>
                </c:pt>
                <c:pt idx="6">
                  <c:v>0.19796938469665601</c:v>
                </c:pt>
                <c:pt idx="7">
                  <c:v>0.19858773095560481</c:v>
                </c:pt>
                <c:pt idx="8">
                  <c:v>0.19921260186021941</c:v>
                </c:pt>
                <c:pt idx="9">
                  <c:v>0.19984399741049982</c:v>
                </c:pt>
                <c:pt idx="10">
                  <c:v>0.20048191760644599</c:v>
                </c:pt>
                <c:pt idx="11">
                  <c:v>0.20112636244805798</c:v>
                </c:pt>
                <c:pt idx="12">
                  <c:v>0.20177733193533573</c:v>
                </c:pt>
                <c:pt idx="13">
                  <c:v>0.20243482606827928</c:v>
                </c:pt>
                <c:pt idx="14">
                  <c:v>0.20309884484688864</c:v>
                </c:pt>
                <c:pt idx="15">
                  <c:v>0.20376938827116375</c:v>
                </c:pt>
                <c:pt idx="16">
                  <c:v>0.2044464563411047</c:v>
                </c:pt>
                <c:pt idx="17">
                  <c:v>0.20513004905671139</c:v>
                </c:pt>
                <c:pt idx="18">
                  <c:v>0.2058201664179839</c:v>
                </c:pt>
                <c:pt idx="19">
                  <c:v>0.2065168084249222</c:v>
                </c:pt>
                <c:pt idx="20">
                  <c:v>0.20721997507752629</c:v>
                </c:pt>
                <c:pt idx="21">
                  <c:v>0.20792966637579616</c:v>
                </c:pt>
                <c:pt idx="22">
                  <c:v>0.20864588231973183</c:v>
                </c:pt>
                <c:pt idx="23">
                  <c:v>0.20936862290933328</c:v>
                </c:pt>
                <c:pt idx="24">
                  <c:v>0.21009788814460051</c:v>
                </c:pt>
                <c:pt idx="25">
                  <c:v>0.21083367802553357</c:v>
                </c:pt>
                <c:pt idx="26">
                  <c:v>0.21157599255213239</c:v>
                </c:pt>
                <c:pt idx="27">
                  <c:v>0.21232483172439701</c:v>
                </c:pt>
                <c:pt idx="28">
                  <c:v>0.21308019554232741</c:v>
                </c:pt>
                <c:pt idx="29">
                  <c:v>0.21384208400592361</c:v>
                </c:pt>
                <c:pt idx="30">
                  <c:v>0.21461049711518559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6-4AB0-AB58-A2FF61A5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PVT'!$H$288:$H$318</c:f>
              <c:numCache>
                <c:formatCode>General</c:formatCode>
                <c:ptCount val="31"/>
                <c:pt idx="0">
                  <c:v>860.52649593595117</c:v>
                </c:pt>
                <c:pt idx="1">
                  <c:v>860.19907294733707</c:v>
                </c:pt>
                <c:pt idx="2">
                  <c:v>859.53127066010813</c:v>
                </c:pt>
                <c:pt idx="3">
                  <c:v>857.39010919208863</c:v>
                </c:pt>
                <c:pt idx="4">
                  <c:v>854.28615241282409</c:v>
                </c:pt>
                <c:pt idx="5">
                  <c:v>850.36220432719892</c:v>
                </c:pt>
                <c:pt idx="6">
                  <c:v>845.75012345215566</c:v>
                </c:pt>
                <c:pt idx="7">
                  <c:v>840.56604967574822</c:v>
                </c:pt>
                <c:pt idx="8">
                  <c:v>834.9110932446489</c:v>
                </c:pt>
                <c:pt idx="9">
                  <c:v>828.92955239471303</c:v>
                </c:pt>
                <c:pt idx="10">
                  <c:v>830.76183631777815</c:v>
                </c:pt>
                <c:pt idx="11">
                  <c:v>832.23057911338367</c:v>
                </c:pt>
                <c:pt idx="12">
                  <c:v>833.43420895693123</c:v>
                </c:pt>
                <c:pt idx="13">
                  <c:v>834.43856347716383</c:v>
                </c:pt>
                <c:pt idx="14">
                  <c:v>835.28934720319705</c:v>
                </c:pt>
                <c:pt idx="15">
                  <c:v>836.0192807820689</c:v>
                </c:pt>
                <c:pt idx="16">
                  <c:v>836.65240582678712</c:v>
                </c:pt>
                <c:pt idx="17">
                  <c:v>837.20678354487768</c:v>
                </c:pt>
                <c:pt idx="18">
                  <c:v>837.69624540324037</c:v>
                </c:pt>
                <c:pt idx="19">
                  <c:v>838.13156283637102</c:v>
                </c:pt>
                <c:pt idx="20">
                  <c:v>838.52124913025148</c:v>
                </c:pt>
                <c:pt idx="21">
                  <c:v>838.8721217040295</c:v>
                </c:pt>
                <c:pt idx="22">
                  <c:v>839.18970435196354</c:v>
                </c:pt>
                <c:pt idx="23">
                  <c:v>839.47852018188939</c:v>
                </c:pt>
                <c:pt idx="24">
                  <c:v>839.74230840063319</c:v>
                </c:pt>
                <c:pt idx="25">
                  <c:v>839.98418708358474</c:v>
                </c:pt>
                <c:pt idx="26">
                  <c:v>840.2067770044456</c:v>
                </c:pt>
                <c:pt idx="27">
                  <c:v>840.41229697669087</c:v>
                </c:pt>
                <c:pt idx="28">
                  <c:v>840.60263807071885</c:v>
                </c:pt>
                <c:pt idx="29">
                  <c:v>840.77942197268283</c:v>
                </c:pt>
                <c:pt idx="30">
                  <c:v>840.94404730232668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4C20-B61F-90A31C74B52A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PVT'!$I$288:$I$318</c:f>
              <c:numCache>
                <c:formatCode>General</c:formatCode>
                <c:ptCount val="31"/>
                <c:pt idx="0">
                  <c:v>841.90586877326075</c:v>
                </c:pt>
                <c:pt idx="1">
                  <c:v>841.37807172257465</c:v>
                </c:pt>
                <c:pt idx="2">
                  <c:v>840.51071951604456</c:v>
                </c:pt>
                <c:pt idx="3">
                  <c:v>838.26125525385578</c:v>
                </c:pt>
                <c:pt idx="4">
                  <c:v>835.42408729225258</c:v>
                </c:pt>
                <c:pt idx="5">
                  <c:v>832.07771374894833</c:v>
                </c:pt>
                <c:pt idx="6">
                  <c:v>828.28903702294895</c:v>
                </c:pt>
                <c:pt idx="7">
                  <c:v>824.11846080884129</c:v>
                </c:pt>
                <c:pt idx="8">
                  <c:v>819.62070453413082</c:v>
                </c:pt>
                <c:pt idx="9">
                  <c:v>814.84516203733142</c:v>
                </c:pt>
                <c:pt idx="10">
                  <c:v>809.83624549310446</c:v>
                </c:pt>
                <c:pt idx="11">
                  <c:v>810.1223420904771</c:v>
                </c:pt>
                <c:pt idx="12">
                  <c:v>812.32360869716013</c:v>
                </c:pt>
                <c:pt idx="13">
                  <c:v>814.16256588598196</c:v>
                </c:pt>
                <c:pt idx="14">
                  <c:v>815.72185783896998</c:v>
                </c:pt>
                <c:pt idx="15">
                  <c:v>817.06077048946838</c:v>
                </c:pt>
                <c:pt idx="16">
                  <c:v>818.22293899409021</c:v>
                </c:pt>
                <c:pt idx="17">
                  <c:v>819.24119236617946</c:v>
                </c:pt>
                <c:pt idx="18">
                  <c:v>820.14070350622671</c:v>
                </c:pt>
                <c:pt idx="19">
                  <c:v>820.94109806525717</c:v>
                </c:pt>
                <c:pt idx="20">
                  <c:v>821.65790265882276</c:v>
                </c:pt>
                <c:pt idx="21">
                  <c:v>822.30356190299733</c:v>
                </c:pt>
                <c:pt idx="22">
                  <c:v>822.88816696011463</c:v>
                </c:pt>
                <c:pt idx="23">
                  <c:v>823.41998675427897</c:v>
                </c:pt>
                <c:pt idx="24">
                  <c:v>823.90586151830246</c:v>
                </c:pt>
                <c:pt idx="25">
                  <c:v>824.35149857227702</c:v>
                </c:pt>
                <c:pt idx="26">
                  <c:v>824.76169754337093</c:v>
                </c:pt>
                <c:pt idx="27">
                  <c:v>825.14052391304881</c:v>
                </c:pt>
                <c:pt idx="28">
                  <c:v>825.4914442133861</c:v>
                </c:pt>
                <c:pt idx="29">
                  <c:v>825.81743240852427</c:v>
                </c:pt>
                <c:pt idx="30">
                  <c:v>826.12105438039669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0-4C20-B61F-90A31C74B52A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PVT'!$J$288:$J$318</c:f>
              <c:numCache>
                <c:formatCode>General</c:formatCode>
                <c:ptCount val="31"/>
                <c:pt idx="0">
                  <c:v>822.38429103294902</c:v>
                </c:pt>
                <c:pt idx="1">
                  <c:v>821.84336216229383</c:v>
                </c:pt>
                <c:pt idx="2">
                  <c:v>820.99141176207922</c:v>
                </c:pt>
                <c:pt idx="3">
                  <c:v>818.91259374238848</c:v>
                </c:pt>
                <c:pt idx="4">
                  <c:v>816.43700289940432</c:v>
                </c:pt>
                <c:pt idx="5">
                  <c:v>813.62566479373652</c:v>
                </c:pt>
                <c:pt idx="6">
                  <c:v>810.52085735097887</c:v>
                </c:pt>
                <c:pt idx="7">
                  <c:v>807.1579613841642</c:v>
                </c:pt>
                <c:pt idx="8">
                  <c:v>803.56842377890086</c:v>
                </c:pt>
                <c:pt idx="9">
                  <c:v>799.78076173395198</c:v>
                </c:pt>
                <c:pt idx="10">
                  <c:v>795.82099968295609</c:v>
                </c:pt>
                <c:pt idx="11">
                  <c:v>791.71291650932551</c:v>
                </c:pt>
                <c:pt idx="12">
                  <c:v>788.83078254602003</c:v>
                </c:pt>
                <c:pt idx="13">
                  <c:v>791.70126114887933</c:v>
                </c:pt>
                <c:pt idx="14">
                  <c:v>794.13828466980692</c:v>
                </c:pt>
                <c:pt idx="15">
                  <c:v>796.23313181802257</c:v>
                </c:pt>
                <c:pt idx="16">
                  <c:v>798.05313538546113</c:v>
                </c:pt>
                <c:pt idx="17">
                  <c:v>799.64905076783498</c:v>
                </c:pt>
                <c:pt idx="18">
                  <c:v>801.05986152991034</c:v>
                </c:pt>
                <c:pt idx="19">
                  <c:v>802.31600499856802</c:v>
                </c:pt>
                <c:pt idx="20">
                  <c:v>803.44159240596434</c:v>
                </c:pt>
                <c:pt idx="21">
                  <c:v>804.4559711504595</c:v>
                </c:pt>
                <c:pt idx="22">
                  <c:v>805.37484589862629</c:v>
                </c:pt>
                <c:pt idx="23">
                  <c:v>806.2110973289349</c:v>
                </c:pt>
                <c:pt idx="24">
                  <c:v>806.97538955729931</c:v>
                </c:pt>
                <c:pt idx="25">
                  <c:v>807.67662724949628</c:v>
                </c:pt>
                <c:pt idx="26">
                  <c:v>808.32230409598003</c:v>
                </c:pt>
                <c:pt idx="27">
                  <c:v>808.91877162255844</c:v>
                </c:pt>
                <c:pt idx="28">
                  <c:v>809.47144880369399</c:v>
                </c:pt>
                <c:pt idx="29">
                  <c:v>809.98498714874552</c:v>
                </c:pt>
                <c:pt idx="30">
                  <c:v>810.46340191865374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0-4C20-B61F-90A31C74B52A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PVT'!$K$288:$K$318</c:f>
              <c:numCache>
                <c:formatCode>General</c:formatCode>
                <c:ptCount val="31"/>
                <c:pt idx="0">
                  <c:v>802.62063656360863</c:v>
                </c:pt>
                <c:pt idx="1">
                  <c:v>802.12888286376733</c:v>
                </c:pt>
                <c:pt idx="2">
                  <c:v>801.36661768970237</c:v>
                </c:pt>
                <c:pt idx="3">
                  <c:v>799.55426176726269</c:v>
                </c:pt>
                <c:pt idx="4">
                  <c:v>797.45673624519452</c:v>
                </c:pt>
                <c:pt idx="5">
                  <c:v>795.12641921903639</c:v>
                </c:pt>
                <c:pt idx="6">
                  <c:v>792.59451587530577</c:v>
                </c:pt>
                <c:pt idx="7">
                  <c:v>789.8845587156452</c:v>
                </c:pt>
                <c:pt idx="8">
                  <c:v>787.01628906227722</c:v>
                </c:pt>
                <c:pt idx="9">
                  <c:v>784.00712477775232</c:v>
                </c:pt>
                <c:pt idx="10">
                  <c:v>780.87281433005978</c:v>
                </c:pt>
                <c:pt idx="11">
                  <c:v>777.62776826092261</c:v>
                </c:pt>
                <c:pt idx="12">
                  <c:v>774.28524863990162</c:v>
                </c:pt>
                <c:pt idx="13">
                  <c:v>770.8574911290732</c:v>
                </c:pt>
                <c:pt idx="14">
                  <c:v>770.18625664651051</c:v>
                </c:pt>
                <c:pt idx="15">
                  <c:v>773.20412606234561</c:v>
                </c:pt>
                <c:pt idx="16">
                  <c:v>775.82917642409927</c:v>
                </c:pt>
                <c:pt idx="17">
                  <c:v>778.13340518241932</c:v>
                </c:pt>
                <c:pt idx="18">
                  <c:v>780.17223081552686</c:v>
                </c:pt>
                <c:pt idx="19">
                  <c:v>781.98900449725886</c:v>
                </c:pt>
                <c:pt idx="20">
                  <c:v>783.61812467602022</c:v>
                </c:pt>
                <c:pt idx="21">
                  <c:v>785.08723446382396</c:v>
                </c:pt>
                <c:pt idx="22">
                  <c:v>786.41880217289054</c:v>
                </c:pt>
                <c:pt idx="23">
                  <c:v>787.63127797483344</c:v>
                </c:pt>
                <c:pt idx="24">
                  <c:v>788.7399536208427</c:v>
                </c:pt>
                <c:pt idx="25">
                  <c:v>789.75761050235815</c:v>
                </c:pt>
                <c:pt idx="26">
                  <c:v>790.69501444623029</c:v>
                </c:pt>
                <c:pt idx="27">
                  <c:v>791.56129792618458</c:v>
                </c:pt>
                <c:pt idx="28">
                  <c:v>792.36425848310421</c:v>
                </c:pt>
                <c:pt idx="29">
                  <c:v>793.11059402833689</c:v>
                </c:pt>
                <c:pt idx="30">
                  <c:v>793.8060900732695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0-4C20-B61F-90A31C74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PVT'!$D$288:$D$318</c:f>
              <c:numCache>
                <c:formatCode>General</c:formatCode>
                <c:ptCount val="31"/>
                <c:pt idx="0">
                  <c:v>856.6930351028609</c:v>
                </c:pt>
                <c:pt idx="1">
                  <c:v>853.03269940400321</c:v>
                </c:pt>
                <c:pt idx="2">
                  <c:v>850.45913817947701</c:v>
                </c:pt>
                <c:pt idx="3">
                  <c:v>846.72452562772241</c:v>
                </c:pt>
                <c:pt idx="4">
                  <c:v>843.74292475600316</c:v>
                </c:pt>
                <c:pt idx="5">
                  <c:v>841.1372081116325</c:v>
                </c:pt>
                <c:pt idx="6">
                  <c:v>838.76647524251302</c:v>
                </c:pt>
                <c:pt idx="7">
                  <c:v>836.56093055883832</c:v>
                </c:pt>
                <c:pt idx="8">
                  <c:v>834.48077776947389</c:v>
                </c:pt>
                <c:pt idx="9">
                  <c:v>834.41232515808804</c:v>
                </c:pt>
                <c:pt idx="10">
                  <c:v>836.14544934768401</c:v>
                </c:pt>
                <c:pt idx="11">
                  <c:v>837.53454019838682</c:v>
                </c:pt>
                <c:pt idx="12">
                  <c:v>838.67278537504922</c:v>
                </c:pt>
                <c:pt idx="13">
                  <c:v>839.622504610958</c:v>
                </c:pt>
                <c:pt idx="14">
                  <c:v>840.42695315775507</c:v>
                </c:pt>
                <c:pt idx="15">
                  <c:v>841.11709390818362</c:v>
                </c:pt>
                <c:pt idx="16">
                  <c:v>841.71567429588379</c:v>
                </c:pt>
                <c:pt idx="17">
                  <c:v>842.23978156091596</c:v>
                </c:pt>
                <c:pt idx="18">
                  <c:v>842.70250015298188</c:v>
                </c:pt>
                <c:pt idx="19">
                  <c:v>843.11401897738563</c:v>
                </c:pt>
                <c:pt idx="20">
                  <c:v>843.48239036894495</c:v>
                </c:pt>
                <c:pt idx="21">
                  <c:v>843.81406222985095</c:v>
                </c:pt>
                <c:pt idx="22">
                  <c:v>844.11425867235664</c:v>
                </c:pt>
                <c:pt idx="23">
                  <c:v>844.38725720438833</c:v>
                </c:pt>
                <c:pt idx="24">
                  <c:v>844.63659384202197</c:v>
                </c:pt>
                <c:pt idx="25">
                  <c:v>844.86521710428349</c:v>
                </c:pt>
                <c:pt idx="26">
                  <c:v>845.07560516018282</c:v>
                </c:pt>
                <c:pt idx="27">
                  <c:v>845.2698560198553</c:v>
                </c:pt>
                <c:pt idx="28">
                  <c:v>845.44975773893225</c:v>
                </c:pt>
                <c:pt idx="29">
                  <c:v>845.61684361942389</c:v>
                </c:pt>
                <c:pt idx="30">
                  <c:v>845.77243601927228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7-44E1-8978-671B272CBE40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PVT'!$E$288:$E$318</c:f>
              <c:numCache>
                <c:formatCode>General</c:formatCode>
                <c:ptCount val="31"/>
                <c:pt idx="0">
                  <c:v>836.30728293820096</c:v>
                </c:pt>
                <c:pt idx="1">
                  <c:v>832.52918049662946</c:v>
                </c:pt>
                <c:pt idx="2">
                  <c:v>830.02545506060483</c:v>
                </c:pt>
                <c:pt idx="3">
                  <c:v>826.49903806378632</c:v>
                </c:pt>
                <c:pt idx="4">
                  <c:v>823.70562357516212</c:v>
                </c:pt>
                <c:pt idx="5">
                  <c:v>821.23416668753225</c:v>
                </c:pt>
                <c:pt idx="6">
                  <c:v>818.93197820895682</c:v>
                </c:pt>
                <c:pt idx="7">
                  <c:v>816.72400700189371</c:v>
                </c:pt>
                <c:pt idx="8">
                  <c:v>814.56808702866476</c:v>
                </c:pt>
                <c:pt idx="9">
                  <c:v>812.43879031099652</c:v>
                </c:pt>
                <c:pt idx="10">
                  <c:v>810.32028240967475</c:v>
                </c:pt>
                <c:pt idx="11">
                  <c:v>811.72100883854284</c:v>
                </c:pt>
                <c:pt idx="12">
                  <c:v>813.91417417307775</c:v>
                </c:pt>
                <c:pt idx="13">
                  <c:v>815.74633781074783</c:v>
                </c:pt>
                <c:pt idx="14">
                  <c:v>817.29985109213771</c:v>
                </c:pt>
                <c:pt idx="15">
                  <c:v>818.63378843335954</c:v>
                </c:pt>
                <c:pt idx="16">
                  <c:v>819.79162841158882</c:v>
                </c:pt>
                <c:pt idx="17">
                  <c:v>820.80608165587626</c:v>
                </c:pt>
                <c:pt idx="18">
                  <c:v>821.70222990411094</c:v>
                </c:pt>
                <c:pt idx="19">
                  <c:v>822.49962746952644</c:v>
                </c:pt>
                <c:pt idx="20">
                  <c:v>823.21374434481197</c:v>
                </c:pt>
                <c:pt idx="21">
                  <c:v>823.85697963089251</c:v>
                </c:pt>
                <c:pt idx="22">
                  <c:v>824.43938748677249</c:v>
                </c:pt>
                <c:pt idx="23">
                  <c:v>824.96920644451222</c:v>
                </c:pt>
                <c:pt idx="24">
                  <c:v>825.45325154300542</c:v>
                </c:pt>
                <c:pt idx="25">
                  <c:v>825.89720904095032</c:v>
                </c:pt>
                <c:pt idx="26">
                  <c:v>826.30586082282173</c:v>
                </c:pt>
                <c:pt idx="27">
                  <c:v>826.68325731727327</c:v>
                </c:pt>
                <c:pt idx="28">
                  <c:v>827.03285220237547</c:v>
                </c:pt>
                <c:pt idx="29">
                  <c:v>827.35760839977468</c:v>
                </c:pt>
                <c:pt idx="30">
                  <c:v>827.66008225219252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7-44E1-8978-671B272CBE40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PVT'!$F$288:$F$318</c:f>
              <c:numCache>
                <c:formatCode>General</c:formatCode>
                <c:ptCount val="31"/>
                <c:pt idx="0">
                  <c:v>816.46447629634542</c:v>
                </c:pt>
                <c:pt idx="1">
                  <c:v>812.63402996430648</c:v>
                </c:pt>
                <c:pt idx="2">
                  <c:v>810.18815194120248</c:v>
                </c:pt>
                <c:pt idx="3">
                  <c:v>806.82409311859533</c:v>
                </c:pt>
                <c:pt idx="4">
                  <c:v>804.18796636120032</c:v>
                </c:pt>
                <c:pt idx="5">
                  <c:v>801.84341551080161</c:v>
                </c:pt>
                <c:pt idx="6">
                  <c:v>799.62571896775978</c:v>
                </c:pt>
                <c:pt idx="7">
                  <c:v>797.45220385393816</c:v>
                </c:pt>
                <c:pt idx="8">
                  <c:v>795.27526403763898</c:v>
                </c:pt>
                <c:pt idx="9">
                  <c:v>793.06538402630872</c:v>
                </c:pt>
                <c:pt idx="10">
                  <c:v>790.80362486961326</c:v>
                </c:pt>
                <c:pt idx="11">
                  <c:v>788.47783436096188</c:v>
                </c:pt>
                <c:pt idx="12">
                  <c:v>787.47042013074179</c:v>
                </c:pt>
                <c:pt idx="13">
                  <c:v>790.31648814623554</c:v>
                </c:pt>
                <c:pt idx="14">
                  <c:v>792.73273227285108</c:v>
                </c:pt>
                <c:pt idx="15">
                  <c:v>794.80967742979851</c:v>
                </c:pt>
                <c:pt idx="16">
                  <c:v>796.61409766950851</c:v>
                </c:pt>
                <c:pt idx="17">
                  <c:v>798.1963254661232</c:v>
                </c:pt>
                <c:pt idx="18">
                  <c:v>799.59501839010488</c:v>
                </c:pt>
                <c:pt idx="19">
                  <c:v>800.8403584461272</c:v>
                </c:pt>
                <c:pt idx="20">
                  <c:v>801.95625405446481</c:v>
                </c:pt>
                <c:pt idx="21">
                  <c:v>802.96188947583198</c:v>
                </c:pt>
                <c:pt idx="22">
                  <c:v>803.87283666631356</c:v>
                </c:pt>
                <c:pt idx="23">
                  <c:v>804.70186724460336</c:v>
                </c:pt>
                <c:pt idx="24">
                  <c:v>805.45955487458298</c:v>
                </c:pt>
                <c:pt idx="25">
                  <c:v>806.15472857214741</c:v>
                </c:pt>
                <c:pt idx="26">
                  <c:v>806.79481827155621</c:v>
                </c:pt>
                <c:pt idx="27">
                  <c:v>807.38612138740291</c:v>
                </c:pt>
                <c:pt idx="28">
                  <c:v>807.93401067074456</c:v>
                </c:pt>
                <c:pt idx="29">
                  <c:v>808.44309790877935</c:v>
                </c:pt>
                <c:pt idx="30">
                  <c:v>808.91736403748939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7-44E1-8978-671B272CBE40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PVT'!$C$288:$C$318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PVT'!$G$288:$G$318</c:f>
              <c:numCache>
                <c:formatCode>General</c:formatCode>
                <c:ptCount val="31"/>
                <c:pt idx="0">
                  <c:v>796.66248918831809</c:v>
                </c:pt>
                <c:pt idx="1">
                  <c:v>792.77667329333303</c:v>
                </c:pt>
                <c:pt idx="2">
                  <c:v>790.36158637331914</c:v>
                </c:pt>
                <c:pt idx="3">
                  <c:v>787.1058972434987</c:v>
                </c:pt>
                <c:pt idx="4">
                  <c:v>784.58612589865902</c:v>
                </c:pt>
                <c:pt idx="5">
                  <c:v>782.34362705631884</c:v>
                </c:pt>
                <c:pt idx="6">
                  <c:v>780.2017642833049</c:v>
                </c:pt>
                <c:pt idx="7">
                  <c:v>778.06947232033588</c:v>
                </c:pt>
                <c:pt idx="8">
                  <c:v>775.89252259919374</c:v>
                </c:pt>
                <c:pt idx="9">
                  <c:v>773.63587851006628</c:v>
                </c:pt>
                <c:pt idx="10">
                  <c:v>771.27587737726128</c:v>
                </c:pt>
                <c:pt idx="11">
                  <c:v>768.79629649223466</c:v>
                </c:pt>
                <c:pt idx="12">
                  <c:v>766.18619473746969</c:v>
                </c:pt>
                <c:pt idx="13">
                  <c:v>763.47768700886127</c:v>
                </c:pt>
                <c:pt idx="14">
                  <c:v>766.86333598547981</c:v>
                </c:pt>
                <c:pt idx="15">
                  <c:v>769.72217008722237</c:v>
                </c:pt>
                <c:pt idx="16">
                  <c:v>772.20844570636768</c:v>
                </c:pt>
                <c:pt idx="17">
                  <c:v>774.39052383992521</c:v>
                </c:pt>
                <c:pt idx="18">
                  <c:v>776.32100691538801</c:v>
                </c:pt>
                <c:pt idx="19">
                  <c:v>778.041031633437</c:v>
                </c:pt>
                <c:pt idx="20">
                  <c:v>779.58323116261113</c:v>
                </c:pt>
                <c:pt idx="21">
                  <c:v>780.97382420012366</c:v>
                </c:pt>
                <c:pt idx="22">
                  <c:v>782.23411706883871</c:v>
                </c:pt>
                <c:pt idx="23">
                  <c:v>783.38160263291672</c:v>
                </c:pt>
                <c:pt idx="24">
                  <c:v>784.4307768714101</c:v>
                </c:pt>
                <c:pt idx="25">
                  <c:v>785.39375426037179</c:v>
                </c:pt>
                <c:pt idx="26">
                  <c:v>786.28073751087265</c:v>
                </c:pt>
                <c:pt idx="27">
                  <c:v>787.10038034937918</c:v>
                </c:pt>
                <c:pt idx="28">
                  <c:v>787.86007071292875</c:v>
                </c:pt>
                <c:pt idx="29">
                  <c:v>788.56615400849023</c:v>
                </c:pt>
                <c:pt idx="30">
                  <c:v>789.22411073061824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7-44E1-8978-671B272C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PVT'!$H$325:$H$355</c:f>
              <c:numCache>
                <c:formatCode>General</c:formatCode>
                <c:ptCount val="31"/>
                <c:pt idx="0">
                  <c:v>0.97719648341081211</c:v>
                </c:pt>
                <c:pt idx="1">
                  <c:v>4.963679850578238</c:v>
                </c:pt>
                <c:pt idx="2">
                  <c:v>10.131591553827182</c:v>
                </c:pt>
                <c:pt idx="3">
                  <c:v>21.15418081483562</c:v>
                </c:pt>
                <c:pt idx="4">
                  <c:v>33.237886976933694</c:v>
                </c:pt>
                <c:pt idx="5">
                  <c:v>46.590465338486077</c:v>
                </c:pt>
                <c:pt idx="6">
                  <c:v>61.452529280277915</c:v>
                </c:pt>
                <c:pt idx="7">
                  <c:v>78.066049950717058</c:v>
                </c:pt>
                <c:pt idx="8">
                  <c:v>96.582433303828893</c:v>
                </c:pt>
                <c:pt idx="9">
                  <c:v>116.8808921031714</c:v>
                </c:pt>
                <c:pt idx="10">
                  <c:v>138.37189997908968</c:v>
                </c:pt>
                <c:pt idx="11">
                  <c:v>160.02842692771975</c:v>
                </c:pt>
                <c:pt idx="12">
                  <c:v>180.7625096162638</c:v>
                </c:pt>
                <c:pt idx="13">
                  <c:v>199.80970273498724</c:v>
                </c:pt>
                <c:pt idx="14">
                  <c:v>216.82881713959867</c:v>
                </c:pt>
                <c:pt idx="15">
                  <c:v>231.79948730665797</c:v>
                </c:pt>
                <c:pt idx="16">
                  <c:v>244.88557275708118</c:v>
                </c:pt>
                <c:pt idx="17">
                  <c:v>256.32954235440138</c:v>
                </c:pt>
                <c:pt idx="18">
                  <c:v>266.38423939072686</c:v>
                </c:pt>
                <c:pt idx="19">
                  <c:v>275.28091109120805</c:v>
                </c:pt>
                <c:pt idx="20">
                  <c:v>283.21563522295583</c:v>
                </c:pt>
                <c:pt idx="21">
                  <c:v>290.34907114058819</c:v>
                </c:pt>
                <c:pt idx="22">
                  <c:v>296.81204705951012</c:v>
                </c:pt>
                <c:pt idx="23">
                  <c:v>302.70918993617119</c:v>
                </c:pt>
                <c:pt idx="24">
                  <c:v>308.12550489429918</c:v>
                </c:pt>
                <c:pt idx="25">
                  <c:v>313.12965736921728</c:v>
                </c:pt>
                <c:pt idx="26">
                  <c:v>317.77689060957931</c:v>
                </c:pt>
                <c:pt idx="27">
                  <c:v>322.11412911224528</c:v>
                </c:pt>
                <c:pt idx="28">
                  <c:v>326.17882770939872</c:v>
                </c:pt>
                <c:pt idx="29">
                  <c:v>330.00318404705359</c:v>
                </c:pt>
                <c:pt idx="30">
                  <c:v>333.61351192613193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5-405E-9A07-181F45EC8DB0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PVT'!$I$325:$I$355</c:f>
              <c:numCache>
                <c:formatCode>General</c:formatCode>
                <c:ptCount val="31"/>
                <c:pt idx="0">
                  <c:v>0.85870672899089473</c:v>
                </c:pt>
                <c:pt idx="1">
                  <c:v>4.3385107871031536</c:v>
                </c:pt>
                <c:pt idx="2">
                  <c:v>8.7923317588010956</c:v>
                </c:pt>
                <c:pt idx="3">
                  <c:v>18.065306723748545</c:v>
                </c:pt>
                <c:pt idx="4">
                  <c:v>27.857327652341194</c:v>
                </c:pt>
                <c:pt idx="5">
                  <c:v>38.203820021544097</c:v>
                </c:pt>
                <c:pt idx="6">
                  <c:v>49.132467632981971</c:v>
                </c:pt>
                <c:pt idx="7">
                  <c:v>60.655749906469609</c:v>
                </c:pt>
                <c:pt idx="8">
                  <c:v>72.761121933144352</c:v>
                </c:pt>
                <c:pt idx="9">
                  <c:v>85.399908394945797</c:v>
                </c:pt>
                <c:pt idx="10">
                  <c:v>98.476950250277625</c:v>
                </c:pt>
                <c:pt idx="11">
                  <c:v>111.84868080260337</c:v>
                </c:pt>
                <c:pt idx="12">
                  <c:v>125.33148105794203</c:v>
                </c:pt>
                <c:pt idx="13">
                  <c:v>138.72313255035738</c:v>
                </c:pt>
                <c:pt idx="14">
                  <c:v>151.82876156302066</c:v>
                </c:pt>
                <c:pt idx="15">
                  <c:v>164.4850068616023</c:v>
                </c:pt>
                <c:pt idx="16">
                  <c:v>176.57208031501213</c:v>
                </c:pt>
                <c:pt idx="17">
                  <c:v>188.01510451960795</c:v>
                </c:pt>
                <c:pt idx="18">
                  <c:v>198.77804861869683</c:v>
                </c:pt>
                <c:pt idx="19">
                  <c:v>208.85598478370528</c:v>
                </c:pt>
                <c:pt idx="20">
                  <c:v>218.26520425059556</c:v>
                </c:pt>
                <c:pt idx="21">
                  <c:v>227.03671991705301</c:v>
                </c:pt>
                <c:pt idx="22">
                  <c:v>235.20877220683505</c:v>
                </c:pt>
                <c:pt idx="23">
                  <c:v>242.82558798303586</c:v>
                </c:pt>
                <c:pt idx="24">
                  <c:v>249.93103587700344</c:v>
                </c:pt>
                <c:pt idx="25">
                  <c:v>256.56882362834449</c:v>
                </c:pt>
                <c:pt idx="26">
                  <c:v>262.78061336043237</c:v>
                </c:pt>
                <c:pt idx="27">
                  <c:v>268.60508464218373</c:v>
                </c:pt>
                <c:pt idx="28">
                  <c:v>274.07785476341144</c:v>
                </c:pt>
                <c:pt idx="29">
                  <c:v>279.23100962515502</c:v>
                </c:pt>
                <c:pt idx="30">
                  <c:v>284.09366070356072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5-405E-9A07-181F45EC8DB0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PVT'!$J$325:$J$355</c:f>
              <c:numCache>
                <c:formatCode>General</c:formatCode>
                <c:ptCount val="31"/>
                <c:pt idx="0">
                  <c:v>0.76601370076985664</c:v>
                </c:pt>
                <c:pt idx="1">
                  <c:v>3.8576584697305902</c:v>
                </c:pt>
                <c:pt idx="2">
                  <c:v>7.7849314815588491</c:v>
                </c:pt>
                <c:pt idx="3">
                  <c:v>15.851811362258116</c:v>
                </c:pt>
                <c:pt idx="4">
                  <c:v>24.205581885615619</c:v>
                </c:pt>
                <c:pt idx="5">
                  <c:v>32.846947697779783</c:v>
                </c:pt>
                <c:pt idx="6">
                  <c:v>41.770892554517914</c:v>
                </c:pt>
                <c:pt idx="7">
                  <c:v>50.965076604828617</c:v>
                </c:pt>
                <c:pt idx="8">
                  <c:v>60.408483609719895</c:v>
                </c:pt>
                <c:pt idx="9">
                  <c:v>70.069857444972556</c:v>
                </c:pt>
                <c:pt idx="10">
                  <c:v>79.907424731138832</c:v>
                </c:pt>
                <c:pt idx="11">
                  <c:v>89.869307909639701</c:v>
                </c:pt>
                <c:pt idx="12">
                  <c:v>99.895104551077509</c:v>
                </c:pt>
                <c:pt idx="13">
                  <c:v>109.9189993280991</c:v>
                </c:pt>
                <c:pt idx="14">
                  <c:v>119.87377351815256</c:v>
                </c:pt>
                <c:pt idx="15">
                  <c:v>129.69451302755067</c:v>
                </c:pt>
                <c:pt idx="16">
                  <c:v>139.32262420305111</c:v>
                </c:pt>
                <c:pt idx="17">
                  <c:v>148.70850616718849</c:v>
                </c:pt>
                <c:pt idx="18">
                  <c:v>157.81297717801729</c:v>
                </c:pt>
                <c:pt idx="19">
                  <c:v>166.60718611889823</c:v>
                </c:pt>
                <c:pt idx="20">
                  <c:v>175.07187410588128</c:v>
                </c:pt>
                <c:pt idx="21">
                  <c:v>183.19705030045145</c:v>
                </c:pt>
                <c:pt idx="22">
                  <c:v>190.97938270703276</c:v>
                </c:pt>
                <c:pt idx="23">
                  <c:v>198.42137861316294</c:v>
                </c:pt>
                <c:pt idx="24">
                  <c:v>205.52994966080968</c:v>
                </c:pt>
                <c:pt idx="25">
                  <c:v>212.31489411352746</c:v>
                </c:pt>
                <c:pt idx="26">
                  <c:v>218.7888289081217</c:v>
                </c:pt>
                <c:pt idx="27">
                  <c:v>224.96522578382027</c:v>
                </c:pt>
                <c:pt idx="28">
                  <c:v>230.85823393524598</c:v>
                </c:pt>
                <c:pt idx="29">
                  <c:v>236.48327720741793</c:v>
                </c:pt>
                <c:pt idx="30">
                  <c:v>241.85474023625545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5-405E-9A07-181F45EC8DB0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PVT'!$K$325:$K$355</c:f>
              <c:numCache>
                <c:formatCode>General</c:formatCode>
                <c:ptCount val="31"/>
                <c:pt idx="0">
                  <c:v>0.69146582076876562</c:v>
                </c:pt>
                <c:pt idx="1">
                  <c:v>3.4749418360971238</c:v>
                </c:pt>
                <c:pt idx="2">
                  <c:v>6.9937841724021697</c:v>
                </c:pt>
                <c:pt idx="3">
                  <c:v>14.161670376384178</c:v>
                </c:pt>
                <c:pt idx="4">
                  <c:v>21.499132663917823</c:v>
                </c:pt>
                <c:pt idx="5">
                  <c:v>28.99889569926389</c:v>
                </c:pt>
                <c:pt idx="6">
                  <c:v>36.650555228691751</c:v>
                </c:pt>
                <c:pt idx="7">
                  <c:v>44.440258814382858</c:v>
                </c:pt>
                <c:pt idx="8">
                  <c:v>52.35053623003455</c:v>
                </c:pt>
                <c:pt idx="9">
                  <c:v>60.360533887304612</c:v>
                </c:pt>
                <c:pt idx="10">
                  <c:v>68.445768461095014</c:v>
                </c:pt>
                <c:pt idx="11">
                  <c:v>76.579130135952155</c:v>
                </c:pt>
                <c:pt idx="12">
                  <c:v>84.731105890152705</c:v>
                </c:pt>
                <c:pt idx="13">
                  <c:v>92.871051082327796</c:v>
                </c:pt>
                <c:pt idx="14">
                  <c:v>100.968147531065</c:v>
                </c:pt>
                <c:pt idx="15">
                  <c:v>108.99241004628951</c:v>
                </c:pt>
                <c:pt idx="16">
                  <c:v>116.91539282788386</c:v>
                </c:pt>
                <c:pt idx="17">
                  <c:v>124.71189007276413</c:v>
                </c:pt>
                <c:pt idx="18">
                  <c:v>132.35925715721447</c:v>
                </c:pt>
                <c:pt idx="19">
                  <c:v>139.83898092276092</c:v>
                </c:pt>
                <c:pt idx="20">
                  <c:v>147.13637011039728</c:v>
                </c:pt>
                <c:pt idx="21">
                  <c:v>154.239654499658</c:v>
                </c:pt>
                <c:pt idx="22">
                  <c:v>161.14141394935191</c:v>
                </c:pt>
                <c:pt idx="23">
                  <c:v>167.83615216715887</c:v>
                </c:pt>
                <c:pt idx="24">
                  <c:v>174.32219244088651</c:v>
                </c:pt>
                <c:pt idx="25">
                  <c:v>180.59890459356518</c:v>
                </c:pt>
                <c:pt idx="26">
                  <c:v>186.66839802751633</c:v>
                </c:pt>
                <c:pt idx="27">
                  <c:v>192.53368506583894</c:v>
                </c:pt>
                <c:pt idx="28">
                  <c:v>198.19932268275392</c:v>
                </c:pt>
                <c:pt idx="29">
                  <c:v>203.67069132534905</c:v>
                </c:pt>
                <c:pt idx="30">
                  <c:v>208.95323399838358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5-405E-9A07-181F45EC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PVT'!$D$325:$D$355</c:f>
              <c:numCache>
                <c:formatCode>General</c:formatCode>
                <c:ptCount val="31"/>
                <c:pt idx="0">
                  <c:v>0.97719648341081211</c:v>
                </c:pt>
                <c:pt idx="1">
                  <c:v>4.963679850578238</c:v>
                </c:pt>
                <c:pt idx="2">
                  <c:v>10.131591553827182</c:v>
                </c:pt>
                <c:pt idx="3">
                  <c:v>21.15418081483562</c:v>
                </c:pt>
                <c:pt idx="4">
                  <c:v>33.237886976933694</c:v>
                </c:pt>
                <c:pt idx="5">
                  <c:v>46.590465338486077</c:v>
                </c:pt>
                <c:pt idx="6">
                  <c:v>61.452529280277915</c:v>
                </c:pt>
                <c:pt idx="7">
                  <c:v>78.066049950717058</c:v>
                </c:pt>
                <c:pt idx="8">
                  <c:v>96.582433303828893</c:v>
                </c:pt>
                <c:pt idx="9">
                  <c:v>116.8808921031714</c:v>
                </c:pt>
                <c:pt idx="10">
                  <c:v>138.37189997908968</c:v>
                </c:pt>
                <c:pt idx="11">
                  <c:v>160.02842692771975</c:v>
                </c:pt>
                <c:pt idx="12">
                  <c:v>180.7625096162638</c:v>
                </c:pt>
                <c:pt idx="13">
                  <c:v>199.80970273498724</c:v>
                </c:pt>
                <c:pt idx="14">
                  <c:v>216.82881713959867</c:v>
                </c:pt>
                <c:pt idx="15">
                  <c:v>231.79948730665797</c:v>
                </c:pt>
                <c:pt idx="16">
                  <c:v>244.88557275708118</c:v>
                </c:pt>
                <c:pt idx="17">
                  <c:v>256.32954235440138</c:v>
                </c:pt>
                <c:pt idx="18">
                  <c:v>266.38423939072686</c:v>
                </c:pt>
                <c:pt idx="19">
                  <c:v>275.28091109120805</c:v>
                </c:pt>
                <c:pt idx="20">
                  <c:v>283.21563522295583</c:v>
                </c:pt>
                <c:pt idx="21">
                  <c:v>290.34907114058819</c:v>
                </c:pt>
                <c:pt idx="22">
                  <c:v>296.81204705951012</c:v>
                </c:pt>
                <c:pt idx="23">
                  <c:v>302.70918993617119</c:v>
                </c:pt>
                <c:pt idx="24">
                  <c:v>308.12550489429918</c:v>
                </c:pt>
                <c:pt idx="25">
                  <c:v>313.12965736921728</c:v>
                </c:pt>
                <c:pt idx="26">
                  <c:v>317.77689060957931</c:v>
                </c:pt>
                <c:pt idx="27">
                  <c:v>322.11412911224528</c:v>
                </c:pt>
                <c:pt idx="28">
                  <c:v>326.17882770939872</c:v>
                </c:pt>
                <c:pt idx="29">
                  <c:v>330.00318404705359</c:v>
                </c:pt>
                <c:pt idx="30">
                  <c:v>333.61351192613193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E-4268-8B28-61A507EC995B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PVT'!$E$325:$E$355</c:f>
              <c:numCache>
                <c:formatCode>General</c:formatCode>
                <c:ptCount val="31"/>
                <c:pt idx="0">
                  <c:v>0.85870672899089473</c:v>
                </c:pt>
                <c:pt idx="1">
                  <c:v>4.3385107871031536</c:v>
                </c:pt>
                <c:pt idx="2">
                  <c:v>8.7923317588010956</c:v>
                </c:pt>
                <c:pt idx="3">
                  <c:v>18.065306723748545</c:v>
                </c:pt>
                <c:pt idx="4">
                  <c:v>27.857327652341194</c:v>
                </c:pt>
                <c:pt idx="5">
                  <c:v>38.203820021544097</c:v>
                </c:pt>
                <c:pt idx="6">
                  <c:v>49.132467632981971</c:v>
                </c:pt>
                <c:pt idx="7">
                  <c:v>60.655749906469609</c:v>
                </c:pt>
                <c:pt idx="8">
                  <c:v>72.761121933144352</c:v>
                </c:pt>
                <c:pt idx="9">
                  <c:v>85.399908394945797</c:v>
                </c:pt>
                <c:pt idx="10">
                  <c:v>98.476950250277625</c:v>
                </c:pt>
                <c:pt idx="11">
                  <c:v>111.84868080260337</c:v>
                </c:pt>
                <c:pt idx="12">
                  <c:v>125.33148105794203</c:v>
                </c:pt>
                <c:pt idx="13">
                  <c:v>138.72313255035738</c:v>
                </c:pt>
                <c:pt idx="14">
                  <c:v>151.82876156302066</c:v>
                </c:pt>
                <c:pt idx="15">
                  <c:v>164.4850068616023</c:v>
                </c:pt>
                <c:pt idx="16">
                  <c:v>176.57208031501213</c:v>
                </c:pt>
                <c:pt idx="17">
                  <c:v>188.01510451960795</c:v>
                </c:pt>
                <c:pt idx="18">
                  <c:v>198.77804861869683</c:v>
                </c:pt>
                <c:pt idx="19">
                  <c:v>208.85598478370528</c:v>
                </c:pt>
                <c:pt idx="20">
                  <c:v>218.26520425059556</c:v>
                </c:pt>
                <c:pt idx="21">
                  <c:v>227.03671991705301</c:v>
                </c:pt>
                <c:pt idx="22">
                  <c:v>235.20877220683505</c:v>
                </c:pt>
                <c:pt idx="23">
                  <c:v>242.82558798303586</c:v>
                </c:pt>
                <c:pt idx="24">
                  <c:v>249.93103587700344</c:v>
                </c:pt>
                <c:pt idx="25">
                  <c:v>256.56882362834449</c:v>
                </c:pt>
                <c:pt idx="26">
                  <c:v>262.78061336043237</c:v>
                </c:pt>
                <c:pt idx="27">
                  <c:v>268.60508464218373</c:v>
                </c:pt>
                <c:pt idx="28">
                  <c:v>274.07785476341144</c:v>
                </c:pt>
                <c:pt idx="29">
                  <c:v>279.23100962515502</c:v>
                </c:pt>
                <c:pt idx="30">
                  <c:v>284.09366070356072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4268-8B28-61A507EC995B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PVT'!$F$325:$F$355</c:f>
              <c:numCache>
                <c:formatCode>General</c:formatCode>
                <c:ptCount val="31"/>
                <c:pt idx="0">
                  <c:v>0.76601370076985664</c:v>
                </c:pt>
                <c:pt idx="1">
                  <c:v>3.8576584697305902</c:v>
                </c:pt>
                <c:pt idx="2">
                  <c:v>7.7849314815588491</c:v>
                </c:pt>
                <c:pt idx="3">
                  <c:v>15.851811362258116</c:v>
                </c:pt>
                <c:pt idx="4">
                  <c:v>24.205581885615619</c:v>
                </c:pt>
                <c:pt idx="5">
                  <c:v>32.846947697779783</c:v>
                </c:pt>
                <c:pt idx="6">
                  <c:v>41.770892554517914</c:v>
                </c:pt>
                <c:pt idx="7">
                  <c:v>50.965076604828617</c:v>
                </c:pt>
                <c:pt idx="8">
                  <c:v>60.408483609719895</c:v>
                </c:pt>
                <c:pt idx="9">
                  <c:v>70.069857444972556</c:v>
                </c:pt>
                <c:pt idx="10">
                  <c:v>79.907424731138832</c:v>
                </c:pt>
                <c:pt idx="11">
                  <c:v>89.869307909639701</c:v>
                </c:pt>
                <c:pt idx="12">
                  <c:v>99.895104551077509</c:v>
                </c:pt>
                <c:pt idx="13">
                  <c:v>109.9189993280991</c:v>
                </c:pt>
                <c:pt idx="14">
                  <c:v>119.87377351815256</c:v>
                </c:pt>
                <c:pt idx="15">
                  <c:v>129.69451302755067</c:v>
                </c:pt>
                <c:pt idx="16">
                  <c:v>139.32262420305111</c:v>
                </c:pt>
                <c:pt idx="17">
                  <c:v>148.70850616718849</c:v>
                </c:pt>
                <c:pt idx="18">
                  <c:v>157.81297717801729</c:v>
                </c:pt>
                <c:pt idx="19">
                  <c:v>166.60718611889823</c:v>
                </c:pt>
                <c:pt idx="20">
                  <c:v>175.07187410588128</c:v>
                </c:pt>
                <c:pt idx="21">
                  <c:v>183.19705030045145</c:v>
                </c:pt>
                <c:pt idx="22">
                  <c:v>190.97938270703276</c:v>
                </c:pt>
                <c:pt idx="23">
                  <c:v>198.42137861316294</c:v>
                </c:pt>
                <c:pt idx="24">
                  <c:v>205.52994966080968</c:v>
                </c:pt>
                <c:pt idx="25">
                  <c:v>212.31489411352746</c:v>
                </c:pt>
                <c:pt idx="26">
                  <c:v>218.7888289081217</c:v>
                </c:pt>
                <c:pt idx="27">
                  <c:v>224.96522578382027</c:v>
                </c:pt>
                <c:pt idx="28">
                  <c:v>230.85823393524598</c:v>
                </c:pt>
                <c:pt idx="29">
                  <c:v>236.48327720741793</c:v>
                </c:pt>
                <c:pt idx="30">
                  <c:v>241.85474023625545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E-4268-8B28-61A507EC995B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PVT'!$C$325:$C$355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PVT'!$G$325:$G$355</c:f>
              <c:numCache>
                <c:formatCode>General</c:formatCode>
                <c:ptCount val="31"/>
                <c:pt idx="0">
                  <c:v>0.69146582076876562</c:v>
                </c:pt>
                <c:pt idx="1">
                  <c:v>3.4749418360971238</c:v>
                </c:pt>
                <c:pt idx="2">
                  <c:v>6.9937841724021697</c:v>
                </c:pt>
                <c:pt idx="3">
                  <c:v>14.161670376384178</c:v>
                </c:pt>
                <c:pt idx="4">
                  <c:v>21.499132663917823</c:v>
                </c:pt>
                <c:pt idx="5">
                  <c:v>28.99889569926389</c:v>
                </c:pt>
                <c:pt idx="6">
                  <c:v>36.650555228691751</c:v>
                </c:pt>
                <c:pt idx="7">
                  <c:v>44.440258814382858</c:v>
                </c:pt>
                <c:pt idx="8">
                  <c:v>52.35053623003455</c:v>
                </c:pt>
                <c:pt idx="9">
                  <c:v>60.360533887304612</c:v>
                </c:pt>
                <c:pt idx="10">
                  <c:v>68.445768461095014</c:v>
                </c:pt>
                <c:pt idx="11">
                  <c:v>76.579130135952155</c:v>
                </c:pt>
                <c:pt idx="12">
                  <c:v>84.731105890152705</c:v>
                </c:pt>
                <c:pt idx="13">
                  <c:v>92.871051082327796</c:v>
                </c:pt>
                <c:pt idx="14">
                  <c:v>100.968147531065</c:v>
                </c:pt>
                <c:pt idx="15">
                  <c:v>108.99241004628951</c:v>
                </c:pt>
                <c:pt idx="16">
                  <c:v>116.91539282788386</c:v>
                </c:pt>
                <c:pt idx="17">
                  <c:v>124.71189007276413</c:v>
                </c:pt>
                <c:pt idx="18">
                  <c:v>132.35925715721447</c:v>
                </c:pt>
                <c:pt idx="19">
                  <c:v>139.83898092276092</c:v>
                </c:pt>
                <c:pt idx="20">
                  <c:v>147.13637011039728</c:v>
                </c:pt>
                <c:pt idx="21">
                  <c:v>154.239654499658</c:v>
                </c:pt>
                <c:pt idx="22">
                  <c:v>161.14141394935191</c:v>
                </c:pt>
                <c:pt idx="23">
                  <c:v>167.83615216715887</c:v>
                </c:pt>
                <c:pt idx="24">
                  <c:v>174.32219244088651</c:v>
                </c:pt>
                <c:pt idx="25">
                  <c:v>180.59890459356518</c:v>
                </c:pt>
                <c:pt idx="26">
                  <c:v>186.66839802751633</c:v>
                </c:pt>
                <c:pt idx="27">
                  <c:v>192.53368506583894</c:v>
                </c:pt>
                <c:pt idx="28">
                  <c:v>198.19932268275392</c:v>
                </c:pt>
                <c:pt idx="29">
                  <c:v>203.67069132534905</c:v>
                </c:pt>
                <c:pt idx="30">
                  <c:v>208.95323399838358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E-4268-8B28-61A507EC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PVT'!$H$363:$H$393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F8A-8A92-C4E81D50BA35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PVT'!$I$363:$I$393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B-4F8A-8A92-C4E81D50BA35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PVT'!$J$363:$J$393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B-4F8A-8A92-C4E81D50BA35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PVT'!$K$363:$K$393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B-4F8A-8A92-C4E81D5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PVT'!$D$363:$D$393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7EA-8DF2-2A82D0180A52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PVT'!$E$363:$E$393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7EA-8DF2-2A82D0180A52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PVT'!$F$363:$F$393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47EA-8DF2-2A82D0180A52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PVT'!$C$363:$C$393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PVT'!$G$363:$G$393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5-47EA-8DF2-2A82D018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PVT'!$D$71:$D$101</c:f>
              <c:numCache>
                <c:formatCode>General</c:formatCode>
                <c:ptCount val="31"/>
                <c:pt idx="0">
                  <c:v>4.7614047093515062</c:v>
                </c:pt>
                <c:pt idx="1">
                  <c:v>18.417880743229187</c:v>
                </c:pt>
                <c:pt idx="2">
                  <c:v>28.283248865002619</c:v>
                </c:pt>
                <c:pt idx="3">
                  <c:v>36.133467942602017</c:v>
                </c:pt>
                <c:pt idx="4">
                  <c:v>42.997847342176087</c:v>
                </c:pt>
                <c:pt idx="5">
                  <c:v>49.257235015504882</c:v>
                </c:pt>
                <c:pt idx="6">
                  <c:v>55.102675606566329</c:v>
                </c:pt>
                <c:pt idx="7">
                  <c:v>60.645944435779086</c:v>
                </c:pt>
                <c:pt idx="8">
                  <c:v>65.958972470791025</c:v>
                </c:pt>
                <c:pt idx="9">
                  <c:v>71.091172851934687</c:v>
                </c:pt>
                <c:pt idx="10">
                  <c:v>76.078149451725807</c:v>
                </c:pt>
                <c:pt idx="11">
                  <c:v>80.946509099085205</c:v>
                </c:pt>
                <c:pt idx="12">
                  <c:v>85.716716243592145</c:v>
                </c:pt>
                <c:pt idx="13">
                  <c:v>90.40488262124623</c:v>
                </c:pt>
                <c:pt idx="14">
                  <c:v>95.023940159752442</c:v>
                </c:pt>
                <c:pt idx="15">
                  <c:v>99.584438219639665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D-47DB-BE7B-7C1F97D510CF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PVT'!$E$71:$E$101</c:f>
              <c:numCache>
                <c:formatCode>General</c:formatCode>
                <c:ptCount val="31"/>
                <c:pt idx="0">
                  <c:v>4.6362464381549993</c:v>
                </c:pt>
                <c:pt idx="1">
                  <c:v>16.593877521083776</c:v>
                </c:pt>
                <c:pt idx="2">
                  <c:v>24.850691701138999</c:v>
                </c:pt>
                <c:pt idx="3">
                  <c:v>31.322766346582391</c:v>
                </c:pt>
                <c:pt idx="4">
                  <c:v>36.955567981078325</c:v>
                </c:pt>
                <c:pt idx="5">
                  <c:v>42.095437207474099</c:v>
                </c:pt>
                <c:pt idx="6">
                  <c:v>46.914992108809869</c:v>
                </c:pt>
                <c:pt idx="7">
                  <c:v>51.514717691303439</c:v>
                </c:pt>
                <c:pt idx="8">
                  <c:v>55.958996181643542</c:v>
                </c:pt>
                <c:pt idx="9">
                  <c:v>60.291876129308427</c:v>
                </c:pt>
                <c:pt idx="10">
                  <c:v>64.544972211920637</c:v>
                </c:pt>
                <c:pt idx="11">
                  <c:v>68.741818684937101</c:v>
                </c:pt>
                <c:pt idx="12">
                  <c:v>72.900445873520994</c:v>
                </c:pt>
                <c:pt idx="13">
                  <c:v>77.034992130349011</c:v>
                </c:pt>
                <c:pt idx="14">
                  <c:v>81.156758328166845</c:v>
                </c:pt>
                <c:pt idx="15">
                  <c:v>85.274923406635651</c:v>
                </c:pt>
                <c:pt idx="16">
                  <c:v>89.397045028271947</c:v>
                </c:pt>
                <c:pt idx="17">
                  <c:v>93.529419115904105</c:v>
                </c:pt>
                <c:pt idx="18">
                  <c:v>97.677343894922458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D-47DB-BE7B-7C1F97D510CF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PVT'!$F$71:$F$101</c:f>
              <c:numCache>
                <c:formatCode>General</c:formatCode>
                <c:ptCount val="31"/>
                <c:pt idx="0">
                  <c:v>4.3436076097575356</c:v>
                </c:pt>
                <c:pt idx="1">
                  <c:v>14.928059606130608</c:v>
                </c:pt>
                <c:pt idx="2">
                  <c:v>22.045709735414238</c:v>
                </c:pt>
                <c:pt idx="3">
                  <c:v>27.563398369819158</c:v>
                </c:pt>
                <c:pt idx="4">
                  <c:v>32.342179225948094</c:v>
                </c:pt>
                <c:pt idx="5">
                  <c:v>36.697735545584067</c:v>
                </c:pt>
                <c:pt idx="6">
                  <c:v>40.787976862218315</c:v>
                </c:pt>
                <c:pt idx="7">
                  <c:v>44.70530228563328</c:v>
                </c:pt>
                <c:pt idx="8">
                  <c:v>48.509284988542504</c:v>
                </c:pt>
                <c:pt idx="9">
                  <c:v>52.240974581917598</c:v>
                </c:pt>
                <c:pt idx="10">
                  <c:v>55.930065520372871</c:v>
                </c:pt>
                <c:pt idx="11">
                  <c:v>59.598851183420635</c:v>
                </c:pt>
                <c:pt idx="12">
                  <c:v>63.264567041024691</c:v>
                </c:pt>
                <c:pt idx="13">
                  <c:v>66.940858962403794</c:v>
                </c:pt>
                <c:pt idx="14">
                  <c:v>70.63874550220774</c:v>
                </c:pt>
                <c:pt idx="15">
                  <c:v>74.367272218410918</c:v>
                </c:pt>
                <c:pt idx="16">
                  <c:v>78.133970513308853</c:v>
                </c:pt>
                <c:pt idx="17">
                  <c:v>81.945187936734555</c:v>
                </c:pt>
                <c:pt idx="18">
                  <c:v>85.806331381231587</c:v>
                </c:pt>
                <c:pt idx="19">
                  <c:v>89.722049688337918</c:v>
                </c:pt>
                <c:pt idx="20">
                  <c:v>93.696373143084912</c:v>
                </c:pt>
                <c:pt idx="21">
                  <c:v>97.732821672457902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D-47DB-BE7B-7C1F97D510CF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PVT'!$G$71:$G$101</c:f>
              <c:numCache>
                <c:formatCode>General</c:formatCode>
                <c:ptCount val="31"/>
                <c:pt idx="0">
                  <c:v>4.0653919718745701</c:v>
                </c:pt>
                <c:pt idx="1">
                  <c:v>13.59451768682572</c:v>
                </c:pt>
                <c:pt idx="2">
                  <c:v>19.884536583881538</c:v>
                </c:pt>
                <c:pt idx="3">
                  <c:v>24.717208069067908</c:v>
                </c:pt>
                <c:pt idx="4">
                  <c:v>28.882289377368032</c:v>
                </c:pt>
                <c:pt idx="5">
                  <c:v>32.670131677596835</c:v>
                </c:pt>
                <c:pt idx="6">
                  <c:v>36.226805961640032</c:v>
                </c:pt>
                <c:pt idx="7">
                  <c:v>39.63844177344896</c:v>
                </c:pt>
                <c:pt idx="8">
                  <c:v>42.961083304843299</c:v>
                </c:pt>
                <c:pt idx="9">
                  <c:v>46.233755897855389</c:v>
                </c:pt>
                <c:pt idx="10">
                  <c:v>49.485019738325661</c:v>
                </c:pt>
                <c:pt idx="11">
                  <c:v>52.736589094327968</c:v>
                </c:pt>
                <c:pt idx="12">
                  <c:v>56.005480365686601</c:v>
                </c:pt>
                <c:pt idx="13">
                  <c:v>59.305360635556006</c:v>
                </c:pt>
                <c:pt idx="14">
                  <c:v>62.647433369691107</c:v>
                </c:pt>
                <c:pt idx="15">
                  <c:v>66.041042105964692</c:v>
                </c:pt>
                <c:pt idx="16">
                  <c:v>69.494094908993773</c:v>
                </c:pt>
                <c:pt idx="17">
                  <c:v>73.013370792055994</c:v>
                </c:pt>
                <c:pt idx="18">
                  <c:v>76.604746018526271</c:v>
                </c:pt>
                <c:pt idx="19">
                  <c:v>80.273364574795778</c:v>
                </c:pt>
                <c:pt idx="20">
                  <c:v>84.023768841931442</c:v>
                </c:pt>
                <c:pt idx="21">
                  <c:v>87.860001314963455</c:v>
                </c:pt>
                <c:pt idx="22">
                  <c:v>91.785684881520652</c:v>
                </c:pt>
                <c:pt idx="23">
                  <c:v>95.804086966693419</c:v>
                </c:pt>
                <c:pt idx="24">
                  <c:v>99.918171361577876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D-47DB-BE7B-7C1F97D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PVT'!$H$400:$H$430</c:f>
              <c:numCache>
                <c:formatCode>General</c:formatCode>
                <c:ptCount val="31"/>
                <c:pt idx="0">
                  <c:v>0.99613207578659058</c:v>
                </c:pt>
                <c:pt idx="1">
                  <c:v>0.9805394291877747</c:v>
                </c:pt>
                <c:pt idx="2">
                  <c:v>0.96077378988266005</c:v>
                </c:pt>
                <c:pt idx="3">
                  <c:v>0.9203067421913147</c:v>
                </c:pt>
                <c:pt idx="4">
                  <c:v>0.87859083414077777</c:v>
                </c:pt>
                <c:pt idx="5">
                  <c:v>0.83572186231613155</c:v>
                </c:pt>
                <c:pt idx="6">
                  <c:v>0.79200707674026494</c:v>
                </c:pt>
                <c:pt idx="7">
                  <c:v>0.74814859628677377</c:v>
                </c:pt>
                <c:pt idx="8">
                  <c:v>0.70550276041030879</c:v>
                </c:pt>
                <c:pt idx="9">
                  <c:v>0.66626237630844143</c:v>
                </c:pt>
                <c:pt idx="10">
                  <c:v>0.63313077688217168</c:v>
                </c:pt>
                <c:pt idx="11">
                  <c:v>0.60827740430831923</c:v>
                </c:pt>
                <c:pt idx="12">
                  <c:v>0.5923564791679381</c:v>
                </c:pt>
                <c:pt idx="13">
                  <c:v>0.58460630178451534</c:v>
                </c:pt>
                <c:pt idx="14">
                  <c:v>0.58361328840255733</c:v>
                </c:pt>
                <c:pt idx="15">
                  <c:v>0.58791478872299185</c:v>
                </c:pt>
                <c:pt idx="16">
                  <c:v>0.59624792337417598</c:v>
                </c:pt>
                <c:pt idx="17">
                  <c:v>0.6076033234596252</c:v>
                </c:pt>
                <c:pt idx="18">
                  <c:v>0.62121111154556274</c:v>
                </c:pt>
                <c:pt idx="19">
                  <c:v>0.63649533987045293</c:v>
                </c:pt>
                <c:pt idx="20">
                  <c:v>0.65303310155868544</c:v>
                </c:pt>
                <c:pt idx="21">
                  <c:v>0.67051481008529668</c:v>
                </c:pt>
                <c:pt idx="22">
                  <c:v>0.68871031999588017</c:v>
                </c:pt>
                <c:pt idx="23">
                  <c:v>0.70745023488998426</c:v>
                </c:pt>
                <c:pt idx="24">
                  <c:v>0.72660604715347299</c:v>
                </c:pt>
                <c:pt idx="25">
                  <c:v>0.74608079195022592</c:v>
                </c:pt>
                <c:pt idx="26">
                  <c:v>0.76580203771591182</c:v>
                </c:pt>
                <c:pt idx="27">
                  <c:v>0.78571020364761357</c:v>
                </c:pt>
                <c:pt idx="28">
                  <c:v>0.80576206445693987</c:v>
                </c:pt>
                <c:pt idx="29">
                  <c:v>0.8259214043617249</c:v>
                </c:pt>
                <c:pt idx="30">
                  <c:v>0.84616135358810429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E7B-BCF2-4DA79D924E3D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PVT'!$I$400:$I$430</c:f>
              <c:numCache>
                <c:formatCode>General</c:formatCode>
                <c:ptCount val="31"/>
                <c:pt idx="0">
                  <c:v>0.99741832017898568</c:v>
                </c:pt>
                <c:pt idx="1">
                  <c:v>0.98707813024520852</c:v>
                </c:pt>
                <c:pt idx="2">
                  <c:v>0.97413274049758902</c:v>
                </c:pt>
                <c:pt idx="3">
                  <c:v>0.94821509122848524</c:v>
                </c:pt>
                <c:pt idx="4">
                  <c:v>0.9223675370216371</c:v>
                </c:pt>
                <c:pt idx="5">
                  <c:v>0.89675830602645878</c:v>
                </c:pt>
                <c:pt idx="6">
                  <c:v>0.87161287069320692</c:v>
                </c:pt>
                <c:pt idx="7">
                  <c:v>0.84723030328750637</c:v>
                </c:pt>
                <c:pt idx="8">
                  <c:v>0.82398794889450078</c:v>
                </c:pt>
                <c:pt idx="9">
                  <c:v>0.80233324766159053</c:v>
                </c:pt>
                <c:pt idx="10">
                  <c:v>0.78276270627975464</c:v>
                </c:pt>
                <c:pt idx="11">
                  <c:v>0.76575764417648307</c:v>
                </c:pt>
                <c:pt idx="12">
                  <c:v>0.75171760320663439</c:v>
                </c:pt>
                <c:pt idx="13">
                  <c:v>0.74089142084121717</c:v>
                </c:pt>
                <c:pt idx="14">
                  <c:v>0.7333503603935243</c:v>
                </c:pt>
                <c:pt idx="15">
                  <c:v>0.72899395227432273</c:v>
                </c:pt>
                <c:pt idx="16">
                  <c:v>0.72759789228439353</c:v>
                </c:pt>
                <c:pt idx="17">
                  <c:v>0.7288689494132996</c:v>
                </c:pt>
                <c:pt idx="18">
                  <c:v>0.73249169588089003</c:v>
                </c:pt>
                <c:pt idx="19">
                  <c:v>0.73815537691116329</c:v>
                </c:pt>
                <c:pt idx="20">
                  <c:v>0.74557493925094587</c:v>
                </c:pt>
                <c:pt idx="21">
                  <c:v>0.75449453592300419</c:v>
                </c:pt>
                <c:pt idx="22">
                  <c:v>0.76469453573226942</c:v>
                </c:pt>
                <c:pt idx="23">
                  <c:v>0.77597984075546256</c:v>
                </c:pt>
                <c:pt idx="24">
                  <c:v>0.78818806409835807</c:v>
                </c:pt>
                <c:pt idx="25">
                  <c:v>0.80117901563644423</c:v>
                </c:pt>
                <c:pt idx="26">
                  <c:v>0.81483353376388568</c:v>
                </c:pt>
                <c:pt idx="27">
                  <c:v>0.82905114889144915</c:v>
                </c:pt>
                <c:pt idx="28">
                  <c:v>0.84374657869338998</c:v>
                </c:pt>
                <c:pt idx="29">
                  <c:v>0.85884855985641484</c:v>
                </c:pt>
                <c:pt idx="30">
                  <c:v>0.87429634332656869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7-4E7B-BCF2-4DA79D924E3D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PVT'!$J$400:$J$430</c:f>
              <c:numCache>
                <c:formatCode>General</c:formatCode>
                <c:ptCount val="31"/>
                <c:pt idx="0">
                  <c:v>0.99820805788040157</c:v>
                </c:pt>
                <c:pt idx="1">
                  <c:v>0.99106887578964242</c:v>
                </c:pt>
                <c:pt idx="2">
                  <c:v>0.98220652341842651</c:v>
                </c:pt>
                <c:pt idx="3">
                  <c:v>0.96473649740219125</c:v>
                </c:pt>
                <c:pt idx="4">
                  <c:v>0.94768353700637831</c:v>
                </c:pt>
                <c:pt idx="5">
                  <c:v>0.93115628957748409</c:v>
                </c:pt>
                <c:pt idx="6">
                  <c:v>0.91527975797653216</c:v>
                </c:pt>
                <c:pt idx="7">
                  <c:v>0.90019413232803358</c:v>
                </c:pt>
                <c:pt idx="8">
                  <c:v>0.88604894876480111</c:v>
                </c:pt>
                <c:pt idx="9">
                  <c:v>0.8730042576789856</c:v>
                </c:pt>
                <c:pt idx="10">
                  <c:v>0.86121777296066293</c:v>
                </c:pt>
                <c:pt idx="11">
                  <c:v>0.85083669424057007</c:v>
                </c:pt>
                <c:pt idx="12">
                  <c:v>0.84198836088180551</c:v>
                </c:pt>
                <c:pt idx="13">
                  <c:v>0.83476856946945177</c:v>
                </c:pt>
                <c:pt idx="14">
                  <c:v>0.82923339605331425</c:v>
                </c:pt>
                <c:pt idx="15">
                  <c:v>0.82539919614791857</c:v>
                </c:pt>
                <c:pt idx="16">
                  <c:v>0.82324143648147596</c:v>
                </c:pt>
                <c:pt idx="17">
                  <c:v>0.82270053625106798</c:v>
                </c:pt>
                <c:pt idx="18">
                  <c:v>0.82369004487991337</c:v>
                </c:pt>
                <c:pt idx="19">
                  <c:v>0.82610715627670284</c:v>
                </c:pt>
                <c:pt idx="20">
                  <c:v>0.82984088659286503</c:v>
                </c:pt>
                <c:pt idx="21">
                  <c:v>0.83477441072463976</c:v>
                </c:pt>
                <c:pt idx="22">
                  <c:v>0.84079557657241821</c:v>
                </c:pt>
                <c:pt idx="23">
                  <c:v>0.84779690504074123</c:v>
                </c:pt>
                <c:pt idx="24">
                  <c:v>0.85567792654037489</c:v>
                </c:pt>
                <c:pt idx="25">
                  <c:v>0.86434751749038696</c:v>
                </c:pt>
                <c:pt idx="26">
                  <c:v>0.873720395565033</c:v>
                </c:pt>
                <c:pt idx="27">
                  <c:v>0.88372179269790663</c:v>
                </c:pt>
                <c:pt idx="28">
                  <c:v>0.89428511857986459</c:v>
                </c:pt>
                <c:pt idx="29">
                  <c:v>0.90534728765487671</c:v>
                </c:pt>
                <c:pt idx="30">
                  <c:v>0.91685572862625131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7-4E7B-BCF2-4DA79D924E3D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PVT'!$K$400:$K$430</c:f>
              <c:numCache>
                <c:formatCode>General</c:formatCode>
                <c:ptCount val="31"/>
                <c:pt idx="0">
                  <c:v>0.99872442483901969</c:v>
                </c:pt>
                <c:pt idx="1">
                  <c:v>0.99366239309310922</c:v>
                </c:pt>
                <c:pt idx="2">
                  <c:v>0.9874251008033752</c:v>
                </c:pt>
                <c:pt idx="3">
                  <c:v>0.97528580427169809</c:v>
                </c:pt>
                <c:pt idx="4">
                  <c:v>0.96364418268203744</c:v>
                </c:pt>
                <c:pt idx="5">
                  <c:v>0.95256565809249905</c:v>
                </c:pt>
                <c:pt idx="6">
                  <c:v>0.94211915731430063</c:v>
                </c:pt>
                <c:pt idx="7">
                  <c:v>0.93237594366073617</c:v>
                </c:pt>
                <c:pt idx="8">
                  <c:v>0.92340728044509901</c:v>
                </c:pt>
                <c:pt idx="9">
                  <c:v>0.9152785897254947</c:v>
                </c:pt>
                <c:pt idx="10">
                  <c:v>0.90805529356002812</c:v>
                </c:pt>
                <c:pt idx="11">
                  <c:v>0.90179113149642953</c:v>
                </c:pt>
                <c:pt idx="12">
                  <c:v>0.89653283357620261</c:v>
                </c:pt>
                <c:pt idx="13">
                  <c:v>0.8923131108283997</c:v>
                </c:pt>
                <c:pt idx="14">
                  <c:v>0.88915065526962289</c:v>
                </c:pt>
                <c:pt idx="15">
                  <c:v>0.88705013990402226</c:v>
                </c:pt>
                <c:pt idx="16">
                  <c:v>0.88600455522537236</c:v>
                </c:pt>
                <c:pt idx="17">
                  <c:v>0.88598936796188354</c:v>
                </c:pt>
                <c:pt idx="18">
                  <c:v>0.88697420358657841</c:v>
                </c:pt>
                <c:pt idx="19">
                  <c:v>0.8889158368110659</c:v>
                </c:pt>
                <c:pt idx="20">
                  <c:v>0.89176403284072903</c:v>
                </c:pt>
                <c:pt idx="21">
                  <c:v>0.89546855688095106</c:v>
                </c:pt>
                <c:pt idx="22">
                  <c:v>0.89997099637985234</c:v>
                </c:pt>
                <c:pt idx="23">
                  <c:v>0.90521878004074119</c:v>
                </c:pt>
                <c:pt idx="24">
                  <c:v>0.91115349531173706</c:v>
                </c:pt>
                <c:pt idx="25">
                  <c:v>0.91772490739822388</c:v>
                </c:pt>
                <c:pt idx="26">
                  <c:v>0.92488044500350952</c:v>
                </c:pt>
                <c:pt idx="27">
                  <c:v>0.93257337808609009</c:v>
                </c:pt>
                <c:pt idx="28">
                  <c:v>0.94075814485549936</c:v>
                </c:pt>
                <c:pt idx="29">
                  <c:v>0.9493926882743835</c:v>
                </c:pt>
                <c:pt idx="30">
                  <c:v>0.95844079256057757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7-4E7B-BCF2-4DA79D92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PVT'!$D$400:$D$430</c:f>
              <c:numCache>
                <c:formatCode>General</c:formatCode>
                <c:ptCount val="31"/>
                <c:pt idx="0">
                  <c:v>0.99613207578659058</c:v>
                </c:pt>
                <c:pt idx="1">
                  <c:v>0.9805394291877747</c:v>
                </c:pt>
                <c:pt idx="2">
                  <c:v>0.96077378988266005</c:v>
                </c:pt>
                <c:pt idx="3">
                  <c:v>0.9203067421913147</c:v>
                </c:pt>
                <c:pt idx="4">
                  <c:v>0.87859083414077777</c:v>
                </c:pt>
                <c:pt idx="5">
                  <c:v>0.83572186231613155</c:v>
                </c:pt>
                <c:pt idx="6">
                  <c:v>0.79200707674026494</c:v>
                </c:pt>
                <c:pt idx="7">
                  <c:v>0.74814859628677377</c:v>
                </c:pt>
                <c:pt idx="8">
                  <c:v>0.70550276041030879</c:v>
                </c:pt>
                <c:pt idx="9">
                  <c:v>0.66626237630844143</c:v>
                </c:pt>
                <c:pt idx="10">
                  <c:v>0.63313077688217168</c:v>
                </c:pt>
                <c:pt idx="11">
                  <c:v>0.60827740430831923</c:v>
                </c:pt>
                <c:pt idx="12">
                  <c:v>0.5923564791679381</c:v>
                </c:pt>
                <c:pt idx="13">
                  <c:v>0.58460630178451534</c:v>
                </c:pt>
                <c:pt idx="14">
                  <c:v>0.58361328840255733</c:v>
                </c:pt>
                <c:pt idx="15">
                  <c:v>0.58791478872299185</c:v>
                </c:pt>
                <c:pt idx="16">
                  <c:v>0.59624792337417598</c:v>
                </c:pt>
                <c:pt idx="17">
                  <c:v>0.6076033234596252</c:v>
                </c:pt>
                <c:pt idx="18">
                  <c:v>0.62121111154556274</c:v>
                </c:pt>
                <c:pt idx="19">
                  <c:v>0.63649533987045293</c:v>
                </c:pt>
                <c:pt idx="20">
                  <c:v>0.65303310155868544</c:v>
                </c:pt>
                <c:pt idx="21">
                  <c:v>0.67051481008529668</c:v>
                </c:pt>
                <c:pt idx="22">
                  <c:v>0.68871031999588017</c:v>
                </c:pt>
                <c:pt idx="23">
                  <c:v>0.70745023488998426</c:v>
                </c:pt>
                <c:pt idx="24">
                  <c:v>0.72660604715347299</c:v>
                </c:pt>
                <c:pt idx="25">
                  <c:v>0.74608079195022592</c:v>
                </c:pt>
                <c:pt idx="26">
                  <c:v>0.76580203771591182</c:v>
                </c:pt>
                <c:pt idx="27">
                  <c:v>0.78571020364761357</c:v>
                </c:pt>
                <c:pt idx="28">
                  <c:v>0.80576206445693987</c:v>
                </c:pt>
                <c:pt idx="29">
                  <c:v>0.8259214043617249</c:v>
                </c:pt>
                <c:pt idx="30">
                  <c:v>0.84616135358810429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A84-96F5-02375B09EA58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PVT'!$E$400:$E$430</c:f>
              <c:numCache>
                <c:formatCode>General</c:formatCode>
                <c:ptCount val="31"/>
                <c:pt idx="0">
                  <c:v>0.99741832017898568</c:v>
                </c:pt>
                <c:pt idx="1">
                  <c:v>0.98707813024520852</c:v>
                </c:pt>
                <c:pt idx="2">
                  <c:v>0.97413274049758902</c:v>
                </c:pt>
                <c:pt idx="3">
                  <c:v>0.94821509122848524</c:v>
                </c:pt>
                <c:pt idx="4">
                  <c:v>0.9223675370216371</c:v>
                </c:pt>
                <c:pt idx="5">
                  <c:v>0.89675830602645878</c:v>
                </c:pt>
                <c:pt idx="6">
                  <c:v>0.87161287069320692</c:v>
                </c:pt>
                <c:pt idx="7">
                  <c:v>0.84723030328750637</c:v>
                </c:pt>
                <c:pt idx="8">
                  <c:v>0.82398794889450078</c:v>
                </c:pt>
                <c:pt idx="9">
                  <c:v>0.80233324766159053</c:v>
                </c:pt>
                <c:pt idx="10">
                  <c:v>0.78276270627975464</c:v>
                </c:pt>
                <c:pt idx="11">
                  <c:v>0.76575764417648307</c:v>
                </c:pt>
                <c:pt idx="12">
                  <c:v>0.75171760320663439</c:v>
                </c:pt>
                <c:pt idx="13">
                  <c:v>0.74089142084121717</c:v>
                </c:pt>
                <c:pt idx="14">
                  <c:v>0.7333503603935243</c:v>
                </c:pt>
                <c:pt idx="15">
                  <c:v>0.72899395227432273</c:v>
                </c:pt>
                <c:pt idx="16">
                  <c:v>0.72759789228439353</c:v>
                </c:pt>
                <c:pt idx="17">
                  <c:v>0.7288689494132996</c:v>
                </c:pt>
                <c:pt idx="18">
                  <c:v>0.73249169588089003</c:v>
                </c:pt>
                <c:pt idx="19">
                  <c:v>0.73815537691116329</c:v>
                </c:pt>
                <c:pt idx="20">
                  <c:v>0.74557493925094587</c:v>
                </c:pt>
                <c:pt idx="21">
                  <c:v>0.75449453592300419</c:v>
                </c:pt>
                <c:pt idx="22">
                  <c:v>0.76469453573226942</c:v>
                </c:pt>
                <c:pt idx="23">
                  <c:v>0.77597984075546256</c:v>
                </c:pt>
                <c:pt idx="24">
                  <c:v>0.78818806409835807</c:v>
                </c:pt>
                <c:pt idx="25">
                  <c:v>0.80117901563644423</c:v>
                </c:pt>
                <c:pt idx="26">
                  <c:v>0.81483353376388568</c:v>
                </c:pt>
                <c:pt idx="27">
                  <c:v>0.82905114889144915</c:v>
                </c:pt>
                <c:pt idx="28">
                  <c:v>0.84374657869338998</c:v>
                </c:pt>
                <c:pt idx="29">
                  <c:v>0.85884855985641484</c:v>
                </c:pt>
                <c:pt idx="30">
                  <c:v>0.87429634332656869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8-4A84-96F5-02375B09EA58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PVT'!$F$400:$F$430</c:f>
              <c:numCache>
                <c:formatCode>General</c:formatCode>
                <c:ptCount val="31"/>
                <c:pt idx="0">
                  <c:v>0.99820805788040157</c:v>
                </c:pt>
                <c:pt idx="1">
                  <c:v>0.99106887578964242</c:v>
                </c:pt>
                <c:pt idx="2">
                  <c:v>0.98220652341842651</c:v>
                </c:pt>
                <c:pt idx="3">
                  <c:v>0.96473649740219125</c:v>
                </c:pt>
                <c:pt idx="4">
                  <c:v>0.94768353700637831</c:v>
                </c:pt>
                <c:pt idx="5">
                  <c:v>0.93115628957748409</c:v>
                </c:pt>
                <c:pt idx="6">
                  <c:v>0.91527975797653216</c:v>
                </c:pt>
                <c:pt idx="7">
                  <c:v>0.90019413232803358</c:v>
                </c:pt>
                <c:pt idx="8">
                  <c:v>0.88604894876480111</c:v>
                </c:pt>
                <c:pt idx="9">
                  <c:v>0.8730042576789856</c:v>
                </c:pt>
                <c:pt idx="10">
                  <c:v>0.86121777296066293</c:v>
                </c:pt>
                <c:pt idx="11">
                  <c:v>0.85083669424057007</c:v>
                </c:pt>
                <c:pt idx="12">
                  <c:v>0.84198836088180551</c:v>
                </c:pt>
                <c:pt idx="13">
                  <c:v>0.83476856946945177</c:v>
                </c:pt>
                <c:pt idx="14">
                  <c:v>0.82923339605331425</c:v>
                </c:pt>
                <c:pt idx="15">
                  <c:v>0.82539919614791857</c:v>
                </c:pt>
                <c:pt idx="16">
                  <c:v>0.82324143648147596</c:v>
                </c:pt>
                <c:pt idx="17">
                  <c:v>0.82270053625106798</c:v>
                </c:pt>
                <c:pt idx="18">
                  <c:v>0.82369004487991337</c:v>
                </c:pt>
                <c:pt idx="19">
                  <c:v>0.82610715627670284</c:v>
                </c:pt>
                <c:pt idx="20">
                  <c:v>0.82984088659286503</c:v>
                </c:pt>
                <c:pt idx="21">
                  <c:v>0.83477441072463976</c:v>
                </c:pt>
                <c:pt idx="22">
                  <c:v>0.84079557657241821</c:v>
                </c:pt>
                <c:pt idx="23">
                  <c:v>0.84779690504074123</c:v>
                </c:pt>
                <c:pt idx="24">
                  <c:v>0.85567792654037489</c:v>
                </c:pt>
                <c:pt idx="25">
                  <c:v>0.86434751749038696</c:v>
                </c:pt>
                <c:pt idx="26">
                  <c:v>0.873720395565033</c:v>
                </c:pt>
                <c:pt idx="27">
                  <c:v>0.88372179269790663</c:v>
                </c:pt>
                <c:pt idx="28">
                  <c:v>0.89428511857986459</c:v>
                </c:pt>
                <c:pt idx="29">
                  <c:v>0.90534728765487671</c:v>
                </c:pt>
                <c:pt idx="30">
                  <c:v>0.91685572862625131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8-4A84-96F5-02375B09EA58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PVT'!$C$400:$C$430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PVT'!$G$400:$G$430</c:f>
              <c:numCache>
                <c:formatCode>General</c:formatCode>
                <c:ptCount val="31"/>
                <c:pt idx="0">
                  <c:v>0.99872442483901969</c:v>
                </c:pt>
                <c:pt idx="1">
                  <c:v>0.99366239309310922</c:v>
                </c:pt>
                <c:pt idx="2">
                  <c:v>0.9874251008033752</c:v>
                </c:pt>
                <c:pt idx="3">
                  <c:v>0.97528580427169809</c:v>
                </c:pt>
                <c:pt idx="4">
                  <c:v>0.96364418268203744</c:v>
                </c:pt>
                <c:pt idx="5">
                  <c:v>0.95256565809249905</c:v>
                </c:pt>
                <c:pt idx="6">
                  <c:v>0.94211915731430063</c:v>
                </c:pt>
                <c:pt idx="7">
                  <c:v>0.93237594366073617</c:v>
                </c:pt>
                <c:pt idx="8">
                  <c:v>0.92340728044509901</c:v>
                </c:pt>
                <c:pt idx="9">
                  <c:v>0.9152785897254947</c:v>
                </c:pt>
                <c:pt idx="10">
                  <c:v>0.90805529356002812</c:v>
                </c:pt>
                <c:pt idx="11">
                  <c:v>0.90179113149642953</c:v>
                </c:pt>
                <c:pt idx="12">
                  <c:v>0.89653283357620261</c:v>
                </c:pt>
                <c:pt idx="13">
                  <c:v>0.8923131108283997</c:v>
                </c:pt>
                <c:pt idx="14">
                  <c:v>0.88915065526962289</c:v>
                </c:pt>
                <c:pt idx="15">
                  <c:v>0.88705013990402226</c:v>
                </c:pt>
                <c:pt idx="16">
                  <c:v>0.88600455522537236</c:v>
                </c:pt>
                <c:pt idx="17">
                  <c:v>0.88598936796188354</c:v>
                </c:pt>
                <c:pt idx="18">
                  <c:v>0.88697420358657841</c:v>
                </c:pt>
                <c:pt idx="19">
                  <c:v>0.8889158368110659</c:v>
                </c:pt>
                <c:pt idx="20">
                  <c:v>0.89176403284072903</c:v>
                </c:pt>
                <c:pt idx="21">
                  <c:v>0.89546855688095106</c:v>
                </c:pt>
                <c:pt idx="22">
                  <c:v>0.89997099637985234</c:v>
                </c:pt>
                <c:pt idx="23">
                  <c:v>0.90521878004074119</c:v>
                </c:pt>
                <c:pt idx="24">
                  <c:v>0.91115349531173706</c:v>
                </c:pt>
                <c:pt idx="25">
                  <c:v>0.91772490739822388</c:v>
                </c:pt>
                <c:pt idx="26">
                  <c:v>0.92488044500350952</c:v>
                </c:pt>
                <c:pt idx="27">
                  <c:v>0.93257337808609009</c:v>
                </c:pt>
                <c:pt idx="28">
                  <c:v>0.94075814485549936</c:v>
                </c:pt>
                <c:pt idx="29">
                  <c:v>0.9493926882743835</c:v>
                </c:pt>
                <c:pt idx="30">
                  <c:v>0.95844079256057757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A84-96F5-02375B09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PVT'!$H$71:$H$101</c:f>
              <c:numCache>
                <c:formatCode>General</c:formatCode>
                <c:ptCount val="31"/>
                <c:pt idx="0">
                  <c:v>0.51107727627232091</c:v>
                </c:pt>
                <c:pt idx="1">
                  <c:v>3.5485134593360286</c:v>
                </c:pt>
                <c:pt idx="2">
                  <c:v>8.1749776050390821</c:v>
                </c:pt>
                <c:pt idx="3">
                  <c:v>13.319884148269232</c:v>
                </c:pt>
                <c:pt idx="4">
                  <c:v>18.833311359454534</c:v>
                </c:pt>
                <c:pt idx="5">
                  <c:v>24.638050556525798</c:v>
                </c:pt>
                <c:pt idx="6">
                  <c:v>30.686019895832853</c:v>
                </c:pt>
                <c:pt idx="7">
                  <c:v>36.944049460331044</c:v>
                </c:pt>
                <c:pt idx="8">
                  <c:v>43.387717238946919</c:v>
                </c:pt>
                <c:pt idx="9">
                  <c:v>49.998207913381101</c:v>
                </c:pt>
                <c:pt idx="10">
                  <c:v>56.760531935281563</c:v>
                </c:pt>
                <c:pt idx="11">
                  <c:v>63.662435584987406</c:v>
                </c:pt>
                <c:pt idx="12">
                  <c:v>70.693694221792768</c:v>
                </c:pt>
                <c:pt idx="13">
                  <c:v>77.845632740952439</c:v>
                </c:pt>
                <c:pt idx="14">
                  <c:v>85.110788063397564</c:v>
                </c:pt>
                <c:pt idx="15">
                  <c:v>92.482664307980343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D-46AC-B919-DD8DF7638921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PVT'!$I$71:$I$101</c:f>
              <c:numCache>
                <c:formatCode>General</c:formatCode>
                <c:ptCount val="31"/>
                <c:pt idx="0">
                  <c:v>0.42571494006934096</c:v>
                </c:pt>
                <c:pt idx="1">
                  <c:v>2.9558254002112072</c:v>
                </c:pt>
                <c:pt idx="2">
                  <c:v>6.809557502891268</c:v>
                </c:pt>
                <c:pt idx="3">
                  <c:v>11.095139512502138</c:v>
                </c:pt>
                <c:pt idx="4">
                  <c:v>15.687690274895605</c:v>
                </c:pt>
                <c:pt idx="5">
                  <c:v>20.522896835874889</c:v>
                </c:pt>
                <c:pt idx="6">
                  <c:v>25.560708189186581</c:v>
                </c:pt>
                <c:pt idx="7">
                  <c:v>30.773494600732995</c:v>
                </c:pt>
                <c:pt idx="8">
                  <c:v>36.140913129312885</c:v>
                </c:pt>
                <c:pt idx="9">
                  <c:v>41.647291072432751</c:v>
                </c:pt>
                <c:pt idx="10">
                  <c:v>47.280142500910038</c:v>
                </c:pt>
                <c:pt idx="11">
                  <c:v>53.029260364317601</c:v>
                </c:pt>
                <c:pt idx="12">
                  <c:v>58.886127785644092</c:v>
                </c:pt>
                <c:pt idx="13">
                  <c:v>64.843518613643539</c:v>
                </c:pt>
                <c:pt idx="14">
                  <c:v>70.895216284978048</c:v>
                </c:pt>
                <c:pt idx="15">
                  <c:v>77.035809888652452</c:v>
                </c:pt>
                <c:pt idx="16">
                  <c:v>83.260542433754324</c:v>
                </c:pt>
                <c:pt idx="17">
                  <c:v>89.565195492281347</c:v>
                </c:pt>
                <c:pt idx="18">
                  <c:v>95.945999847324032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D-46AC-B919-DD8DF7638921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PVT'!$J$71:$J$101</c:f>
              <c:numCache>
                <c:formatCode>General</c:formatCode>
                <c:ptCount val="31"/>
                <c:pt idx="0">
                  <c:v>0.35461019030256119</c:v>
                </c:pt>
                <c:pt idx="1">
                  <c:v>2.462130663066028</c:v>
                </c:pt>
                <c:pt idx="2">
                  <c:v>5.6721957692703757</c:v>
                </c:pt>
                <c:pt idx="3">
                  <c:v>9.2419813439504903</c:v>
                </c:pt>
                <c:pt idx="4">
                  <c:v>13.067464423217707</c:v>
                </c:pt>
                <c:pt idx="5">
                  <c:v>17.095073880526812</c:v>
                </c:pt>
                <c:pt idx="6">
                  <c:v>21.291448201839756</c:v>
                </c:pt>
                <c:pt idx="7">
                  <c:v>25.633572490698384</c:v>
                </c:pt>
                <c:pt idx="8">
                  <c:v>30.104501571888704</c:v>
                </c:pt>
                <c:pt idx="9">
                  <c:v>34.691180465444852</c:v>
                </c:pt>
                <c:pt idx="10">
                  <c:v>39.383208696056229</c:v>
                </c:pt>
                <c:pt idx="11">
                  <c:v>44.172084038985822</c:v>
                </c:pt>
                <c:pt idx="12">
                  <c:v>49.050712142841334</c:v>
                </c:pt>
                <c:pt idx="13">
                  <c:v>54.01307379939847</c:v>
                </c:pt>
                <c:pt idx="14">
                  <c:v>59.053990762603831</c:v>
                </c:pt>
                <c:pt idx="15">
                  <c:v>64.168955875209448</c:v>
                </c:pt>
                <c:pt idx="16">
                  <c:v>69.354006679490823</c:v>
                </c:pt>
                <c:pt idx="17">
                  <c:v>74.605629327527879</c:v>
                </c:pt>
                <c:pt idx="18">
                  <c:v>79.92068415331471</c:v>
                </c:pt>
                <c:pt idx="19">
                  <c:v>85.296347079476476</c:v>
                </c:pt>
                <c:pt idx="20">
                  <c:v>90.730062826105851</c:v>
                </c:pt>
                <c:pt idx="21">
                  <c:v>96.219507068250167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D-46AC-B919-DD8DF7638921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PVT'!$C$71:$C$101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PVT'!$K$71:$K$101</c:f>
              <c:numCache>
                <c:formatCode>General</c:formatCode>
                <c:ptCount val="31"/>
                <c:pt idx="0">
                  <c:v>0.2953816632461545</c:v>
                </c:pt>
                <c:pt idx="1">
                  <c:v>2.050894955289579</c:v>
                </c:pt>
                <c:pt idx="2">
                  <c:v>4.7248011095094089</c:v>
                </c:pt>
                <c:pt idx="3">
                  <c:v>7.6983456643950507</c:v>
                </c:pt>
                <c:pt idx="4">
                  <c:v>10.884880021204843</c:v>
                </c:pt>
                <c:pt idx="5">
                  <c:v>14.239780734551076</c:v>
                </c:pt>
                <c:pt idx="6">
                  <c:v>17.735258474700828</c:v>
                </c:pt>
                <c:pt idx="7">
                  <c:v>21.352142392701772</c:v>
                </c:pt>
                <c:pt idx="8">
                  <c:v>25.076317569762548</c:v>
                </c:pt>
                <c:pt idx="9">
                  <c:v>28.896909525111269</c:v>
                </c:pt>
                <c:pt idx="10">
                  <c:v>32.805254915787678</c:v>
                </c:pt>
                <c:pt idx="11">
                  <c:v>36.794271595387663</c:v>
                </c:pt>
                <c:pt idx="12">
                  <c:v>40.858050141759207</c:v>
                </c:pt>
                <c:pt idx="13">
                  <c:v>44.991576700858211</c:v>
                </c:pt>
                <c:pt idx="14">
                  <c:v>49.190537919674028</c:v>
                </c:pt>
                <c:pt idx="15">
                  <c:v>53.451179445847885</c:v>
                </c:pt>
                <c:pt idx="16">
                  <c:v>57.770200648475111</c:v>
                </c:pt>
                <c:pt idx="17">
                  <c:v>62.144674577706553</c:v>
                </c:pt>
                <c:pt idx="18">
                  <c:v>66.571985968126228</c:v>
                </c:pt>
                <c:pt idx="19">
                  <c:v>71.049782431971636</c:v>
                </c:pt>
                <c:pt idx="20">
                  <c:v>75.575935483232698</c:v>
                </c:pt>
                <c:pt idx="21">
                  <c:v>80.148509015759018</c:v>
                </c:pt>
                <c:pt idx="22">
                  <c:v>84.765733519946082</c:v>
                </c:pt>
                <c:pt idx="23">
                  <c:v>89.425984777996135</c:v>
                </c:pt>
                <c:pt idx="24">
                  <c:v>94.127766097565683</c:v>
                </c:pt>
                <c:pt idx="25">
                  <c:v>98.86969337220944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D-46AC-B919-DD8DF763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PVT'!$D$106:$D$136</c:f>
            </c:numRef>
          </c:yVal>
          <c:smooth val="0"/>
          <c:extLst>
            <c:ext xmlns:c16="http://schemas.microsoft.com/office/drawing/2014/chart" uri="{C3380CC4-5D6E-409C-BE32-E72D297353CC}">
              <c16:uniqueId val="{00000000-B311-44D6-A3D5-7756EEF4CAA9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PVT'!$E$106:$E$136</c:f>
            </c:numRef>
          </c:yVal>
          <c:smooth val="0"/>
          <c:extLst>
            <c:ext xmlns:c16="http://schemas.microsoft.com/office/drawing/2014/chart" uri="{C3380CC4-5D6E-409C-BE32-E72D297353CC}">
              <c16:uniqueId val="{00000001-B311-44D6-A3D5-7756EEF4CAA9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PVT'!$F$106:$F$136</c:f>
            </c:numRef>
          </c:yVal>
          <c:smooth val="0"/>
          <c:extLst>
            <c:ext xmlns:c16="http://schemas.microsoft.com/office/drawing/2014/chart" uri="{C3380CC4-5D6E-409C-BE32-E72D297353CC}">
              <c16:uniqueId val="{00000002-B311-44D6-A3D5-7756EEF4CAA9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PVT'!$G$106:$G$136</c:f>
            </c:numRef>
          </c:yVal>
          <c:smooth val="0"/>
          <c:extLst>
            <c:ext xmlns:c16="http://schemas.microsoft.com/office/drawing/2014/chart" uri="{C3380CC4-5D6E-409C-BE32-E72D297353CC}">
              <c16:uniqueId val="{00000003-B311-44D6-A3D5-7756EEF4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PVT'!$H$106:$H$136</c:f>
            </c:numRef>
          </c:yVal>
          <c:smooth val="0"/>
          <c:extLst>
            <c:ext xmlns:c16="http://schemas.microsoft.com/office/drawing/2014/chart" uri="{C3380CC4-5D6E-409C-BE32-E72D297353CC}">
              <c16:uniqueId val="{00000000-A8D2-4550-AE54-308965F1DDE8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PVT'!$I$106:$I$136</c:f>
            </c:numRef>
          </c:yVal>
          <c:smooth val="0"/>
          <c:extLst>
            <c:ext xmlns:c16="http://schemas.microsoft.com/office/drawing/2014/chart" uri="{C3380CC4-5D6E-409C-BE32-E72D297353CC}">
              <c16:uniqueId val="{00000001-A8D2-4550-AE54-308965F1DDE8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PVT'!$J$106:$J$136</c:f>
            </c:numRef>
          </c:yVal>
          <c:smooth val="0"/>
          <c:extLst>
            <c:ext xmlns:c16="http://schemas.microsoft.com/office/drawing/2014/chart" uri="{C3380CC4-5D6E-409C-BE32-E72D297353CC}">
              <c16:uniqueId val="{00000002-A8D2-4550-AE54-308965F1DDE8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PVT'!$C$106:$C$136</c:f>
            </c:numRef>
          </c:xVal>
          <c:yVal>
            <c:numRef>
              <c:f>'Тест PVT'!$K$106:$K$136</c:f>
            </c:numRef>
          </c:yVal>
          <c:smooth val="0"/>
          <c:extLst>
            <c:ext xmlns:c16="http://schemas.microsoft.com/office/drawing/2014/chart" uri="{C3380CC4-5D6E-409C-BE32-E72D297353CC}">
              <c16:uniqueId val="{00000003-A8D2-4550-AE54-308965F1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PVT'!$D$141:$D$171</c:f>
              <c:numCache>
                <c:formatCode>General</c:formatCode>
                <c:ptCount val="31"/>
                <c:pt idx="0">
                  <c:v>1.0001673323553286</c:v>
                </c:pt>
                <c:pt idx="1">
                  <c:v>0.19690230422216767</c:v>
                </c:pt>
                <c:pt idx="2">
                  <c:v>9.6466581267856677E-2</c:v>
                </c:pt>
                <c:pt idx="3">
                  <c:v>6.2967206041728563E-2</c:v>
                </c:pt>
                <c:pt idx="4">
                  <c:v>4.6201741800115874E-2</c:v>
                </c:pt>
                <c:pt idx="5">
                  <c:v>3.612984195230938E-2</c:v>
                </c:pt>
                <c:pt idx="6">
                  <c:v>2.940499799756419E-2</c:v>
                </c:pt>
                <c:pt idx="7">
                  <c:v>2.4593159576066097E-2</c:v>
                </c:pt>
                <c:pt idx="8">
                  <c:v>2.097768272755695E-2</c:v>
                </c:pt>
                <c:pt idx="9">
                  <c:v>1.8160796846770962E-2</c:v>
                </c:pt>
                <c:pt idx="10">
                  <c:v>1.5904308763962725E-2</c:v>
                </c:pt>
                <c:pt idx="11">
                  <c:v>1.4057238162730379E-2</c:v>
                </c:pt>
                <c:pt idx="12">
                  <c:v>1.2519654838652724E-2</c:v>
                </c:pt>
                <c:pt idx="13">
                  <c:v>1.1223080132636207E-2</c:v>
                </c:pt>
                <c:pt idx="14">
                  <c:v>1.0119438562139165E-2</c:v>
                </c:pt>
                <c:pt idx="15">
                  <c:v>9.1742254827602461E-3</c:v>
                </c:pt>
                <c:pt idx="16">
                  <c:v>8.3620169423183309E-3</c:v>
                </c:pt>
                <c:pt idx="17">
                  <c:v>7.6635090930908195E-3</c:v>
                </c:pt>
                <c:pt idx="18">
                  <c:v>7.0632838036313412E-3</c:v>
                </c:pt>
                <c:pt idx="19">
                  <c:v>6.5484033388066246E-3</c:v>
                </c:pt>
                <c:pt idx="20">
                  <c:v>6.1074149059869567E-3</c:v>
                </c:pt>
                <c:pt idx="21">
                  <c:v>5.7300082685789845E-3</c:v>
                </c:pt>
                <c:pt idx="22">
                  <c:v>5.4068733725528215E-3</c:v>
                </c:pt>
                <c:pt idx="23">
                  <c:v>5.1297583115843233E-3</c:v>
                </c:pt>
                <c:pt idx="24">
                  <c:v>4.8914541517350524E-3</c:v>
                </c:pt>
                <c:pt idx="25">
                  <c:v>4.6857833982090705E-3</c:v>
                </c:pt>
                <c:pt idx="26">
                  <c:v>4.5075189400251925E-3</c:v>
                </c:pt>
                <c:pt idx="27">
                  <c:v>4.3522775631496839E-3</c:v>
                </c:pt>
                <c:pt idx="28">
                  <c:v>4.2164027684280705E-3</c:v>
                </c:pt>
                <c:pt idx="29">
                  <c:v>4.0968475654579372E-3</c:v>
                </c:pt>
                <c:pt idx="30">
                  <c:v>3.9910885275773701E-3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7-4AF0-B8DE-16C7B5126F9F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PVT'!$E$141:$E$171</c:f>
              <c:numCache>
                <c:formatCode>General</c:formatCode>
                <c:ptCount val="31"/>
                <c:pt idx="0">
                  <c:v>1.1381767103986016</c:v>
                </c:pt>
                <c:pt idx="1">
                  <c:v>0.22527545693912829</c:v>
                </c:pt>
                <c:pt idx="2">
                  <c:v>0.11116050062847843</c:v>
                </c:pt>
                <c:pt idx="3">
                  <c:v>7.3121115364016845E-2</c:v>
                </c:pt>
                <c:pt idx="4">
                  <c:v>5.4101489387676345E-2</c:v>
                </c:pt>
                <c:pt idx="5">
                  <c:v>4.2690460347843517E-2</c:v>
                </c:pt>
                <c:pt idx="6">
                  <c:v>3.5084485209688106E-2</c:v>
                </c:pt>
                <c:pt idx="7">
                  <c:v>2.9653550279300268E-2</c:v>
                </c:pt>
                <c:pt idx="8">
                  <c:v>2.5582782021505761E-2</c:v>
                </c:pt>
                <c:pt idx="9">
                  <c:v>2.2419532166443608E-2</c:v>
                </c:pt>
                <c:pt idx="10">
                  <c:v>1.9892345063977843E-2</c:v>
                </c:pt>
                <c:pt idx="11">
                  <c:v>1.782859740200432E-2</c:v>
                </c:pt>
                <c:pt idx="12">
                  <c:v>1.6113229191083725E-2</c:v>
                </c:pt>
                <c:pt idx="13">
                  <c:v>1.4666768100992761E-2</c:v>
                </c:pt>
                <c:pt idx="14">
                  <c:v>1.3432448181571955E-2</c:v>
                </c:pt>
                <c:pt idx="15">
                  <c:v>1.2368729943891422E-2</c:v>
                </c:pt>
                <c:pt idx="16">
                  <c:v>1.1444508763171496E-2</c:v>
                </c:pt>
                <c:pt idx="17">
                  <c:v>1.063603011735257E-2</c:v>
                </c:pt>
                <c:pt idx="18">
                  <c:v>9.9247590173746746E-3</c:v>
                </c:pt>
                <c:pt idx="19">
                  <c:v>9.2960906427758585E-3</c:v>
                </c:pt>
                <c:pt idx="20">
                  <c:v>8.7382344877620696E-3</c:v>
                </c:pt>
                <c:pt idx="21">
                  <c:v>8.2415950717264486E-3</c:v>
                </c:pt>
                <c:pt idx="22">
                  <c:v>7.7982003543719119E-3</c:v>
                </c:pt>
                <c:pt idx="23">
                  <c:v>7.4013604062334254E-3</c:v>
                </c:pt>
                <c:pt idx="24">
                  <c:v>7.045400302254653E-3</c:v>
                </c:pt>
                <c:pt idx="25">
                  <c:v>6.7254464559637793E-3</c:v>
                </c:pt>
                <c:pt idx="26">
                  <c:v>6.43725200639485E-3</c:v>
                </c:pt>
                <c:pt idx="27">
                  <c:v>6.1771597573826E-3</c:v>
                </c:pt>
                <c:pt idx="28">
                  <c:v>5.9419397466563672E-3</c:v>
                </c:pt>
                <c:pt idx="29">
                  <c:v>5.7287799422350945E-3</c:v>
                </c:pt>
                <c:pt idx="30">
                  <c:v>5.5351899250229604E-3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7-4AF0-B8DE-16C7B5126F9F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PVT'!$F$141:$F$171</c:f>
              <c:numCache>
                <c:formatCode>General</c:formatCode>
                <c:ptCount val="31"/>
                <c:pt idx="0">
                  <c:v>1.2759040719738262</c:v>
                </c:pt>
                <c:pt idx="1">
                  <c:v>0.2533557617059492</c:v>
                </c:pt>
                <c:pt idx="2">
                  <c:v>0.12554509982717205</c:v>
                </c:pt>
                <c:pt idx="3">
                  <c:v>8.2948514377273533E-2</c:v>
                </c:pt>
                <c:pt idx="4">
                  <c:v>6.1656045335425534E-2</c:v>
                </c:pt>
                <c:pt idx="5">
                  <c:v>4.8885879887711758E-2</c:v>
                </c:pt>
                <c:pt idx="6">
                  <c:v>4.037746353789598E-2</c:v>
                </c:pt>
                <c:pt idx="7">
                  <c:v>3.4304801694674779E-2</c:v>
                </c:pt>
                <c:pt idx="8">
                  <c:v>2.9754971725000266E-2</c:v>
                </c:pt>
                <c:pt idx="9">
                  <c:v>2.6220827571669835E-2</c:v>
                </c:pt>
                <c:pt idx="10">
                  <c:v>2.3398111465403423E-2</c:v>
                </c:pt>
                <c:pt idx="11">
                  <c:v>2.1093204825750094E-2</c:v>
                </c:pt>
                <c:pt idx="12">
                  <c:v>1.9177053486610505E-2</c:v>
                </c:pt>
                <c:pt idx="13">
                  <c:v>1.756031225606974E-2</c:v>
                </c:pt>
                <c:pt idx="14">
                  <c:v>1.6179184472075378E-2</c:v>
                </c:pt>
                <c:pt idx="15">
                  <c:v>1.4986905825816681E-2</c:v>
                </c:pt>
                <c:pt idx="16">
                  <c:v>1.3948365754383659E-2</c:v>
                </c:pt>
                <c:pt idx="17">
                  <c:v>1.3036750139129321E-2</c:v>
                </c:pt>
                <c:pt idx="18">
                  <c:v>1.2231153779370094E-2</c:v>
                </c:pt>
                <c:pt idx="19">
                  <c:v>1.1515088287746075E-2</c:v>
                </c:pt>
                <c:pt idx="20">
                  <c:v>1.0875348021848568E-2</c:v>
                </c:pt>
                <c:pt idx="21">
                  <c:v>1.0301200035382619E-2</c:v>
                </c:pt>
                <c:pt idx="22">
                  <c:v>9.7838628268341696E-3</c:v>
                </c:pt>
                <c:pt idx="23">
                  <c:v>9.3160431579417616E-3</c:v>
                </c:pt>
                <c:pt idx="24">
                  <c:v>8.8916384426195646E-3</c:v>
                </c:pt>
                <c:pt idx="25">
                  <c:v>8.5054986165222467E-3</c:v>
                </c:pt>
                <c:pt idx="26">
                  <c:v>8.1532429597871783E-3</c:v>
                </c:pt>
                <c:pt idx="27">
                  <c:v>7.8311176258339422E-3</c:v>
                </c:pt>
                <c:pt idx="28">
                  <c:v>7.5358623675342538E-3</c:v>
                </c:pt>
                <c:pt idx="29">
                  <c:v>7.2646769253091022E-3</c:v>
                </c:pt>
                <c:pt idx="30">
                  <c:v>7.0150846324540895E-3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7-4AF0-B8DE-16C7B5126F9F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PVT'!$G$141:$G$171</c:f>
              <c:numCache>
                <c:formatCode>General</c:formatCode>
                <c:ptCount val="31"/>
                <c:pt idx="0">
                  <c:v>1.4134610426779732</c:v>
                </c:pt>
                <c:pt idx="1">
                  <c:v>0.2812593839261841</c:v>
                </c:pt>
                <c:pt idx="2">
                  <c:v>0.1397469489917508</c:v>
                </c:pt>
                <c:pt idx="3">
                  <c:v>9.258649856805555E-2</c:v>
                </c:pt>
                <c:pt idx="4">
                  <c:v>6.9014457618631855E-2</c:v>
                </c:pt>
                <c:pt idx="5">
                  <c:v>5.4878309542548222E-2</c:v>
                </c:pt>
                <c:pt idx="6">
                  <c:v>4.54604385804043E-2</c:v>
                </c:pt>
                <c:pt idx="7">
                  <c:v>3.8739056646352708E-2</c:v>
                </c:pt>
                <c:pt idx="8">
                  <c:v>3.3703352366787176E-2</c:v>
                </c:pt>
                <c:pt idx="9">
                  <c:v>2.9791616899806604E-2</c:v>
                </c:pt>
                <c:pt idx="10">
                  <c:v>2.6666990278905171E-2</c:v>
                </c:pt>
                <c:pt idx="11">
                  <c:v>2.4114986824572009E-2</c:v>
                </c:pt>
                <c:pt idx="12">
                  <c:v>2.1992671196678148E-2</c:v>
                </c:pt>
                <c:pt idx="13">
                  <c:v>2.0201088159749685E-2</c:v>
                </c:pt>
                <c:pt idx="14">
                  <c:v>1.8669531782928885E-2</c:v>
                </c:pt>
                <c:pt idx="15">
                  <c:v>1.7346129005102053E-2</c:v>
                </c:pt>
                <c:pt idx="16">
                  <c:v>1.6192037032422012E-2</c:v>
                </c:pt>
                <c:pt idx="17">
                  <c:v>1.5177494197134492E-2</c:v>
                </c:pt>
                <c:pt idx="18">
                  <c:v>1.4279334164471209E-2</c:v>
                </c:pt>
                <c:pt idx="19">
                  <c:v>1.3479302530906625E-2</c:v>
                </c:pt>
                <c:pt idx="20">
                  <c:v>1.2762746172029863E-2</c:v>
                </c:pt>
                <c:pt idx="21">
                  <c:v>1.2117834527819711E-2</c:v>
                </c:pt>
                <c:pt idx="22">
                  <c:v>1.1534842956812948E-2</c:v>
                </c:pt>
                <c:pt idx="23">
                  <c:v>1.1005752436812547E-2</c:v>
                </c:pt>
                <c:pt idx="24">
                  <c:v>1.0523839114662282E-2</c:v>
                </c:pt>
                <c:pt idx="25">
                  <c:v>1.008346818080171E-2</c:v>
                </c:pt>
                <c:pt idx="26">
                  <c:v>9.6798844378054427E-3</c:v>
                </c:pt>
                <c:pt idx="27">
                  <c:v>9.308963678103039E-3</c:v>
                </c:pt>
                <c:pt idx="28">
                  <c:v>8.9672299161465598E-3</c:v>
                </c:pt>
                <c:pt idx="29">
                  <c:v>8.6516410020126607E-3</c:v>
                </c:pt>
                <c:pt idx="30">
                  <c:v>8.3595493831921126E-3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7-4AF0-B8DE-16C7B512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PVT'!$H$177:$H$207</c:f>
            </c:numRef>
          </c:yVal>
          <c:smooth val="0"/>
          <c:extLst>
            <c:ext xmlns:c16="http://schemas.microsoft.com/office/drawing/2014/chart" uri="{C3380CC4-5D6E-409C-BE32-E72D297353CC}">
              <c16:uniqueId val="{00000000-EFD8-4CD0-8DA8-57E5EBE7EE69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PVT'!$I$177:$I$207</c:f>
            </c:numRef>
          </c:yVal>
          <c:smooth val="0"/>
          <c:extLst>
            <c:ext xmlns:c16="http://schemas.microsoft.com/office/drawing/2014/chart" uri="{C3380CC4-5D6E-409C-BE32-E72D297353CC}">
              <c16:uniqueId val="{00000001-EFD8-4CD0-8DA8-57E5EBE7EE69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PVT'!$J$177:$J$207</c:f>
            </c:numRef>
          </c:yVal>
          <c:smooth val="0"/>
          <c:extLst>
            <c:ext xmlns:c16="http://schemas.microsoft.com/office/drawing/2014/chart" uri="{C3380CC4-5D6E-409C-BE32-E72D297353CC}">
              <c16:uniqueId val="{00000002-EFD8-4CD0-8DA8-57E5EBE7EE69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PVT'!$K$177:$K$207</c:f>
            </c:numRef>
          </c:yVal>
          <c:smooth val="0"/>
          <c:extLst>
            <c:ext xmlns:c16="http://schemas.microsoft.com/office/drawing/2014/chart" uri="{C3380CC4-5D6E-409C-BE32-E72D297353CC}">
              <c16:uniqueId val="{00000003-EFD8-4CD0-8DA8-57E5EBE7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PVT'!$D$177:$D$207</c:f>
            </c:numRef>
          </c:yVal>
          <c:smooth val="0"/>
          <c:extLst>
            <c:ext xmlns:c16="http://schemas.microsoft.com/office/drawing/2014/chart" uri="{C3380CC4-5D6E-409C-BE32-E72D297353CC}">
              <c16:uniqueId val="{00000000-B372-48BF-BCBC-B2ADD7AF4A68}"/>
            </c:ext>
          </c:extLst>
        </c:ser>
        <c:ser>
          <c:idx val="0"/>
          <c:order val="1"/>
          <c:tx>
            <c:strRef>
              <c:f>'Тест PVT'!$E$68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PVT'!$E$177:$E$207</c:f>
            </c:numRef>
          </c:yVal>
          <c:smooth val="0"/>
          <c:extLst>
            <c:ext xmlns:c16="http://schemas.microsoft.com/office/drawing/2014/chart" uri="{C3380CC4-5D6E-409C-BE32-E72D297353CC}">
              <c16:uniqueId val="{00000001-B372-48BF-BCBC-B2ADD7AF4A68}"/>
            </c:ext>
          </c:extLst>
        </c:ser>
        <c:ser>
          <c:idx val="2"/>
          <c:order val="2"/>
          <c:tx>
            <c:strRef>
              <c:f>'Тест PVT'!$F$68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PVT'!$F$177:$F$207</c:f>
            </c:numRef>
          </c:yVal>
          <c:smooth val="0"/>
          <c:extLst>
            <c:ext xmlns:c16="http://schemas.microsoft.com/office/drawing/2014/chart" uri="{C3380CC4-5D6E-409C-BE32-E72D297353CC}">
              <c16:uniqueId val="{00000002-B372-48BF-BCBC-B2ADD7AF4A68}"/>
            </c:ext>
          </c:extLst>
        </c:ser>
        <c:ser>
          <c:idx val="3"/>
          <c:order val="3"/>
          <c:tx>
            <c:strRef>
              <c:f>'Тест PVT'!$G$68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PVT'!$C$177:$C$207</c:f>
            </c:numRef>
          </c:xVal>
          <c:yVal>
            <c:numRef>
              <c:f>'Тест PVT'!$G$177:$G$207</c:f>
            </c:numRef>
          </c:yVal>
          <c:smooth val="0"/>
          <c:extLst>
            <c:ext xmlns:c16="http://schemas.microsoft.com/office/drawing/2014/chart" uri="{C3380CC4-5D6E-409C-BE32-E72D297353CC}">
              <c16:uniqueId val="{00000003-B372-48BF-BCBC-B2ADD7AF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PVT'!$H$68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PVT'!$H$141:$H$171</c:f>
              <c:numCache>
                <c:formatCode>General</c:formatCode>
                <c:ptCount val="31"/>
                <c:pt idx="0">
                  <c:v>1.0001673323553286</c:v>
                </c:pt>
                <c:pt idx="1">
                  <c:v>0.19690230422216767</c:v>
                </c:pt>
                <c:pt idx="2">
                  <c:v>9.6466581267856677E-2</c:v>
                </c:pt>
                <c:pt idx="3">
                  <c:v>6.2967206041728563E-2</c:v>
                </c:pt>
                <c:pt idx="4">
                  <c:v>4.6201741800115874E-2</c:v>
                </c:pt>
                <c:pt idx="5">
                  <c:v>3.612984195230938E-2</c:v>
                </c:pt>
                <c:pt idx="6">
                  <c:v>2.940499799756419E-2</c:v>
                </c:pt>
                <c:pt idx="7">
                  <c:v>2.4593159576066097E-2</c:v>
                </c:pt>
                <c:pt idx="8">
                  <c:v>2.097768272755695E-2</c:v>
                </c:pt>
                <c:pt idx="9">
                  <c:v>1.8160796846770962E-2</c:v>
                </c:pt>
                <c:pt idx="10">
                  <c:v>1.5904308763962725E-2</c:v>
                </c:pt>
                <c:pt idx="11">
                  <c:v>1.4057238162730379E-2</c:v>
                </c:pt>
                <c:pt idx="12">
                  <c:v>1.2519654838652724E-2</c:v>
                </c:pt>
                <c:pt idx="13">
                  <c:v>1.1223080132636207E-2</c:v>
                </c:pt>
                <c:pt idx="14">
                  <c:v>1.0119438562139165E-2</c:v>
                </c:pt>
                <c:pt idx="15">
                  <c:v>9.1742254827602461E-3</c:v>
                </c:pt>
                <c:pt idx="16">
                  <c:v>8.3620169423183309E-3</c:v>
                </c:pt>
                <c:pt idx="17">
                  <c:v>7.6635090930908195E-3</c:v>
                </c:pt>
                <c:pt idx="18">
                  <c:v>7.0632838036313412E-3</c:v>
                </c:pt>
                <c:pt idx="19">
                  <c:v>6.5484033388066246E-3</c:v>
                </c:pt>
                <c:pt idx="20">
                  <c:v>6.1074149059869567E-3</c:v>
                </c:pt>
                <c:pt idx="21">
                  <c:v>5.7300082685789845E-3</c:v>
                </c:pt>
                <c:pt idx="22">
                  <c:v>5.4068733725528215E-3</c:v>
                </c:pt>
                <c:pt idx="23">
                  <c:v>5.1297583115843233E-3</c:v>
                </c:pt>
                <c:pt idx="24">
                  <c:v>4.8914541517350524E-3</c:v>
                </c:pt>
                <c:pt idx="25">
                  <c:v>4.6857833982090705E-3</c:v>
                </c:pt>
                <c:pt idx="26">
                  <c:v>4.5075189400251925E-3</c:v>
                </c:pt>
                <c:pt idx="27">
                  <c:v>4.3522775631496839E-3</c:v>
                </c:pt>
                <c:pt idx="28">
                  <c:v>4.2164027684280705E-3</c:v>
                </c:pt>
                <c:pt idx="29">
                  <c:v>4.0968475654579372E-3</c:v>
                </c:pt>
                <c:pt idx="30">
                  <c:v>3.9910885275773701E-3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8-4C05-805E-08D3F937E0D5}"/>
            </c:ext>
          </c:extLst>
        </c:ser>
        <c:ser>
          <c:idx val="0"/>
          <c:order val="1"/>
          <c:tx>
            <c:strRef>
              <c:f>'Тест PVT'!$I$68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PVT'!$I$141:$I$171</c:f>
              <c:numCache>
                <c:formatCode>General</c:formatCode>
                <c:ptCount val="31"/>
                <c:pt idx="0">
                  <c:v>1.1381767103986016</c:v>
                </c:pt>
                <c:pt idx="1">
                  <c:v>0.22527545693912829</c:v>
                </c:pt>
                <c:pt idx="2">
                  <c:v>0.11116050062847843</c:v>
                </c:pt>
                <c:pt idx="3">
                  <c:v>7.3121115364016845E-2</c:v>
                </c:pt>
                <c:pt idx="4">
                  <c:v>5.4101489387676345E-2</c:v>
                </c:pt>
                <c:pt idx="5">
                  <c:v>4.2690460347843517E-2</c:v>
                </c:pt>
                <c:pt idx="6">
                  <c:v>3.5084485209688106E-2</c:v>
                </c:pt>
                <c:pt idx="7">
                  <c:v>2.9653550279300268E-2</c:v>
                </c:pt>
                <c:pt idx="8">
                  <c:v>2.5582782021505761E-2</c:v>
                </c:pt>
                <c:pt idx="9">
                  <c:v>2.2419532166443608E-2</c:v>
                </c:pt>
                <c:pt idx="10">
                  <c:v>1.9892345063977843E-2</c:v>
                </c:pt>
                <c:pt idx="11">
                  <c:v>1.782859740200432E-2</c:v>
                </c:pt>
                <c:pt idx="12">
                  <c:v>1.6113229191083725E-2</c:v>
                </c:pt>
                <c:pt idx="13">
                  <c:v>1.4666768100992761E-2</c:v>
                </c:pt>
                <c:pt idx="14">
                  <c:v>1.3432448181571955E-2</c:v>
                </c:pt>
                <c:pt idx="15">
                  <c:v>1.2368729943891422E-2</c:v>
                </c:pt>
                <c:pt idx="16">
                  <c:v>1.1444508763171496E-2</c:v>
                </c:pt>
                <c:pt idx="17">
                  <c:v>1.063603011735257E-2</c:v>
                </c:pt>
                <c:pt idx="18">
                  <c:v>9.9247590173746746E-3</c:v>
                </c:pt>
                <c:pt idx="19">
                  <c:v>9.2960906427758585E-3</c:v>
                </c:pt>
                <c:pt idx="20">
                  <c:v>8.7382344877620696E-3</c:v>
                </c:pt>
                <c:pt idx="21">
                  <c:v>8.2415950717264486E-3</c:v>
                </c:pt>
                <c:pt idx="22">
                  <c:v>7.7982003543719119E-3</c:v>
                </c:pt>
                <c:pt idx="23">
                  <c:v>7.4013604062334254E-3</c:v>
                </c:pt>
                <c:pt idx="24">
                  <c:v>7.045400302254653E-3</c:v>
                </c:pt>
                <c:pt idx="25">
                  <c:v>6.7254464559637793E-3</c:v>
                </c:pt>
                <c:pt idx="26">
                  <c:v>6.43725200639485E-3</c:v>
                </c:pt>
                <c:pt idx="27">
                  <c:v>6.1771597573826E-3</c:v>
                </c:pt>
                <c:pt idx="28">
                  <c:v>5.9419397466563672E-3</c:v>
                </c:pt>
                <c:pt idx="29">
                  <c:v>5.7287799422350945E-3</c:v>
                </c:pt>
                <c:pt idx="30">
                  <c:v>5.5351899250229604E-3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8-4C05-805E-08D3F937E0D5}"/>
            </c:ext>
          </c:extLst>
        </c:ser>
        <c:ser>
          <c:idx val="2"/>
          <c:order val="2"/>
          <c:tx>
            <c:strRef>
              <c:f>'Тест PVT'!$J$68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PVT'!$J$141:$J$171</c:f>
              <c:numCache>
                <c:formatCode>General</c:formatCode>
                <c:ptCount val="31"/>
                <c:pt idx="0">
                  <c:v>1.2759040719738262</c:v>
                </c:pt>
                <c:pt idx="1">
                  <c:v>0.2533557617059492</c:v>
                </c:pt>
                <c:pt idx="2">
                  <c:v>0.12554509982717205</c:v>
                </c:pt>
                <c:pt idx="3">
                  <c:v>8.2948514377273533E-2</c:v>
                </c:pt>
                <c:pt idx="4">
                  <c:v>6.1656045335425534E-2</c:v>
                </c:pt>
                <c:pt idx="5">
                  <c:v>4.8885879887711758E-2</c:v>
                </c:pt>
                <c:pt idx="6">
                  <c:v>4.037746353789598E-2</c:v>
                </c:pt>
                <c:pt idx="7">
                  <c:v>3.4304801694674779E-2</c:v>
                </c:pt>
                <c:pt idx="8">
                  <c:v>2.9754971725000266E-2</c:v>
                </c:pt>
                <c:pt idx="9">
                  <c:v>2.6220827571669835E-2</c:v>
                </c:pt>
                <c:pt idx="10">
                  <c:v>2.3398111465403423E-2</c:v>
                </c:pt>
                <c:pt idx="11">
                  <c:v>2.1093204825750094E-2</c:v>
                </c:pt>
                <c:pt idx="12">
                  <c:v>1.9177053486610505E-2</c:v>
                </c:pt>
                <c:pt idx="13">
                  <c:v>1.756031225606974E-2</c:v>
                </c:pt>
                <c:pt idx="14">
                  <c:v>1.6179184472075378E-2</c:v>
                </c:pt>
                <c:pt idx="15">
                  <c:v>1.4986905825816681E-2</c:v>
                </c:pt>
                <c:pt idx="16">
                  <c:v>1.3948365754383659E-2</c:v>
                </c:pt>
                <c:pt idx="17">
                  <c:v>1.3036750139129321E-2</c:v>
                </c:pt>
                <c:pt idx="18">
                  <c:v>1.2231153779370094E-2</c:v>
                </c:pt>
                <c:pt idx="19">
                  <c:v>1.1515088287746075E-2</c:v>
                </c:pt>
                <c:pt idx="20">
                  <c:v>1.0875348021848568E-2</c:v>
                </c:pt>
                <c:pt idx="21">
                  <c:v>1.0301200035382619E-2</c:v>
                </c:pt>
                <c:pt idx="22">
                  <c:v>9.7838628268341696E-3</c:v>
                </c:pt>
                <c:pt idx="23">
                  <c:v>9.3160431579417616E-3</c:v>
                </c:pt>
                <c:pt idx="24">
                  <c:v>8.8916384426195646E-3</c:v>
                </c:pt>
                <c:pt idx="25">
                  <c:v>8.5054986165222467E-3</c:v>
                </c:pt>
                <c:pt idx="26">
                  <c:v>8.1532429597871783E-3</c:v>
                </c:pt>
                <c:pt idx="27">
                  <c:v>7.8311176258339422E-3</c:v>
                </c:pt>
                <c:pt idx="28">
                  <c:v>7.5358623675342538E-3</c:v>
                </c:pt>
                <c:pt idx="29">
                  <c:v>7.2646769253091022E-3</c:v>
                </c:pt>
                <c:pt idx="30">
                  <c:v>7.0150846324540895E-3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8-4C05-805E-08D3F937E0D5}"/>
            </c:ext>
          </c:extLst>
        </c:ser>
        <c:ser>
          <c:idx val="3"/>
          <c:order val="3"/>
          <c:tx>
            <c:strRef>
              <c:f>'Тест PVT'!$K$68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PVT'!$C$141:$C$171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PVT'!$K$141:$K$171</c:f>
              <c:numCache>
                <c:formatCode>General</c:formatCode>
                <c:ptCount val="31"/>
                <c:pt idx="0">
                  <c:v>1.4134610426779732</c:v>
                </c:pt>
                <c:pt idx="1">
                  <c:v>0.2812593839261841</c:v>
                </c:pt>
                <c:pt idx="2">
                  <c:v>0.1397469489917508</c:v>
                </c:pt>
                <c:pt idx="3">
                  <c:v>9.258649856805555E-2</c:v>
                </c:pt>
                <c:pt idx="4">
                  <c:v>6.9014457618631855E-2</c:v>
                </c:pt>
                <c:pt idx="5">
                  <c:v>5.4878309542548222E-2</c:v>
                </c:pt>
                <c:pt idx="6">
                  <c:v>4.54604385804043E-2</c:v>
                </c:pt>
                <c:pt idx="7">
                  <c:v>3.8739056646352708E-2</c:v>
                </c:pt>
                <c:pt idx="8">
                  <c:v>3.3703352366787176E-2</c:v>
                </c:pt>
                <c:pt idx="9">
                  <c:v>2.9791616899806604E-2</c:v>
                </c:pt>
                <c:pt idx="10">
                  <c:v>2.6666990278905171E-2</c:v>
                </c:pt>
                <c:pt idx="11">
                  <c:v>2.4114986824572009E-2</c:v>
                </c:pt>
                <c:pt idx="12">
                  <c:v>2.1992671196678148E-2</c:v>
                </c:pt>
                <c:pt idx="13">
                  <c:v>2.0201088159749685E-2</c:v>
                </c:pt>
                <c:pt idx="14">
                  <c:v>1.8669531782928885E-2</c:v>
                </c:pt>
                <c:pt idx="15">
                  <c:v>1.7346129005102053E-2</c:v>
                </c:pt>
                <c:pt idx="16">
                  <c:v>1.6192037032422012E-2</c:v>
                </c:pt>
                <c:pt idx="17">
                  <c:v>1.5177494197134492E-2</c:v>
                </c:pt>
                <c:pt idx="18">
                  <c:v>1.4279334164471209E-2</c:v>
                </c:pt>
                <c:pt idx="19">
                  <c:v>1.3479302530906625E-2</c:v>
                </c:pt>
                <c:pt idx="20">
                  <c:v>1.2762746172029863E-2</c:v>
                </c:pt>
                <c:pt idx="21">
                  <c:v>1.2117834527819711E-2</c:v>
                </c:pt>
                <c:pt idx="22">
                  <c:v>1.1534842956812948E-2</c:v>
                </c:pt>
                <c:pt idx="23">
                  <c:v>1.1005752436812547E-2</c:v>
                </c:pt>
                <c:pt idx="24">
                  <c:v>1.0523839114662282E-2</c:v>
                </c:pt>
                <c:pt idx="25">
                  <c:v>1.008346818080171E-2</c:v>
                </c:pt>
                <c:pt idx="26">
                  <c:v>9.6798844378054427E-3</c:v>
                </c:pt>
                <c:pt idx="27">
                  <c:v>9.308963678103039E-3</c:v>
                </c:pt>
                <c:pt idx="28">
                  <c:v>8.9672299161465598E-3</c:v>
                </c:pt>
                <c:pt idx="29">
                  <c:v>8.6516410020126607E-3</c:v>
                </c:pt>
                <c:pt idx="30">
                  <c:v>8.3595493831921126E-3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8-4C05-805E-08D3F937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6696</xdr:colOff>
      <xdr:row>44</xdr:row>
      <xdr:rowOff>9310</xdr:rowOff>
    </xdr:from>
    <xdr:to>
      <xdr:col>15</xdr:col>
      <xdr:colOff>264993</xdr:colOff>
      <xdr:row>63</xdr:row>
      <xdr:rowOff>63286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E1349-B488-4274-8245-69F50F15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520349</xdr:colOff>
      <xdr:row>69</xdr:row>
      <xdr:rowOff>162669</xdr:rowOff>
    </xdr:from>
    <xdr:to>
      <xdr:col>21</xdr:col>
      <xdr:colOff>322594</xdr:colOff>
      <xdr:row>92</xdr:row>
      <xdr:rowOff>27771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CBCAEA-7C56-45AA-A789-F8C2BB0D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6</xdr:row>
      <xdr:rowOff>158750</xdr:rowOff>
    </xdr:from>
    <xdr:to>
      <xdr:col>18</xdr:col>
      <xdr:colOff>603250</xdr:colOff>
      <xdr:row>19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DCC2C5-EF80-4D0E-B297-E17EC9D9F2C4}"/>
            </a:ext>
          </a:extLst>
        </xdr:cNvPr>
        <xdr:cNvSpPr txBox="1"/>
      </xdr:nvSpPr>
      <xdr:spPr>
        <a:xfrm>
          <a:off x="11010900" y="1263650"/>
          <a:ext cx="3632200" cy="24765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FF00"/>
              </a:solidFill>
            </a:rPr>
            <a:t>Это</a:t>
          </a:r>
          <a:r>
            <a:rPr lang="ru-RU" sz="1100" baseline="0">
              <a:solidFill>
                <a:srgbClr val="FFFF00"/>
              </a:solidFill>
            </a:rPr>
            <a:t> пример расчетного модуля для использования надстройки </a:t>
          </a:r>
          <a:r>
            <a:rPr lang="en-US" sz="1100" baseline="0">
              <a:solidFill>
                <a:srgbClr val="FFFF00"/>
              </a:solidFill>
            </a:rPr>
            <a:t>Unifloc 7.2 VBA</a:t>
          </a:r>
        </a:p>
        <a:p>
          <a:endParaRPr lang="en-US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Модули привены рисунки использованные для описания</a:t>
          </a:r>
        </a:p>
        <a:p>
          <a:endParaRPr lang="ru-RU" sz="1100" baseline="0">
            <a:solidFill>
              <a:srgbClr val="FFFF00"/>
            </a:solidFill>
          </a:endParaRPr>
        </a:p>
        <a:p>
          <a:endParaRPr lang="ru-RU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- сделать расчет сжимаемостей</a:t>
          </a:r>
        </a:p>
        <a:p>
          <a:r>
            <a:rPr lang="ru-RU" sz="1100" baseline="0">
              <a:solidFill>
                <a:srgbClr val="FFFF00"/>
              </a:solidFill>
            </a:rPr>
            <a:t>- сделать вывод теплоемкостей и коэффициента Джоуля Томсона</a:t>
          </a:r>
        </a:p>
        <a:p>
          <a:r>
            <a:rPr lang="ru-RU" sz="1100" baseline="0">
              <a:solidFill>
                <a:srgbClr val="FFFF00"/>
              </a:solidFill>
            </a:rPr>
            <a:t>- раскрасить цвета покрасивше </a:t>
          </a:r>
        </a:p>
        <a:p>
          <a:r>
            <a:rPr lang="ru-RU" sz="1100" baseline="0">
              <a:solidFill>
                <a:srgbClr val="FFFF00"/>
              </a:solidFill>
            </a:rPr>
            <a:t>- добавить расчет скоростей звука и всех параметров, которые необходимы для этого</a:t>
          </a:r>
          <a:endParaRPr lang="ru-RU" sz="1100">
            <a:solidFill>
              <a:srgbClr val="FFFF00"/>
            </a:solidFill>
          </a:endParaRPr>
        </a:p>
      </xdr:txBody>
    </xdr:sp>
    <xdr:clientData/>
  </xdr:twoCellAnchor>
  <xdr:twoCellAnchor>
    <xdr:from>
      <xdr:col>21</xdr:col>
      <xdr:colOff>554183</xdr:colOff>
      <xdr:row>69</xdr:row>
      <xdr:rowOff>128649</xdr:rowOff>
    </xdr:from>
    <xdr:to>
      <xdr:col>30</xdr:col>
      <xdr:colOff>524662</xdr:colOff>
      <xdr:row>91</xdr:row>
      <xdr:rowOff>181776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92264E-65BB-4287-BB98-504E641C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105</xdr:row>
      <xdr:rowOff>0</xdr:rowOff>
    </xdr:from>
    <xdr:to>
      <xdr:col>21</xdr:col>
      <xdr:colOff>623624</xdr:colOff>
      <xdr:row>127</xdr:row>
      <xdr:rowOff>53127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B8B694-440A-4F1F-BEE6-7FE20C0A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106</xdr:row>
      <xdr:rowOff>0</xdr:rowOff>
    </xdr:from>
    <xdr:to>
      <xdr:col>31</xdr:col>
      <xdr:colOff>623621</xdr:colOff>
      <xdr:row>128</xdr:row>
      <xdr:rowOff>53127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7EA065-4331-462F-9EFD-E4744D5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141</xdr:row>
      <xdr:rowOff>0</xdr:rowOff>
    </xdr:from>
    <xdr:to>
      <xdr:col>22</xdr:col>
      <xdr:colOff>1777</xdr:colOff>
      <xdr:row>163</xdr:row>
      <xdr:rowOff>53127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75B5E22-25D3-4BC2-ADA6-9CEB05AD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176892</xdr:colOff>
      <xdr:row>176</xdr:row>
      <xdr:rowOff>149678</xdr:rowOff>
    </xdr:from>
    <xdr:to>
      <xdr:col>32</xdr:col>
      <xdr:colOff>178666</xdr:colOff>
      <xdr:row>199</xdr:row>
      <xdr:rowOff>12305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2494FE-F0AB-4668-9239-694220DB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177</xdr:row>
      <xdr:rowOff>0</xdr:rowOff>
    </xdr:from>
    <xdr:to>
      <xdr:col>22</xdr:col>
      <xdr:colOff>1777</xdr:colOff>
      <xdr:row>199</xdr:row>
      <xdr:rowOff>53127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0C4E43F-EF9D-45C1-A277-9973586E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122464</xdr:colOff>
      <xdr:row>141</xdr:row>
      <xdr:rowOff>40821</xdr:rowOff>
    </xdr:from>
    <xdr:to>
      <xdr:col>32</xdr:col>
      <xdr:colOff>124238</xdr:colOff>
      <xdr:row>163</xdr:row>
      <xdr:rowOff>93948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8C1E310-4921-4948-A15B-0EA65473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176892</xdr:colOff>
      <xdr:row>214</xdr:row>
      <xdr:rowOff>149678</xdr:rowOff>
    </xdr:from>
    <xdr:to>
      <xdr:col>32</xdr:col>
      <xdr:colOff>178666</xdr:colOff>
      <xdr:row>237</xdr:row>
      <xdr:rowOff>12305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C2225D2-60B4-47E1-AF0D-0990335FE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215</xdr:row>
      <xdr:rowOff>0</xdr:rowOff>
    </xdr:from>
    <xdr:to>
      <xdr:col>22</xdr:col>
      <xdr:colOff>1777</xdr:colOff>
      <xdr:row>237</xdr:row>
      <xdr:rowOff>53127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0DCE300-42F2-485D-A09D-7C8EA75D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176892</xdr:colOff>
      <xdr:row>251</xdr:row>
      <xdr:rowOff>149678</xdr:rowOff>
    </xdr:from>
    <xdr:to>
      <xdr:col>32</xdr:col>
      <xdr:colOff>178666</xdr:colOff>
      <xdr:row>274</xdr:row>
      <xdr:rowOff>12305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A9A941F-1511-4A88-B92E-C550AE56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22</xdr:col>
      <xdr:colOff>1777</xdr:colOff>
      <xdr:row>274</xdr:row>
      <xdr:rowOff>53127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D84D142-C813-4497-BE1D-06EC2312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176892</xdr:colOff>
      <xdr:row>287</xdr:row>
      <xdr:rowOff>149678</xdr:rowOff>
    </xdr:from>
    <xdr:to>
      <xdr:col>32</xdr:col>
      <xdr:colOff>178666</xdr:colOff>
      <xdr:row>310</xdr:row>
      <xdr:rowOff>12305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BC60425-3F57-4766-BFBA-252C9406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22</xdr:col>
      <xdr:colOff>1777</xdr:colOff>
      <xdr:row>310</xdr:row>
      <xdr:rowOff>53127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303B2DB-C5AE-4531-AA11-8428BD6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176892</xdr:colOff>
      <xdr:row>324</xdr:row>
      <xdr:rowOff>149678</xdr:rowOff>
    </xdr:from>
    <xdr:to>
      <xdr:col>32</xdr:col>
      <xdr:colOff>178666</xdr:colOff>
      <xdr:row>347</xdr:row>
      <xdr:rowOff>12305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3DA49F9-A637-4296-90F6-26868D16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325</xdr:row>
      <xdr:rowOff>0</xdr:rowOff>
    </xdr:from>
    <xdr:to>
      <xdr:col>22</xdr:col>
      <xdr:colOff>1777</xdr:colOff>
      <xdr:row>347</xdr:row>
      <xdr:rowOff>53127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457DE2A-78F7-4C89-83A9-2D55FAB7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176892</xdr:colOff>
      <xdr:row>362</xdr:row>
      <xdr:rowOff>149678</xdr:rowOff>
    </xdr:from>
    <xdr:to>
      <xdr:col>32</xdr:col>
      <xdr:colOff>178666</xdr:colOff>
      <xdr:row>385</xdr:row>
      <xdr:rowOff>12305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89AC06F-1721-43BE-BACC-CF374FC0F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363</xdr:row>
      <xdr:rowOff>0</xdr:rowOff>
    </xdr:from>
    <xdr:to>
      <xdr:col>22</xdr:col>
      <xdr:colOff>1777</xdr:colOff>
      <xdr:row>385</xdr:row>
      <xdr:rowOff>53127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70AE296-5408-4BD5-99CF-D62F231D4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176892</xdr:colOff>
      <xdr:row>399</xdr:row>
      <xdr:rowOff>149678</xdr:rowOff>
    </xdr:from>
    <xdr:to>
      <xdr:col>32</xdr:col>
      <xdr:colOff>178666</xdr:colOff>
      <xdr:row>422</xdr:row>
      <xdr:rowOff>12305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3EE8080-D6C4-47CB-9196-EAF2C15D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400</xdr:row>
      <xdr:rowOff>0</xdr:rowOff>
    </xdr:from>
    <xdr:to>
      <xdr:col>22</xdr:col>
      <xdr:colOff>1777</xdr:colOff>
      <xdr:row>422</xdr:row>
      <xdr:rowOff>53127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33A826-557E-4275-869C-479FA8C7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VBA7.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g_m3m3"/>
      <definedName name="PVT_Bo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Z"/>
      <definedName name="UC_Rs_m3m3_to_scfbbl"/>
      <definedName name="UC_Temperature_C_to_F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</sheetPr>
  <dimension ref="B2:M430"/>
  <sheetViews>
    <sheetView tabSelected="1" topLeftCell="A8" zoomScale="70" zoomScaleNormal="70" workbookViewId="0">
      <selection activeCell="F21" sqref="F21"/>
    </sheetView>
  </sheetViews>
  <sheetFormatPr defaultRowHeight="14.6" outlineLevelRow="1" x14ac:dyDescent="0.4"/>
  <cols>
    <col min="2" max="2" width="29.84375" style="6" customWidth="1"/>
    <col min="5" max="5" width="11.3828125" customWidth="1"/>
    <col min="7" max="7" width="16.15234375" customWidth="1"/>
    <col min="8" max="8" width="11.15234375" customWidth="1"/>
    <col min="9" max="9" width="11.3828125" customWidth="1"/>
    <col min="10" max="10" width="10.3828125" customWidth="1"/>
    <col min="11" max="11" width="11.53515625" customWidth="1"/>
    <col min="13" max="13" width="11.53515625" customWidth="1"/>
  </cols>
  <sheetData>
    <row r="2" spans="2:13" x14ac:dyDescent="0.4">
      <c r="B2" s="7" t="s">
        <v>0</v>
      </c>
      <c r="G2" s="3" t="s">
        <v>3</v>
      </c>
      <c r="H2">
        <v>1000</v>
      </c>
    </row>
    <row r="3" spans="2:13" x14ac:dyDescent="0.4">
      <c r="G3" s="3" t="s">
        <v>4</v>
      </c>
      <c r="H3">
        <v>1.22</v>
      </c>
    </row>
    <row r="5" spans="2:13" x14ac:dyDescent="0.4">
      <c r="J5" t="s">
        <v>46</v>
      </c>
      <c r="L5" t="s">
        <v>45</v>
      </c>
    </row>
    <row r="6" spans="2:13" x14ac:dyDescent="0.4">
      <c r="B6" s="6" t="s">
        <v>1</v>
      </c>
    </row>
    <row r="7" spans="2:13" x14ac:dyDescent="0.4">
      <c r="B7" s="6" t="s">
        <v>2</v>
      </c>
      <c r="C7" s="1">
        <v>0.86</v>
      </c>
      <c r="G7" t="s">
        <v>9</v>
      </c>
      <c r="H7" s="1">
        <f>gamma_oil_*dens_wat_const</f>
        <v>860</v>
      </c>
      <c r="I7" t="s">
        <v>8</v>
      </c>
    </row>
    <row r="8" spans="2:13" x14ac:dyDescent="0.4">
      <c r="B8" s="6" t="s">
        <v>5</v>
      </c>
      <c r="C8" s="1">
        <v>0.8</v>
      </c>
      <c r="G8" t="s">
        <v>10</v>
      </c>
      <c r="H8" s="5">
        <f>gamma_gas_*dens_air_const</f>
        <v>0.97599999999999998</v>
      </c>
      <c r="I8" t="s">
        <v>8</v>
      </c>
    </row>
    <row r="9" spans="2:13" x14ac:dyDescent="0.4">
      <c r="B9" s="6" t="s">
        <v>34</v>
      </c>
      <c r="C9" s="1">
        <v>1.1000000000000001</v>
      </c>
      <c r="G9" t="s">
        <v>10</v>
      </c>
      <c r="H9" s="5">
        <f>gamma_water_*dens_air_const</f>
        <v>1.3420000000000001</v>
      </c>
      <c r="I9" t="s">
        <v>51</v>
      </c>
    </row>
    <row r="10" spans="2:13" x14ac:dyDescent="0.4">
      <c r="B10" s="6" t="s">
        <v>15</v>
      </c>
      <c r="C10" s="1">
        <v>100</v>
      </c>
      <c r="D10" t="s">
        <v>14</v>
      </c>
      <c r="G10" t="s">
        <v>7</v>
      </c>
      <c r="H10" s="2">
        <f>Rsb_m3m3_/gamma_oil_</f>
        <v>116.27906976744187</v>
      </c>
      <c r="I10" t="s">
        <v>6</v>
      </c>
      <c r="L10" s="2">
        <f>[1]!UC_Rs_m3m3_to_scfbbl(Rsb_m3m3_)</f>
        <v>561.45835440000008</v>
      </c>
      <c r="M10" t="s">
        <v>24</v>
      </c>
    </row>
    <row r="11" spans="2:13" x14ac:dyDescent="0.4">
      <c r="B11" s="6" t="s">
        <v>40</v>
      </c>
      <c r="C11" s="1">
        <v>200</v>
      </c>
      <c r="D11" t="s">
        <v>14</v>
      </c>
      <c r="H11" s="2"/>
      <c r="L11" s="2"/>
    </row>
    <row r="13" spans="2:13" x14ac:dyDescent="0.4">
      <c r="B13" s="7" t="s">
        <v>44</v>
      </c>
    </row>
    <row r="14" spans="2:13" outlineLevel="1" x14ac:dyDescent="0.4">
      <c r="B14" s="6" t="s">
        <v>47</v>
      </c>
      <c r="C14" s="1">
        <v>1</v>
      </c>
      <c r="D14">
        <v>0</v>
      </c>
    </row>
    <row r="15" spans="2:13" outlineLevel="1" x14ac:dyDescent="0.4">
      <c r="B15" s="6" t="s">
        <v>11</v>
      </c>
      <c r="C15" s="1">
        <v>80</v>
      </c>
      <c r="D15" s="1" t="s">
        <v>12</v>
      </c>
      <c r="L15" s="1">
        <f>[1]!UC_Temperature_C_to_F(T_res_C_)</f>
        <v>176</v>
      </c>
      <c r="M15" t="s">
        <v>13</v>
      </c>
    </row>
    <row r="16" spans="2:13" outlineLevel="1" x14ac:dyDescent="0.4">
      <c r="B16" s="6" t="s">
        <v>17</v>
      </c>
      <c r="C16" s="1">
        <v>100</v>
      </c>
      <c r="D16" s="1" t="s">
        <v>16</v>
      </c>
      <c r="H16" s="5"/>
      <c r="L16" s="1"/>
    </row>
    <row r="17" spans="2:12" ht="29.15" outlineLevel="1" x14ac:dyDescent="0.4">
      <c r="B17" s="6" t="s">
        <v>18</v>
      </c>
      <c r="C17" s="1">
        <v>1.2</v>
      </c>
      <c r="D17" s="1" t="s">
        <v>14</v>
      </c>
      <c r="L17" s="8"/>
    </row>
    <row r="18" spans="2:12" outlineLevel="1" x14ac:dyDescent="0.4">
      <c r="B18" s="6" t="s">
        <v>19</v>
      </c>
      <c r="C18" s="1">
        <v>2</v>
      </c>
      <c r="D18" s="1" t="s">
        <v>20</v>
      </c>
      <c r="L18" s="1"/>
    </row>
    <row r="19" spans="2:12" outlineLevel="1" x14ac:dyDescent="0.4">
      <c r="B19" s="6" t="s">
        <v>41</v>
      </c>
      <c r="C19" s="1">
        <v>1</v>
      </c>
    </row>
    <row r="20" spans="2:12" outlineLevel="1" x14ac:dyDescent="0.4">
      <c r="B20" s="6" t="s">
        <v>42</v>
      </c>
      <c r="C20" s="1">
        <v>20</v>
      </c>
      <c r="D20" s="1" t="s">
        <v>16</v>
      </c>
      <c r="H20" s="5"/>
    </row>
    <row r="21" spans="2:12" outlineLevel="1" x14ac:dyDescent="0.4">
      <c r="B21" s="6" t="s">
        <v>43</v>
      </c>
      <c r="C21" s="1">
        <v>34</v>
      </c>
      <c r="D21" s="1" t="s">
        <v>12</v>
      </c>
    </row>
    <row r="23" spans="2:12" collapsed="1" x14ac:dyDescent="0.4">
      <c r="B23" s="7" t="s">
        <v>21</v>
      </c>
    </row>
    <row r="24" spans="2:12" hidden="1" outlineLevel="1" x14ac:dyDescent="0.4">
      <c r="B24" s="7"/>
      <c r="C24" t="s">
        <v>49</v>
      </c>
      <c r="E24" t="s">
        <v>50</v>
      </c>
    </row>
    <row r="25" spans="2:12" hidden="1" outlineLevel="1" x14ac:dyDescent="0.4">
      <c r="B25" s="6" t="s">
        <v>22</v>
      </c>
      <c r="C25" s="1">
        <v>50</v>
      </c>
      <c r="D25" t="s">
        <v>16</v>
      </c>
    </row>
    <row r="26" spans="2:12" hidden="1" outlineLevel="1" x14ac:dyDescent="0.4">
      <c r="B26" s="6" t="s">
        <v>23</v>
      </c>
      <c r="C26" s="1">
        <v>45</v>
      </c>
      <c r="D26" t="s">
        <v>25</v>
      </c>
    </row>
    <row r="27" spans="2:12" hidden="1" outlineLevel="1" x14ac:dyDescent="0.4">
      <c r="B27" s="6" t="s">
        <v>48</v>
      </c>
      <c r="C27" s="2">
        <f>[1]!PVT_Pb_atma(T_res_C_,gamma_gas_,gamma_oil_,gamma_water_,Rsb_m3m3_,Rp_m3m3_,,T_res_C_,,,PVT_corr_)</f>
        <v>160.67459041321916</v>
      </c>
      <c r="D27" t="s">
        <v>16</v>
      </c>
      <c r="E27" s="2">
        <f>[1]!PVT_Pb_atma(T_res_C_,gamma_gas_,gamma_oil_,gamma_water_,Rsb_m3m3_,Rp_m3m3_,,T_res_C_,,,PVT_corr_,Ksep_,Psep_atm_,T_sep_C_)</f>
        <v>26.79320729481546</v>
      </c>
      <c r="F27" t="s">
        <v>16</v>
      </c>
    </row>
    <row r="28" spans="2:12" hidden="1" outlineLevel="1" x14ac:dyDescent="0.4">
      <c r="B28" s="6" t="s">
        <v>26</v>
      </c>
      <c r="C28" s="2">
        <f>[1]!PVT_Rs_m3m3(Pref_atm_,Tref_c_,gamma_gas_,gamma_oil_,gamma_water_,Rsb_m3m3_,Rp_m3m3_,Pb_atm_,T_res_C_,Bob_m3m3_,Muo_cP_,PVT_corr_)</f>
        <v>68.493063640297152</v>
      </c>
      <c r="D28" t="s">
        <v>14</v>
      </c>
      <c r="E28" s="2">
        <f>[1]!PVT_Rs_m3m3(Pref_atm_,Tref_c_,gamma_gas_,gamma_oil_,gamma_water_,Rsb_m3m3_,Rp_m3m3_,Pb_atm_,T_res_C_,Bob_m3m3_,Muo_cP_,PVT_corr_,Ksep_,Psep_atm_,T_sep_C_)</f>
        <v>40.733017716318834</v>
      </c>
      <c r="F28" t="s">
        <v>14</v>
      </c>
    </row>
    <row r="29" spans="2:12" hidden="1" outlineLevel="1" x14ac:dyDescent="0.4">
      <c r="B29" s="6" t="s">
        <v>28</v>
      </c>
      <c r="C29" s="5">
        <f>[1]!PVT_Bo_m3m3(Pref_atm_,Tref_c_,gamma_gas_,gamma_oil_,gamma_water_,Rsb_m3m3_,Rp_m3m3_,Pb_atm_,T_res_C_,Bob_m3m3_,Muo_cP_,PVT_corr_)</f>
        <v>1.1218940899214978</v>
      </c>
    </row>
    <row r="30" spans="2:12" hidden="1" outlineLevel="1" x14ac:dyDescent="0.4">
      <c r="B30" s="6" t="s">
        <v>29</v>
      </c>
      <c r="C30" s="5">
        <f>[1]!PVT_Bg_m3m3(Pref_atm_,Tref_c_,gamma_gas_,gamma_oil_,gamma_water_,Rsb_m3m3_,Rp_m3m3_,Pb_atm_,T_res_C_,Bob_m3m3_,Muo_cP_,PVT_corr_)</f>
        <v>1.8476449120108034E-2</v>
      </c>
    </row>
    <row r="31" spans="2:12" hidden="1" outlineLevel="1" x14ac:dyDescent="0.4">
      <c r="B31" s="6" t="s">
        <v>27</v>
      </c>
      <c r="C31" s="2">
        <f>[1]!PVT_Rhoo_kgm3(Pref_atm_,Tref_c_,gamma_gas_,gamma_oil_,gamma_water_,Rsb_m3m3_,Rp_m3m3_,Pb_atm_,T_res_C_,Bob_m3m3_,Muo_cP_,PVT_corr_)</f>
        <v>826.22984558581788</v>
      </c>
    </row>
    <row r="32" spans="2:12" hidden="1" outlineLevel="1" x14ac:dyDescent="0.4">
      <c r="B32" s="6" t="s">
        <v>10</v>
      </c>
      <c r="C32" s="10">
        <f>[1]!PVT_Rhog_kgm3(Pref_atm_,Tref_c_,gamma_gas_,gamma_oil_,gamma_water_,Rsb_m3m3_,Rp_m3m3_,Pb_atm_,T_res_C_,Bob_m3m3_,Muo_cP_,PVT_corr_)</f>
        <v>52.897610014054763</v>
      </c>
    </row>
    <row r="33" spans="2:7" hidden="1" outlineLevel="1" x14ac:dyDescent="0.4">
      <c r="B33" s="6" t="s">
        <v>33</v>
      </c>
      <c r="C33" s="2">
        <f>[1]!PVT_Rhow_kgm3(Pref_atm_,Tref_c_,gamma_gas_,gamma_oil_,gamma_water_,Rsb_m3m3_,Rp_m3m3_,Pb_atm_,T_res_C_,Bob_m3m3_,Muo_cP_,PVT_corr_)</f>
        <v>1087.6173492616192</v>
      </c>
    </row>
    <row r="34" spans="2:7" hidden="1" outlineLevel="1" x14ac:dyDescent="0.4">
      <c r="B34" s="6" t="s">
        <v>30</v>
      </c>
      <c r="C34" s="10">
        <f>[1]!PVT_Muo_cP(Pref_atm_,Tref_c_,gamma_gas_,gamma_oil_,gamma_water_,Rsb_m3m3_,Rp_m3m3_,Pb_atm_,T_res_C_,Bob_m3m3_,Muo_cP_,PVT_corr_)</f>
        <v>2.7347606945884526</v>
      </c>
    </row>
    <row r="35" spans="2:7" hidden="1" outlineLevel="1" x14ac:dyDescent="0.4">
      <c r="B35" s="6" t="s">
        <v>52</v>
      </c>
      <c r="C35" s="10">
        <f>[1]!PVT_Muw_cP(Pref_atm_,Tref_c_,gamma_gas_,gamma_oil_,gamma_water_,Rsb_m3m3_,Rp_m3m3_,Pb_atm_,T_res_C_,Bob_m3m3_,Muo_cP_,PVT_corr_)</f>
        <v>0.56568085180258454</v>
      </c>
    </row>
    <row r="36" spans="2:7" hidden="1" outlineLevel="1" x14ac:dyDescent="0.4">
      <c r="B36" s="6" t="s">
        <v>31</v>
      </c>
      <c r="C36" s="9">
        <f>[1]!PVT_Mug_cP(Pref_atm_,Tref_c_,gamma_gas_,gamma_oil_,gamma_water_,Rsb_m3m3_,Rp_m3m3_,Pb_atm_,T_res_C_,Bob_m3m3_,Muo_cP_,PVT_corr_)</f>
        <v>1.2479471944214339E-2</v>
      </c>
    </row>
    <row r="37" spans="2:7" hidden="1" outlineLevel="1" x14ac:dyDescent="0.4">
      <c r="B37" s="6" t="s">
        <v>32</v>
      </c>
      <c r="C37" s="1"/>
    </row>
    <row r="38" spans="2:7" hidden="1" outlineLevel="1" x14ac:dyDescent="0.4">
      <c r="B38" s="6" t="s">
        <v>35</v>
      </c>
      <c r="C38" s="1"/>
    </row>
    <row r="39" spans="2:7" hidden="1" outlineLevel="1" x14ac:dyDescent="0.4">
      <c r="B39" s="6" t="s">
        <v>36</v>
      </c>
    </row>
    <row r="40" spans="2:7" hidden="1" outlineLevel="1" x14ac:dyDescent="0.4">
      <c r="B40" s="6" t="s">
        <v>37</v>
      </c>
    </row>
    <row r="43" spans="2:7" collapsed="1" x14ac:dyDescent="0.4">
      <c r="B43" s="7" t="s">
        <v>38</v>
      </c>
    </row>
    <row r="44" spans="2:7" hidden="1" outlineLevel="1" x14ac:dyDescent="0.4">
      <c r="B44" s="7"/>
      <c r="D44" t="str">
        <f>"T = "&amp;D45&amp; " C"</f>
        <v>T = 20 C</v>
      </c>
      <c r="E44" t="str">
        <f t="shared" ref="E44:G44" si="0">"T = "&amp;E45&amp; " C"</f>
        <v>T = 60 C</v>
      </c>
      <c r="F44" t="str">
        <f t="shared" si="0"/>
        <v>T = 100 C</v>
      </c>
      <c r="G44" t="str">
        <f t="shared" si="0"/>
        <v>T = 140 C</v>
      </c>
    </row>
    <row r="45" spans="2:7" hidden="1" outlineLevel="1" x14ac:dyDescent="0.4">
      <c r="B45" s="7"/>
      <c r="D45">
        <v>20</v>
      </c>
      <c r="E45">
        <v>60</v>
      </c>
      <c r="F45">
        <v>100</v>
      </c>
      <c r="G45">
        <v>140</v>
      </c>
    </row>
    <row r="46" spans="2:7" hidden="1" outlineLevel="1" x14ac:dyDescent="0.4">
      <c r="B46" s="7"/>
      <c r="C46" t="s">
        <v>53</v>
      </c>
      <c r="D46" t="str">
        <f>"T"&amp;D45</f>
        <v>T20</v>
      </c>
      <c r="E46" t="str">
        <f t="shared" ref="E46:G46" si="1">"T"&amp;E45</f>
        <v>T60</v>
      </c>
      <c r="F46" t="str">
        <f t="shared" si="1"/>
        <v>T100</v>
      </c>
      <c r="G46" t="str">
        <f t="shared" si="1"/>
        <v>T140</v>
      </c>
    </row>
    <row r="47" spans="2:7" hidden="1" outlineLevel="1" x14ac:dyDescent="0.4">
      <c r="B47" s="7"/>
      <c r="C47">
        <v>0</v>
      </c>
      <c r="D47" s="4">
        <f>[1]!PVT_Pb_atma(D$45,gamma_gas_,gamma_oil_,gamma_water_,$C47,Rp_m3m3_,,T_res_C_,,,PVT_corr_)</f>
        <v>0.99975326918332097</v>
      </c>
      <c r="E47" s="4">
        <f>[1]!PVT_Pb_atma(E$45,gamma_gas_,gamma_oil_,gamma_water_,$C47,Rp_m3m3_,,T_res_C_,,,PVT_corr_)</f>
        <v>0.99975326918332097</v>
      </c>
      <c r="F47" s="4">
        <f>[1]!PVT_Pb_atma(F$45,gamma_gas_,gamma_oil_,gamma_water_,$C47,Rp_m3m3_,,T_res_C_,,,PVT_corr_)</f>
        <v>0.99975326918332097</v>
      </c>
      <c r="G47" s="4">
        <f>[1]!PVT_Pb_atma(G$45,gamma_gas_,gamma_oil_,gamma_water_,$C47,Rp_m3m3_,,T_res_C_,,,PVT_corr_)</f>
        <v>0.99975326918332097</v>
      </c>
    </row>
    <row r="48" spans="2:7" hidden="1" outlineLevel="1" x14ac:dyDescent="0.4">
      <c r="B48" s="7"/>
      <c r="C48">
        <v>40</v>
      </c>
      <c r="D48" s="4">
        <f>[1]!PVT_Pb_atma(D$45,gamma_gas_,gamma_oil_,gamma_water_,$C48,Rp_m3m3_,,T_res_C_,,,PVT_corr_)</f>
        <v>58.042042432755494</v>
      </c>
      <c r="E48" s="4">
        <f>[1]!PVT_Pb_atma(E$45,gamma_gas_,gamma_oil_,gamma_water_,$C48,Rp_m3m3_,,T_res_C_,,,PVT_corr_)</f>
        <v>71.161737515886159</v>
      </c>
      <c r="F48" s="4">
        <f>[1]!PVT_Pb_atma(F$45,gamma_gas_,gamma_oil_,gamma_water_,$C48,Rp_m3m3_,,T_res_C_,,,PVT_corr_)</f>
        <v>82.462613258828512</v>
      </c>
      <c r="G48" s="4">
        <f>[1]!PVT_Pb_atma(G$45,gamma_gas_,gamma_oil_,gamma_water_,$C48,Rp_m3m3_,,T_res_C_,,,PVT_corr_)</f>
        <v>91.732624726976653</v>
      </c>
    </row>
    <row r="49" spans="2:7" hidden="1" outlineLevel="1" x14ac:dyDescent="0.4">
      <c r="B49" s="7"/>
      <c r="C49">
        <v>70</v>
      </c>
      <c r="D49" s="4">
        <f>[1]!PVT_Pb_atma(D$45,gamma_gas_,gamma_oil_,gamma_water_,$C49,Rp_m3m3_,,T_res_C_,,,PVT_corr_)</f>
        <v>91.466288778660001</v>
      </c>
      <c r="E49" s="4">
        <f>[1]!PVT_Pb_atma(E$45,gamma_gas_,gamma_oil_,gamma_water_,$C49,Rp_m3m3_,,T_res_C_,,,PVT_corr_)</f>
        <v>112.45877424861033</v>
      </c>
      <c r="F49" s="4">
        <f>[1]!PVT_Pb_atma(F$45,gamma_gas_,gamma_oil_,gamma_water_,$C49,Rp_m3m3_,,T_res_C_,,,PVT_corr_)</f>
        <v>130.58329316128817</v>
      </c>
      <c r="G49" s="4">
        <f>[1]!PVT_Pb_atma(G$45,gamma_gas_,gamma_oil_,gamma_water_,$C49,Rp_m3m3_,,T_res_C_,,,PVT_corr_)</f>
        <v>145.47576543266703</v>
      </c>
    </row>
    <row r="50" spans="2:7" hidden="1" outlineLevel="1" x14ac:dyDescent="0.4">
      <c r="B50" s="7"/>
      <c r="C50">
        <v>100</v>
      </c>
      <c r="D50" s="4">
        <f>[1]!PVT_Pb_atma(D$45,gamma_gas_,gamma_oil_,gamma_water_,$C50,Rp_m3m3_,,T_res_C_,,,PVT_corr_)</f>
        <v>120.24580510604342</v>
      </c>
      <c r="E50" s="4">
        <f>[1]!PVT_Pb_atma(E$45,gamma_gas_,gamma_oil_,gamma_water_,$C50,Rp_m3m3_,,T_res_C_,,,PVT_corr_)</f>
        <v>148.09250311106828</v>
      </c>
      <c r="F50" s="4">
        <f>[1]!PVT_Pb_atma(F$45,gamma_gas_,gamma_oil_,gamma_water_,$C50,Rp_m3m3_,,T_res_C_,,,PVT_corr_)</f>
        <v>172.16826890063172</v>
      </c>
      <c r="G50" s="4">
        <f>[1]!PVT_Pb_atma(G$45,gamma_gas_,gamma_oil_,gamma_water_,$C50,Rp_m3m3_,,T_res_C_,,,PVT_corr_)</f>
        <v>191.97059750702735</v>
      </c>
    </row>
    <row r="51" spans="2:7" hidden="1" outlineLevel="1" x14ac:dyDescent="0.4">
      <c r="B51" s="7"/>
      <c r="C51">
        <v>130</v>
      </c>
      <c r="D51" s="4">
        <f>[1]!PVT_Pb_atma(D$45,gamma_gas_,gamma_oil_,gamma_water_,$C51,Rp_m3m3_,,T_res_C_,,,PVT_corr_)</f>
        <v>145.41273305263539</v>
      </c>
      <c r="E51" s="4">
        <f>[1]!PVT_Pb_atma(E$45,gamma_gas_,gamma_oil_,gamma_water_,$C51,Rp_m3m3_,,T_res_C_,,,PVT_corr_)</f>
        <v>179.29567256351984</v>
      </c>
      <c r="F51" s="4">
        <f>[1]!PVT_Pb_atma(F$45,gamma_gas_,gamma_oil_,gamma_water_,$C51,Rp_m3m3_,,T_res_C_,,,PVT_corr_)</f>
        <v>208.61838826533935</v>
      </c>
      <c r="G51" s="4">
        <f>[1]!PVT_Pb_atma(G$45,gamma_gas_,gamma_oil_,gamma_water_,$C51,Rp_m3m3_,,T_res_C_,,,PVT_corr_)</f>
        <v>232.75304615896633</v>
      </c>
    </row>
    <row r="52" spans="2:7" hidden="1" outlineLevel="1" x14ac:dyDescent="0.4">
      <c r="B52" s="7"/>
      <c r="C52">
        <v>160</v>
      </c>
      <c r="D52" s="4">
        <f>[1]!PVT_Pb_atma(D$45,gamma_gas_,gamma_oil_,gamma_water_,$C52,Rp_m3m3_,,T_res_C_,,,PVT_corr_)</f>
        <v>167.65677357866207</v>
      </c>
      <c r="E52" s="4">
        <f>[1]!PVT_Pb_atma(E$45,gamma_gas_,gamma_oil_,gamma_water_,$C52,Rp_m3m3_,,T_res_C_,,,PVT_corr_)</f>
        <v>206.90182735370587</v>
      </c>
      <c r="F52" s="4">
        <f>[1]!PVT_Pb_atma(F$45,gamma_gas_,gamma_oil_,gamma_water_,$C52,Rp_m3m3_,,T_res_C_,,,PVT_corr_)</f>
        <v>240.88928833505312</v>
      </c>
      <c r="G52" s="4">
        <f>[1]!PVT_Pb_atma(G$45,gamma_gas_,gamma_oil_,gamma_water_,$C52,Rp_m3m3_,,T_res_C_,,,PVT_corr_)</f>
        <v>268.87780958704298</v>
      </c>
    </row>
    <row r="53" spans="2:7" hidden="1" outlineLevel="1" x14ac:dyDescent="0.4">
      <c r="B53" s="7"/>
      <c r="C53">
        <v>190</v>
      </c>
      <c r="D53" s="4">
        <f>[1]!PVT_Pb_atma(D$45,gamma_gas_,gamma_oil_,gamma_water_,$C53,Rp_m3m3_,,T_res_C_,,,PVT_corr_)</f>
        <v>187.47490471212856</v>
      </c>
      <c r="E53" s="4">
        <f>[1]!PVT_Pb_atma(E$45,gamma_gas_,gamma_oil_,gamma_water_,$C53,Rp_m3m3_,,T_res_C_,,,PVT_corr_)</f>
        <v>231.5156159308379</v>
      </c>
      <c r="F53" s="4">
        <f>[1]!PVT_Pb_atma(F$45,gamma_gas_,gamma_oil_,gamma_water_,$C53,Rp_m3m3_,,T_res_C_,,,PVT_corr_)</f>
        <v>269.67761571863082</v>
      </c>
      <c r="G53" s="4">
        <f>[1]!PVT_Pb_atma(G$45,gamma_gas_,gamma_oil_,gamma_water_,$C53,Rp_m3m3_,,T_res_C_,,,PVT_corr_)</f>
        <v>301.11654723257851</v>
      </c>
    </row>
    <row r="54" spans="2:7" hidden="1" outlineLevel="1" x14ac:dyDescent="0.4">
      <c r="B54" s="7"/>
      <c r="C54">
        <v>220</v>
      </c>
      <c r="D54" s="4">
        <f>[1]!PVT_Pb_atma(D$45,gamma_gas_,gamma_oil_,gamma_water_,$C54,Rp_m3m3_,,T_res_C_,,,PVT_corr_)</f>
        <v>205.24215003896418</v>
      </c>
      <c r="E54" s="4">
        <f>[1]!PVT_Pb_atma(E$45,gamma_gas_,gamma_oil_,gamma_water_,$C54,Rp_m3m3_,,T_res_C_,,,PVT_corr_)</f>
        <v>253.5953096173464</v>
      </c>
      <c r="F54" s="4">
        <f>[1]!PVT_Pb_atma(F$45,gamma_gas_,gamma_oil_,gamma_water_,$C54,Rp_m3m3_,,T_res_C_,,,PVT_corr_)</f>
        <v>295.51306833534403</v>
      </c>
      <c r="G54" s="4">
        <f>[1]!PVT_Pb_atma(G$45,gamma_gas_,gamma_oil_,gamma_water_,$C54,Rp_m3m3_,,T_res_C_,,,PVT_corr_)</f>
        <v>330.05737495877349</v>
      </c>
    </row>
    <row r="55" spans="2:7" hidden="1" outlineLevel="1" x14ac:dyDescent="0.4">
      <c r="B55" s="7"/>
      <c r="C55">
        <v>250</v>
      </c>
      <c r="D55" s="4">
        <f>[1]!PVT_Pb_atma(D$45,gamma_gas_,gamma_oil_,gamma_water_,$C55,Rp_m3m3_,,T_res_C_,,,PVT_corr_)</f>
        <v>221.25084032501891</v>
      </c>
      <c r="E55" s="4">
        <f>[1]!PVT_Pb_atma(E$45,gamma_gas_,gamma_oil_,gamma_water_,$C55,Rp_m3m3_,,T_res_C_,,,PVT_corr_)</f>
        <v>273.4992491376168</v>
      </c>
      <c r="F55" s="4">
        <f>[1]!PVT_Pb_atma(F$45,gamma_gas_,gamma_oil_,gamma_water_,$C55,Rp_m3m3_,,T_res_C_,,,PVT_corr_)</f>
        <v>318.81078728865037</v>
      </c>
      <c r="G55" s="4">
        <f>[1]!PVT_Pb_atma(G$45,gamma_gas_,gamma_oil_,gamma_water_,$C55,Rp_m3m3_,,T_res_C_,,,PVT_corr_)</f>
        <v>356.16198794509961</v>
      </c>
    </row>
    <row r="56" spans="2:7" hidden="1" outlineLevel="1" x14ac:dyDescent="0.4">
      <c r="B56" s="7"/>
      <c r="C56">
        <v>280</v>
      </c>
      <c r="D56" s="4">
        <f>[1]!PVT_Pb_atma(D$45,gamma_gas_,gamma_oil_,gamma_water_,$C56,Rp_m3m3_,,T_res_C_,,,PVT_corr_)</f>
        <v>235.73449259192407</v>
      </c>
      <c r="E56" s="4">
        <f>[1]!PVT_Pb_atma(E$45,gamma_gas_,gamma_oil_,gamma_water_,$C56,Rp_m3m3_,,T_res_C_,,,PVT_corr_)</f>
        <v>291.51435947348386</v>
      </c>
      <c r="F56" s="4">
        <f>[1]!PVT_Pb_atma(F$45,gamma_gas_,gamma_oil_,gamma_water_,$C56,Rp_m3m3_,,T_res_C_,,,PVT_corr_)</f>
        <v>339.90375284911539</v>
      </c>
      <c r="G56" s="4">
        <f>[1]!PVT_Pb_atma(G$45,gamma_gas_,gamma_oil_,gamma_water_,$C56,Rp_m3m3_,,T_res_C_,,,PVT_corr_)</f>
        <v>379.80117305593319</v>
      </c>
    </row>
    <row r="57" spans="2:7" hidden="1" outlineLevel="1" x14ac:dyDescent="0.4">
      <c r="B57" s="7"/>
      <c r="C57">
        <v>310</v>
      </c>
      <c r="D57" s="4">
        <f>[1]!PVT_Pb_atma(D$45,gamma_gas_,gamma_oil_,gamma_water_,$C57,Rp_m3m3_,,T_res_C_,,,PVT_corr_)</f>
        <v>248.88327454014814</v>
      </c>
      <c r="E57" s="4">
        <f>[1]!PVT_Pb_atma(E$45,gamma_gas_,gamma_oil_,gamma_water_,$C57,Rp_m3m3_,,T_res_C_,,,PVT_corr_)</f>
        <v>307.87473845442253</v>
      </c>
      <c r="F57" s="4">
        <f>[1]!PVT_Pb_atma(F$45,gamma_gas_,gamma_oil_,gamma_water_,$C57,Rp_m3m3_,,T_res_C_,,,PVT_corr_)</f>
        <v>359.06400837553247</v>
      </c>
      <c r="G57" s="4">
        <f>[1]!PVT_Pb_atma(G$45,gamma_gas_,gamma_oil_,gamma_water_,$C57,Rp_m3m3_,,T_res_C_,,,PVT_corr_)</f>
        <v>401.27816093756508</v>
      </c>
    </row>
    <row r="58" spans="2:7" hidden="1" outlineLevel="1" x14ac:dyDescent="0.4">
      <c r="B58" s="7"/>
    </row>
    <row r="59" spans="2:7" hidden="1" outlineLevel="1" x14ac:dyDescent="0.4">
      <c r="B59" s="7"/>
    </row>
    <row r="60" spans="2:7" hidden="1" outlineLevel="1" x14ac:dyDescent="0.4">
      <c r="B60" s="7"/>
    </row>
    <row r="61" spans="2:7" hidden="1" outlineLevel="1" x14ac:dyDescent="0.4">
      <c r="B61" s="7"/>
    </row>
    <row r="62" spans="2:7" hidden="1" outlineLevel="1" x14ac:dyDescent="0.4">
      <c r="B62" s="7"/>
    </row>
    <row r="63" spans="2:7" hidden="1" outlineLevel="1" x14ac:dyDescent="0.4">
      <c r="B63" s="7"/>
    </row>
    <row r="64" spans="2:7" hidden="1" outlineLevel="1" x14ac:dyDescent="0.4">
      <c r="B64" s="7"/>
    </row>
    <row r="65" spans="2:11" hidden="1" outlineLevel="1" x14ac:dyDescent="0.4"/>
    <row r="66" spans="2:11" hidden="1" outlineLevel="1" x14ac:dyDescent="0.4"/>
    <row r="67" spans="2:11" x14ac:dyDescent="0.4">
      <c r="B67" s="7" t="s">
        <v>39</v>
      </c>
    </row>
    <row r="68" spans="2:11" outlineLevel="1" x14ac:dyDescent="0.4">
      <c r="D68" t="str">
        <f>"T = "&amp;D69&amp; " C"</f>
        <v>T = 20 C</v>
      </c>
      <c r="E68" t="str">
        <f t="shared" ref="E68" si="2">"T = "&amp;E69&amp; " C"</f>
        <v>T = 60 C</v>
      </c>
      <c r="F68" t="str">
        <f t="shared" ref="F68" si="3">"T = "&amp;F69&amp; " C"</f>
        <v>T = 100 C</v>
      </c>
      <c r="G68" t="str">
        <f t="shared" ref="G68" si="4">"T = "&amp;G69&amp; " C"</f>
        <v>T = 140 C</v>
      </c>
      <c r="H68" t="str">
        <f>D68</f>
        <v>T = 20 C</v>
      </c>
      <c r="I68" t="str">
        <f t="shared" ref="I68:K69" si="5">E68</f>
        <v>T = 60 C</v>
      </c>
      <c r="J68" t="str">
        <f t="shared" si="5"/>
        <v>T = 100 C</v>
      </c>
      <c r="K68" t="str">
        <f t="shared" si="5"/>
        <v>T = 140 C</v>
      </c>
    </row>
    <row r="69" spans="2:11" outlineLevel="1" x14ac:dyDescent="0.4">
      <c r="D69">
        <v>20</v>
      </c>
      <c r="E69">
        <v>60</v>
      </c>
      <c r="F69">
        <v>100</v>
      </c>
      <c r="G69">
        <v>140</v>
      </c>
      <c r="H69">
        <f>D69</f>
        <v>20</v>
      </c>
      <c r="I69">
        <f t="shared" si="5"/>
        <v>60</v>
      </c>
      <c r="J69">
        <f t="shared" si="5"/>
        <v>100</v>
      </c>
      <c r="K69">
        <f t="shared" si="5"/>
        <v>140</v>
      </c>
    </row>
    <row r="70" spans="2:11" outlineLevel="1" x14ac:dyDescent="0.4">
      <c r="C70" t="s">
        <v>54</v>
      </c>
      <c r="D70" t="str">
        <f>"T_1_"&amp;D69</f>
        <v>T_1_20</v>
      </c>
      <c r="E70" t="str">
        <f t="shared" ref="E70:G70" si="6">"T_1_"&amp;E69</f>
        <v>T_1_60</v>
      </c>
      <c r="F70" t="str">
        <f t="shared" si="6"/>
        <v>T_1_100</v>
      </c>
      <c r="G70" t="str">
        <f t="shared" si="6"/>
        <v>T_1_140</v>
      </c>
      <c r="H70" t="str">
        <f>"T_0_"&amp;D69</f>
        <v>T_0_20</v>
      </c>
      <c r="I70" t="str">
        <f t="shared" ref="I70:K70" si="7">"T_0_"&amp;E69</f>
        <v>T_0_60</v>
      </c>
      <c r="J70" t="str">
        <f t="shared" si="7"/>
        <v>T_0_100</v>
      </c>
      <c r="K70" t="str">
        <f t="shared" si="7"/>
        <v>T_0_140</v>
      </c>
    </row>
    <row r="71" spans="2:11" outlineLevel="1" x14ac:dyDescent="0.4">
      <c r="C71">
        <v>1</v>
      </c>
      <c r="D71">
        <f>[1]!PVT_Rs_m3m3($C71,D$69,gamma_gas_,gamma_oil_,gamma_water_,Rsb_m3m3_,Rp_m3m3_,Pb_atm_,T_res_C_,Bob_m3m3_,Muo_cP_,PVT_corr_)</f>
        <v>4.7614047093515062</v>
      </c>
      <c r="E71">
        <f>[1]!PVT_Rs_m3m3($C71,E$69,gamma_gas_,gamma_oil_,gamma_water_,Rsb_m3m3_,Rp_m3m3_,Pb_atm_,T_res_C_,Bob_m3m3_,Muo_cP_,PVT_corr_)</f>
        <v>4.6362464381549993</v>
      </c>
      <c r="F71">
        <f>[1]!PVT_Rs_m3m3($C71,F$69,gamma_gas_,gamma_oil_,gamma_water_,Rsb_m3m3_,Rp_m3m3_,Pb_atm_,T_res_C_,Bob_m3m3_,Muo_cP_,PVT_corr_)</f>
        <v>4.3436076097575356</v>
      </c>
      <c r="G71">
        <f>[1]!PVT_Rs_m3m3($C71,G$69,gamma_gas_,gamma_oil_,gamma_water_,Rsb_m3m3_,Rp_m3m3_,Pb_atm_,T_res_C_,Bob_m3m3_,Muo_cP_,PVT_corr_)</f>
        <v>4.0653919718745701</v>
      </c>
      <c r="H71">
        <f>[1]!PVT_Rs_m3m3($C71,D$69,gamma_gas_,gamma_oil_,gamma_water_,Rsb_m3m3_,Rp_m3m3_,Pb_atm_,T_res_C_,Bob_m3m3_,Muo_cP_,PVT_corr_1_)</f>
        <v>0.51107727627232091</v>
      </c>
      <c r="I71">
        <f>[1]!PVT_Rs_m3m3($C71,E$69,gamma_gas_,gamma_oil_,gamma_water_,Rsb_m3m3_,Rp_m3m3_,Pb_atm_,T_res_C_,Bob_m3m3_,Muo_cP_,PVT_corr_1_)</f>
        <v>0.42571494006934096</v>
      </c>
      <c r="J71">
        <f>[1]!PVT_Rs_m3m3($C71,F$69,gamma_gas_,gamma_oil_,gamma_water_,Rsb_m3m3_,Rp_m3m3_,Pb_atm_,T_res_C_,Bob_m3m3_,Muo_cP_,PVT_corr_1_)</f>
        <v>0.35461019030256119</v>
      </c>
      <c r="K71">
        <f>[1]!PVT_Rs_m3m3($C71,G$69,gamma_gas_,gamma_oil_,gamma_water_,Rsb_m3m3_,Rp_m3m3_,Pb_atm_,T_res_C_,Bob_m3m3_,Muo_cP_,PVT_corr_1_)</f>
        <v>0.2953816632461545</v>
      </c>
    </row>
    <row r="72" spans="2:11" outlineLevel="1" x14ac:dyDescent="0.4">
      <c r="C72">
        <v>5</v>
      </c>
      <c r="D72">
        <f>[1]!PVT_Rs_m3m3($C72,D$69,gamma_gas_,gamma_oil_,gamma_water_,Rsb_m3m3_,Rp_m3m3_,Pb_atm_,T_res_C_,Bob_m3m3_,Muo_cP_,PVT_corr_)</f>
        <v>18.417880743229187</v>
      </c>
      <c r="E72">
        <f>[1]!PVT_Rs_m3m3($C72,E$69,gamma_gas_,gamma_oil_,gamma_water_,Rsb_m3m3_,Rp_m3m3_,Pb_atm_,T_res_C_,Bob_m3m3_,Muo_cP_,PVT_corr_)</f>
        <v>16.593877521083776</v>
      </c>
      <c r="F72">
        <f>[1]!PVT_Rs_m3m3($C72,F$69,gamma_gas_,gamma_oil_,gamma_water_,Rsb_m3m3_,Rp_m3m3_,Pb_atm_,T_res_C_,Bob_m3m3_,Muo_cP_,PVT_corr_)</f>
        <v>14.928059606130608</v>
      </c>
      <c r="G72">
        <f>[1]!PVT_Rs_m3m3($C72,G$69,gamma_gas_,gamma_oil_,gamma_water_,Rsb_m3m3_,Rp_m3m3_,Pb_atm_,T_res_C_,Bob_m3m3_,Muo_cP_,PVT_corr_)</f>
        <v>13.59451768682572</v>
      </c>
      <c r="H72">
        <f>[1]!PVT_Rs_m3m3($C72,D$69,gamma_gas_,gamma_oil_,gamma_water_,Rsb_m3m3_,Rp_m3m3_,Pb_atm_,T_res_C_,Bob_m3m3_,Muo_cP_,PVT_corr_1_)</f>
        <v>3.5485134593360286</v>
      </c>
      <c r="I72">
        <f>[1]!PVT_Rs_m3m3($C72,E$69,gamma_gas_,gamma_oil_,gamma_water_,Rsb_m3m3_,Rp_m3m3_,Pb_atm_,T_res_C_,Bob_m3m3_,Muo_cP_,PVT_corr_1_)</f>
        <v>2.9558254002112072</v>
      </c>
      <c r="J72">
        <f>[1]!PVT_Rs_m3m3($C72,F$69,gamma_gas_,gamma_oil_,gamma_water_,Rsb_m3m3_,Rp_m3m3_,Pb_atm_,T_res_C_,Bob_m3m3_,Muo_cP_,PVT_corr_1_)</f>
        <v>2.462130663066028</v>
      </c>
      <c r="K72">
        <f>[1]!PVT_Rs_m3m3($C72,G$69,gamma_gas_,gamma_oil_,gamma_water_,Rsb_m3m3_,Rp_m3m3_,Pb_atm_,T_res_C_,Bob_m3m3_,Muo_cP_,PVT_corr_1_)</f>
        <v>2.050894955289579</v>
      </c>
    </row>
    <row r="73" spans="2:11" outlineLevel="1" x14ac:dyDescent="0.4">
      <c r="C73">
        <v>10</v>
      </c>
      <c r="D73">
        <f>[1]!PVT_Rs_m3m3($C73,D$69,gamma_gas_,gamma_oil_,gamma_water_,Rsb_m3m3_,Rp_m3m3_,Pb_atm_,T_res_C_,Bob_m3m3_,Muo_cP_,PVT_corr_)</f>
        <v>28.283248865002619</v>
      </c>
      <c r="E73">
        <f>[1]!PVT_Rs_m3m3($C73,E$69,gamma_gas_,gamma_oil_,gamma_water_,Rsb_m3m3_,Rp_m3m3_,Pb_atm_,T_res_C_,Bob_m3m3_,Muo_cP_,PVT_corr_)</f>
        <v>24.850691701138999</v>
      </c>
      <c r="F73">
        <f>[1]!PVT_Rs_m3m3($C73,F$69,gamma_gas_,gamma_oil_,gamma_water_,Rsb_m3m3_,Rp_m3m3_,Pb_atm_,T_res_C_,Bob_m3m3_,Muo_cP_,PVT_corr_)</f>
        <v>22.045709735414238</v>
      </c>
      <c r="G73">
        <f>[1]!PVT_Rs_m3m3($C73,G$69,gamma_gas_,gamma_oil_,gamma_water_,Rsb_m3m3_,Rp_m3m3_,Pb_atm_,T_res_C_,Bob_m3m3_,Muo_cP_,PVT_corr_)</f>
        <v>19.884536583881538</v>
      </c>
      <c r="H73">
        <f>[1]!PVT_Rs_m3m3($C73,D$69,gamma_gas_,gamma_oil_,gamma_water_,Rsb_m3m3_,Rp_m3m3_,Pb_atm_,T_res_C_,Bob_m3m3_,Muo_cP_,PVT_corr_1_)</f>
        <v>8.1749776050390821</v>
      </c>
      <c r="I73">
        <f>[1]!PVT_Rs_m3m3($C73,E$69,gamma_gas_,gamma_oil_,gamma_water_,Rsb_m3m3_,Rp_m3m3_,Pb_atm_,T_res_C_,Bob_m3m3_,Muo_cP_,PVT_corr_1_)</f>
        <v>6.809557502891268</v>
      </c>
      <c r="J73">
        <f>[1]!PVT_Rs_m3m3($C73,F$69,gamma_gas_,gamma_oil_,gamma_water_,Rsb_m3m3_,Rp_m3m3_,Pb_atm_,T_res_C_,Bob_m3m3_,Muo_cP_,PVT_corr_1_)</f>
        <v>5.6721957692703757</v>
      </c>
      <c r="K73">
        <f>[1]!PVT_Rs_m3m3($C73,G$69,gamma_gas_,gamma_oil_,gamma_water_,Rsb_m3m3_,Rp_m3m3_,Pb_atm_,T_res_C_,Bob_m3m3_,Muo_cP_,PVT_corr_1_)</f>
        <v>4.7248011095094089</v>
      </c>
    </row>
    <row r="74" spans="2:11" outlineLevel="1" x14ac:dyDescent="0.4">
      <c r="C74">
        <v>15</v>
      </c>
      <c r="D74">
        <f>[1]!PVT_Rs_m3m3($C74,D$69,gamma_gas_,gamma_oil_,gamma_water_,Rsb_m3m3_,Rp_m3m3_,Pb_atm_,T_res_C_,Bob_m3m3_,Muo_cP_,PVT_corr_)</f>
        <v>36.133467942602017</v>
      </c>
      <c r="E74">
        <f>[1]!PVT_Rs_m3m3($C74,E$69,gamma_gas_,gamma_oil_,gamma_water_,Rsb_m3m3_,Rp_m3m3_,Pb_atm_,T_res_C_,Bob_m3m3_,Muo_cP_,PVT_corr_)</f>
        <v>31.322766346582391</v>
      </c>
      <c r="F74">
        <f>[1]!PVT_Rs_m3m3($C74,F$69,gamma_gas_,gamma_oil_,gamma_water_,Rsb_m3m3_,Rp_m3m3_,Pb_atm_,T_res_C_,Bob_m3m3_,Muo_cP_,PVT_corr_)</f>
        <v>27.563398369819158</v>
      </c>
      <c r="G74">
        <f>[1]!PVT_Rs_m3m3($C74,G$69,gamma_gas_,gamma_oil_,gamma_water_,Rsb_m3m3_,Rp_m3m3_,Pb_atm_,T_res_C_,Bob_m3m3_,Muo_cP_,PVT_corr_)</f>
        <v>24.717208069067908</v>
      </c>
      <c r="H74">
        <f>[1]!PVT_Rs_m3m3($C74,D$69,gamma_gas_,gamma_oil_,gamma_water_,Rsb_m3m3_,Rp_m3m3_,Pb_atm_,T_res_C_,Bob_m3m3_,Muo_cP_,PVT_corr_1_)</f>
        <v>13.319884148269232</v>
      </c>
      <c r="I74">
        <f>[1]!PVT_Rs_m3m3($C74,E$69,gamma_gas_,gamma_oil_,gamma_water_,Rsb_m3m3_,Rp_m3m3_,Pb_atm_,T_res_C_,Bob_m3m3_,Muo_cP_,PVT_corr_1_)</f>
        <v>11.095139512502138</v>
      </c>
      <c r="J74">
        <f>[1]!PVT_Rs_m3m3($C74,F$69,gamma_gas_,gamma_oil_,gamma_water_,Rsb_m3m3_,Rp_m3m3_,Pb_atm_,T_res_C_,Bob_m3m3_,Muo_cP_,PVT_corr_1_)</f>
        <v>9.2419813439504903</v>
      </c>
      <c r="K74">
        <f>[1]!PVT_Rs_m3m3($C74,G$69,gamma_gas_,gamma_oil_,gamma_water_,Rsb_m3m3_,Rp_m3m3_,Pb_atm_,T_res_C_,Bob_m3m3_,Muo_cP_,PVT_corr_1_)</f>
        <v>7.6983456643950507</v>
      </c>
    </row>
    <row r="75" spans="2:11" outlineLevel="1" x14ac:dyDescent="0.4">
      <c r="C75">
        <v>20</v>
      </c>
      <c r="D75">
        <f>[1]!PVT_Rs_m3m3($C75,D$69,gamma_gas_,gamma_oil_,gamma_water_,Rsb_m3m3_,Rp_m3m3_,Pb_atm_,T_res_C_,Bob_m3m3_,Muo_cP_,PVT_corr_)</f>
        <v>42.997847342176087</v>
      </c>
      <c r="E75">
        <f>[1]!PVT_Rs_m3m3($C75,E$69,gamma_gas_,gamma_oil_,gamma_water_,Rsb_m3m3_,Rp_m3m3_,Pb_atm_,T_res_C_,Bob_m3m3_,Muo_cP_,PVT_corr_)</f>
        <v>36.955567981078325</v>
      </c>
      <c r="F75">
        <f>[1]!PVT_Rs_m3m3($C75,F$69,gamma_gas_,gamma_oil_,gamma_water_,Rsb_m3m3_,Rp_m3m3_,Pb_atm_,T_res_C_,Bob_m3m3_,Muo_cP_,PVT_corr_)</f>
        <v>32.342179225948094</v>
      </c>
      <c r="G75">
        <f>[1]!PVT_Rs_m3m3($C75,G$69,gamma_gas_,gamma_oil_,gamma_water_,Rsb_m3m3_,Rp_m3m3_,Pb_atm_,T_res_C_,Bob_m3m3_,Muo_cP_,PVT_corr_)</f>
        <v>28.882289377368032</v>
      </c>
      <c r="H75">
        <f>[1]!PVT_Rs_m3m3($C75,D$69,gamma_gas_,gamma_oil_,gamma_water_,Rsb_m3m3_,Rp_m3m3_,Pb_atm_,T_res_C_,Bob_m3m3_,Muo_cP_,PVT_corr_1_)</f>
        <v>18.833311359454534</v>
      </c>
      <c r="I75">
        <f>[1]!PVT_Rs_m3m3($C75,E$69,gamma_gas_,gamma_oil_,gamma_water_,Rsb_m3m3_,Rp_m3m3_,Pb_atm_,T_res_C_,Bob_m3m3_,Muo_cP_,PVT_corr_1_)</f>
        <v>15.687690274895605</v>
      </c>
      <c r="J75">
        <f>[1]!PVT_Rs_m3m3($C75,F$69,gamma_gas_,gamma_oil_,gamma_water_,Rsb_m3m3_,Rp_m3m3_,Pb_atm_,T_res_C_,Bob_m3m3_,Muo_cP_,PVT_corr_1_)</f>
        <v>13.067464423217707</v>
      </c>
      <c r="K75">
        <f>[1]!PVT_Rs_m3m3($C75,G$69,gamma_gas_,gamma_oil_,gamma_water_,Rsb_m3m3_,Rp_m3m3_,Pb_atm_,T_res_C_,Bob_m3m3_,Muo_cP_,PVT_corr_1_)</f>
        <v>10.884880021204843</v>
      </c>
    </row>
    <row r="76" spans="2:11" outlineLevel="1" x14ac:dyDescent="0.4">
      <c r="C76">
        <v>25</v>
      </c>
      <c r="D76">
        <f>[1]!PVT_Rs_m3m3($C76,D$69,gamma_gas_,gamma_oil_,gamma_water_,Rsb_m3m3_,Rp_m3m3_,Pb_atm_,T_res_C_,Bob_m3m3_,Muo_cP_,PVT_corr_)</f>
        <v>49.257235015504882</v>
      </c>
      <c r="E76">
        <f>[1]!PVT_Rs_m3m3($C76,E$69,gamma_gas_,gamma_oil_,gamma_water_,Rsb_m3m3_,Rp_m3m3_,Pb_atm_,T_res_C_,Bob_m3m3_,Muo_cP_,PVT_corr_)</f>
        <v>42.095437207474099</v>
      </c>
      <c r="F76">
        <f>[1]!PVT_Rs_m3m3($C76,F$69,gamma_gas_,gamma_oil_,gamma_water_,Rsb_m3m3_,Rp_m3m3_,Pb_atm_,T_res_C_,Bob_m3m3_,Muo_cP_,PVT_corr_)</f>
        <v>36.697735545584067</v>
      </c>
      <c r="G76">
        <f>[1]!PVT_Rs_m3m3($C76,G$69,gamma_gas_,gamma_oil_,gamma_water_,Rsb_m3m3_,Rp_m3m3_,Pb_atm_,T_res_C_,Bob_m3m3_,Muo_cP_,PVT_corr_)</f>
        <v>32.670131677596835</v>
      </c>
      <c r="H76">
        <f>[1]!PVT_Rs_m3m3($C76,D$69,gamma_gas_,gamma_oil_,gamma_water_,Rsb_m3m3_,Rp_m3m3_,Pb_atm_,T_res_C_,Bob_m3m3_,Muo_cP_,PVT_corr_1_)</f>
        <v>24.638050556525798</v>
      </c>
      <c r="I76">
        <f>[1]!PVT_Rs_m3m3($C76,E$69,gamma_gas_,gamma_oil_,gamma_water_,Rsb_m3m3_,Rp_m3m3_,Pb_atm_,T_res_C_,Bob_m3m3_,Muo_cP_,PVT_corr_1_)</f>
        <v>20.522896835874889</v>
      </c>
      <c r="J76">
        <f>[1]!PVT_Rs_m3m3($C76,F$69,gamma_gas_,gamma_oil_,gamma_water_,Rsb_m3m3_,Rp_m3m3_,Pb_atm_,T_res_C_,Bob_m3m3_,Muo_cP_,PVT_corr_1_)</f>
        <v>17.095073880526812</v>
      </c>
      <c r="K76">
        <f>[1]!PVT_Rs_m3m3($C76,G$69,gamma_gas_,gamma_oil_,gamma_water_,Rsb_m3m3_,Rp_m3m3_,Pb_atm_,T_res_C_,Bob_m3m3_,Muo_cP_,PVT_corr_1_)</f>
        <v>14.239780734551076</v>
      </c>
    </row>
    <row r="77" spans="2:11" outlineLevel="1" x14ac:dyDescent="0.4">
      <c r="C77">
        <v>30</v>
      </c>
      <c r="D77">
        <f>[1]!PVT_Rs_m3m3($C77,D$69,gamma_gas_,gamma_oil_,gamma_water_,Rsb_m3m3_,Rp_m3m3_,Pb_atm_,T_res_C_,Bob_m3m3_,Muo_cP_,PVT_corr_)</f>
        <v>55.102675606566329</v>
      </c>
      <c r="E77">
        <f>[1]!PVT_Rs_m3m3($C77,E$69,gamma_gas_,gamma_oil_,gamma_water_,Rsb_m3m3_,Rp_m3m3_,Pb_atm_,T_res_C_,Bob_m3m3_,Muo_cP_,PVT_corr_)</f>
        <v>46.914992108809869</v>
      </c>
      <c r="F77">
        <f>[1]!PVT_Rs_m3m3($C77,F$69,gamma_gas_,gamma_oil_,gamma_water_,Rsb_m3m3_,Rp_m3m3_,Pb_atm_,T_res_C_,Bob_m3m3_,Muo_cP_,PVT_corr_)</f>
        <v>40.787976862218315</v>
      </c>
      <c r="G77">
        <f>[1]!PVT_Rs_m3m3($C77,G$69,gamma_gas_,gamma_oil_,gamma_water_,Rsb_m3m3_,Rp_m3m3_,Pb_atm_,T_res_C_,Bob_m3m3_,Muo_cP_,PVT_corr_)</f>
        <v>36.226805961640032</v>
      </c>
      <c r="H77">
        <f>[1]!PVT_Rs_m3m3($C77,D$69,gamma_gas_,gamma_oil_,gamma_water_,Rsb_m3m3_,Rp_m3m3_,Pb_atm_,T_res_C_,Bob_m3m3_,Muo_cP_,PVT_corr_1_)</f>
        <v>30.686019895832853</v>
      </c>
      <c r="I77">
        <f>[1]!PVT_Rs_m3m3($C77,E$69,gamma_gas_,gamma_oil_,gamma_water_,Rsb_m3m3_,Rp_m3m3_,Pb_atm_,T_res_C_,Bob_m3m3_,Muo_cP_,PVT_corr_1_)</f>
        <v>25.560708189186581</v>
      </c>
      <c r="J77">
        <f>[1]!PVT_Rs_m3m3($C77,F$69,gamma_gas_,gamma_oil_,gamma_water_,Rsb_m3m3_,Rp_m3m3_,Pb_atm_,T_res_C_,Bob_m3m3_,Muo_cP_,PVT_corr_1_)</f>
        <v>21.291448201839756</v>
      </c>
      <c r="K77">
        <f>[1]!PVT_Rs_m3m3($C77,G$69,gamma_gas_,gamma_oil_,gamma_water_,Rsb_m3m3_,Rp_m3m3_,Pb_atm_,T_res_C_,Bob_m3m3_,Muo_cP_,PVT_corr_1_)</f>
        <v>17.735258474700828</v>
      </c>
    </row>
    <row r="78" spans="2:11" outlineLevel="1" x14ac:dyDescent="0.4">
      <c r="C78">
        <v>35</v>
      </c>
      <c r="D78">
        <f>[1]!PVT_Rs_m3m3($C78,D$69,gamma_gas_,gamma_oil_,gamma_water_,Rsb_m3m3_,Rp_m3m3_,Pb_atm_,T_res_C_,Bob_m3m3_,Muo_cP_,PVT_corr_)</f>
        <v>60.645944435779086</v>
      </c>
      <c r="E78">
        <f>[1]!PVT_Rs_m3m3($C78,E$69,gamma_gas_,gamma_oil_,gamma_water_,Rsb_m3m3_,Rp_m3m3_,Pb_atm_,T_res_C_,Bob_m3m3_,Muo_cP_,PVT_corr_)</f>
        <v>51.514717691303439</v>
      </c>
      <c r="F78">
        <f>[1]!PVT_Rs_m3m3($C78,F$69,gamma_gas_,gamma_oil_,gamma_water_,Rsb_m3m3_,Rp_m3m3_,Pb_atm_,T_res_C_,Bob_m3m3_,Muo_cP_,PVT_corr_)</f>
        <v>44.70530228563328</v>
      </c>
      <c r="G78">
        <f>[1]!PVT_Rs_m3m3($C78,G$69,gamma_gas_,gamma_oil_,gamma_water_,Rsb_m3m3_,Rp_m3m3_,Pb_atm_,T_res_C_,Bob_m3m3_,Muo_cP_,PVT_corr_)</f>
        <v>39.63844177344896</v>
      </c>
      <c r="H78">
        <f>[1]!PVT_Rs_m3m3($C78,D$69,gamma_gas_,gamma_oil_,gamma_water_,Rsb_m3m3_,Rp_m3m3_,Pb_atm_,T_res_C_,Bob_m3m3_,Muo_cP_,PVT_corr_1_)</f>
        <v>36.944049460331044</v>
      </c>
      <c r="I78">
        <f>[1]!PVT_Rs_m3m3($C78,E$69,gamma_gas_,gamma_oil_,gamma_water_,Rsb_m3m3_,Rp_m3m3_,Pb_atm_,T_res_C_,Bob_m3m3_,Muo_cP_,PVT_corr_1_)</f>
        <v>30.773494600732995</v>
      </c>
      <c r="J78">
        <f>[1]!PVT_Rs_m3m3($C78,F$69,gamma_gas_,gamma_oil_,gamma_water_,Rsb_m3m3_,Rp_m3m3_,Pb_atm_,T_res_C_,Bob_m3m3_,Muo_cP_,PVT_corr_1_)</f>
        <v>25.633572490698384</v>
      </c>
      <c r="K78">
        <f>[1]!PVT_Rs_m3m3($C78,G$69,gamma_gas_,gamma_oil_,gamma_water_,Rsb_m3m3_,Rp_m3m3_,Pb_atm_,T_res_C_,Bob_m3m3_,Muo_cP_,PVT_corr_1_)</f>
        <v>21.352142392701772</v>
      </c>
    </row>
    <row r="79" spans="2:11" outlineLevel="1" x14ac:dyDescent="0.4">
      <c r="C79">
        <v>40</v>
      </c>
      <c r="D79">
        <f>[1]!PVT_Rs_m3m3($C79,D$69,gamma_gas_,gamma_oil_,gamma_water_,Rsb_m3m3_,Rp_m3m3_,Pb_atm_,T_res_C_,Bob_m3m3_,Muo_cP_,PVT_corr_)</f>
        <v>65.958972470791025</v>
      </c>
      <c r="E79">
        <f>[1]!PVT_Rs_m3m3($C79,E$69,gamma_gas_,gamma_oil_,gamma_water_,Rsb_m3m3_,Rp_m3m3_,Pb_atm_,T_res_C_,Bob_m3m3_,Muo_cP_,PVT_corr_)</f>
        <v>55.958996181643542</v>
      </c>
      <c r="F79">
        <f>[1]!PVT_Rs_m3m3($C79,F$69,gamma_gas_,gamma_oil_,gamma_water_,Rsb_m3m3_,Rp_m3m3_,Pb_atm_,T_res_C_,Bob_m3m3_,Muo_cP_,PVT_corr_)</f>
        <v>48.509284988542504</v>
      </c>
      <c r="G79">
        <f>[1]!PVT_Rs_m3m3($C79,G$69,gamma_gas_,gamma_oil_,gamma_water_,Rsb_m3m3_,Rp_m3m3_,Pb_atm_,T_res_C_,Bob_m3m3_,Muo_cP_,PVT_corr_)</f>
        <v>42.961083304843299</v>
      </c>
      <c r="H79">
        <f>[1]!PVT_Rs_m3m3($C79,D$69,gamma_gas_,gamma_oil_,gamma_water_,Rsb_m3m3_,Rp_m3m3_,Pb_atm_,T_res_C_,Bob_m3m3_,Muo_cP_,PVT_corr_1_)</f>
        <v>43.387717238946919</v>
      </c>
      <c r="I79">
        <f>[1]!PVT_Rs_m3m3($C79,E$69,gamma_gas_,gamma_oil_,gamma_water_,Rsb_m3m3_,Rp_m3m3_,Pb_atm_,T_res_C_,Bob_m3m3_,Muo_cP_,PVT_corr_1_)</f>
        <v>36.140913129312885</v>
      </c>
      <c r="J79">
        <f>[1]!PVT_Rs_m3m3($C79,F$69,gamma_gas_,gamma_oil_,gamma_water_,Rsb_m3m3_,Rp_m3m3_,Pb_atm_,T_res_C_,Bob_m3m3_,Muo_cP_,PVT_corr_1_)</f>
        <v>30.104501571888704</v>
      </c>
      <c r="K79">
        <f>[1]!PVT_Rs_m3m3($C79,G$69,gamma_gas_,gamma_oil_,gamma_water_,Rsb_m3m3_,Rp_m3m3_,Pb_atm_,T_res_C_,Bob_m3m3_,Muo_cP_,PVT_corr_1_)</f>
        <v>25.076317569762548</v>
      </c>
    </row>
    <row r="80" spans="2:11" outlineLevel="1" x14ac:dyDescent="0.4">
      <c r="C80">
        <v>45</v>
      </c>
      <c r="D80">
        <f>[1]!PVT_Rs_m3m3($C80,D$69,gamma_gas_,gamma_oil_,gamma_water_,Rsb_m3m3_,Rp_m3m3_,Pb_atm_,T_res_C_,Bob_m3m3_,Muo_cP_,PVT_corr_)</f>
        <v>71.091172851934687</v>
      </c>
      <c r="E80">
        <f>[1]!PVT_Rs_m3m3($C80,E$69,gamma_gas_,gamma_oil_,gamma_water_,Rsb_m3m3_,Rp_m3m3_,Pb_atm_,T_res_C_,Bob_m3m3_,Muo_cP_,PVT_corr_)</f>
        <v>60.291876129308427</v>
      </c>
      <c r="F80">
        <f>[1]!PVT_Rs_m3m3($C80,F$69,gamma_gas_,gamma_oil_,gamma_water_,Rsb_m3m3_,Rp_m3m3_,Pb_atm_,T_res_C_,Bob_m3m3_,Muo_cP_,PVT_corr_)</f>
        <v>52.240974581917598</v>
      </c>
      <c r="G80">
        <f>[1]!PVT_Rs_m3m3($C80,G$69,gamma_gas_,gamma_oil_,gamma_water_,Rsb_m3m3_,Rp_m3m3_,Pb_atm_,T_res_C_,Bob_m3m3_,Muo_cP_,PVT_corr_)</f>
        <v>46.233755897855389</v>
      </c>
      <c r="H80">
        <f>[1]!PVT_Rs_m3m3($C80,D$69,gamma_gas_,gamma_oil_,gamma_water_,Rsb_m3m3_,Rp_m3m3_,Pb_atm_,T_res_C_,Bob_m3m3_,Muo_cP_,PVT_corr_1_)</f>
        <v>49.998207913381101</v>
      </c>
      <c r="I80">
        <f>[1]!PVT_Rs_m3m3($C80,E$69,gamma_gas_,gamma_oil_,gamma_water_,Rsb_m3m3_,Rp_m3m3_,Pb_atm_,T_res_C_,Bob_m3m3_,Muo_cP_,PVT_corr_1_)</f>
        <v>41.647291072432751</v>
      </c>
      <c r="J80">
        <f>[1]!PVT_Rs_m3m3($C80,F$69,gamma_gas_,gamma_oil_,gamma_water_,Rsb_m3m3_,Rp_m3m3_,Pb_atm_,T_res_C_,Bob_m3m3_,Muo_cP_,PVT_corr_1_)</f>
        <v>34.691180465444852</v>
      </c>
      <c r="K80">
        <f>[1]!PVT_Rs_m3m3($C80,G$69,gamma_gas_,gamma_oil_,gamma_water_,Rsb_m3m3_,Rp_m3m3_,Pb_atm_,T_res_C_,Bob_m3m3_,Muo_cP_,PVT_corr_1_)</f>
        <v>28.896909525111269</v>
      </c>
    </row>
    <row r="81" spans="3:11" outlineLevel="1" x14ac:dyDescent="0.4">
      <c r="C81">
        <v>50</v>
      </c>
      <c r="D81">
        <f>[1]!PVT_Rs_m3m3($C81,D$69,gamma_gas_,gamma_oil_,gamma_water_,Rsb_m3m3_,Rp_m3m3_,Pb_atm_,T_res_C_,Bob_m3m3_,Muo_cP_,PVT_corr_)</f>
        <v>76.078149451725807</v>
      </c>
      <c r="E81">
        <f>[1]!PVT_Rs_m3m3($C81,E$69,gamma_gas_,gamma_oil_,gamma_water_,Rsb_m3m3_,Rp_m3m3_,Pb_atm_,T_res_C_,Bob_m3m3_,Muo_cP_,PVT_corr_)</f>
        <v>64.544972211920637</v>
      </c>
      <c r="F81">
        <f>[1]!PVT_Rs_m3m3($C81,F$69,gamma_gas_,gamma_oil_,gamma_water_,Rsb_m3m3_,Rp_m3m3_,Pb_atm_,T_res_C_,Bob_m3m3_,Muo_cP_,PVT_corr_)</f>
        <v>55.930065520372871</v>
      </c>
      <c r="G81">
        <f>[1]!PVT_Rs_m3m3($C81,G$69,gamma_gas_,gamma_oil_,gamma_water_,Rsb_m3m3_,Rp_m3m3_,Pb_atm_,T_res_C_,Bob_m3m3_,Muo_cP_,PVT_corr_)</f>
        <v>49.485019738325661</v>
      </c>
      <c r="H81">
        <f>[1]!PVT_Rs_m3m3($C81,D$69,gamma_gas_,gamma_oil_,gamma_water_,Rsb_m3m3_,Rp_m3m3_,Pb_atm_,T_res_C_,Bob_m3m3_,Muo_cP_,PVT_corr_1_)</f>
        <v>56.760531935281563</v>
      </c>
      <c r="I81">
        <f>[1]!PVT_Rs_m3m3($C81,E$69,gamma_gas_,gamma_oil_,gamma_water_,Rsb_m3m3_,Rp_m3m3_,Pb_atm_,T_res_C_,Bob_m3m3_,Muo_cP_,PVT_corr_1_)</f>
        <v>47.280142500910038</v>
      </c>
      <c r="J81">
        <f>[1]!PVT_Rs_m3m3($C81,F$69,gamma_gas_,gamma_oil_,gamma_water_,Rsb_m3m3_,Rp_m3m3_,Pb_atm_,T_res_C_,Bob_m3m3_,Muo_cP_,PVT_corr_1_)</f>
        <v>39.383208696056229</v>
      </c>
      <c r="K81">
        <f>[1]!PVT_Rs_m3m3($C81,G$69,gamma_gas_,gamma_oil_,gamma_water_,Rsb_m3m3_,Rp_m3m3_,Pb_atm_,T_res_C_,Bob_m3m3_,Muo_cP_,PVT_corr_1_)</f>
        <v>32.805254915787678</v>
      </c>
    </row>
    <row r="82" spans="3:11" outlineLevel="1" x14ac:dyDescent="0.4">
      <c r="C82">
        <v>55</v>
      </c>
      <c r="D82">
        <f>[1]!PVT_Rs_m3m3($C82,D$69,gamma_gas_,gamma_oil_,gamma_water_,Rsb_m3m3_,Rp_m3m3_,Pb_atm_,T_res_C_,Bob_m3m3_,Muo_cP_,PVT_corr_)</f>
        <v>80.946509099085205</v>
      </c>
      <c r="E82">
        <f>[1]!PVT_Rs_m3m3($C82,E$69,gamma_gas_,gamma_oil_,gamma_water_,Rsb_m3m3_,Rp_m3m3_,Pb_atm_,T_res_C_,Bob_m3m3_,Muo_cP_,PVT_corr_)</f>
        <v>68.741818684937101</v>
      </c>
      <c r="F82">
        <f>[1]!PVT_Rs_m3m3($C82,F$69,gamma_gas_,gamma_oil_,gamma_water_,Rsb_m3m3_,Rp_m3m3_,Pb_atm_,T_res_C_,Bob_m3m3_,Muo_cP_,PVT_corr_)</f>
        <v>59.598851183420635</v>
      </c>
      <c r="G82">
        <f>[1]!PVT_Rs_m3m3($C82,G$69,gamma_gas_,gamma_oil_,gamma_water_,Rsb_m3m3_,Rp_m3m3_,Pb_atm_,T_res_C_,Bob_m3m3_,Muo_cP_,PVT_corr_)</f>
        <v>52.736589094327968</v>
      </c>
      <c r="H82">
        <f>[1]!PVT_Rs_m3m3($C82,D$69,gamma_gas_,gamma_oil_,gamma_water_,Rsb_m3m3_,Rp_m3m3_,Pb_atm_,T_res_C_,Bob_m3m3_,Muo_cP_,PVT_corr_1_)</f>
        <v>63.662435584987406</v>
      </c>
      <c r="I82">
        <f>[1]!PVT_Rs_m3m3($C82,E$69,gamma_gas_,gamma_oil_,gamma_water_,Rsb_m3m3_,Rp_m3m3_,Pb_atm_,T_res_C_,Bob_m3m3_,Muo_cP_,PVT_corr_1_)</f>
        <v>53.029260364317601</v>
      </c>
      <c r="J82">
        <f>[1]!PVT_Rs_m3m3($C82,F$69,gamma_gas_,gamma_oil_,gamma_water_,Rsb_m3m3_,Rp_m3m3_,Pb_atm_,T_res_C_,Bob_m3m3_,Muo_cP_,PVT_corr_1_)</f>
        <v>44.172084038985822</v>
      </c>
      <c r="K82">
        <f>[1]!PVT_Rs_m3m3($C82,G$69,gamma_gas_,gamma_oil_,gamma_water_,Rsb_m3m3_,Rp_m3m3_,Pb_atm_,T_res_C_,Bob_m3m3_,Muo_cP_,PVT_corr_1_)</f>
        <v>36.794271595387663</v>
      </c>
    </row>
    <row r="83" spans="3:11" outlineLevel="1" x14ac:dyDescent="0.4">
      <c r="C83">
        <v>60</v>
      </c>
      <c r="D83">
        <f>[1]!PVT_Rs_m3m3($C83,D$69,gamma_gas_,gamma_oil_,gamma_water_,Rsb_m3m3_,Rp_m3m3_,Pb_atm_,T_res_C_,Bob_m3m3_,Muo_cP_,PVT_corr_)</f>
        <v>85.716716243592145</v>
      </c>
      <c r="E83">
        <f>[1]!PVT_Rs_m3m3($C83,E$69,gamma_gas_,gamma_oil_,gamma_water_,Rsb_m3m3_,Rp_m3m3_,Pb_atm_,T_res_C_,Bob_m3m3_,Muo_cP_,PVT_corr_)</f>
        <v>72.900445873520994</v>
      </c>
      <c r="F83">
        <f>[1]!PVT_Rs_m3m3($C83,F$69,gamma_gas_,gamma_oil_,gamma_water_,Rsb_m3m3_,Rp_m3m3_,Pb_atm_,T_res_C_,Bob_m3m3_,Muo_cP_,PVT_corr_)</f>
        <v>63.264567041024691</v>
      </c>
      <c r="G83">
        <f>[1]!PVT_Rs_m3m3($C83,G$69,gamma_gas_,gamma_oil_,gamma_water_,Rsb_m3m3_,Rp_m3m3_,Pb_atm_,T_res_C_,Bob_m3m3_,Muo_cP_,PVT_corr_)</f>
        <v>56.005480365686601</v>
      </c>
      <c r="H83">
        <f>[1]!PVT_Rs_m3m3($C83,D$69,gamma_gas_,gamma_oil_,gamma_water_,Rsb_m3m3_,Rp_m3m3_,Pb_atm_,T_res_C_,Bob_m3m3_,Muo_cP_,PVT_corr_1_)</f>
        <v>70.693694221792768</v>
      </c>
      <c r="I83">
        <f>[1]!PVT_Rs_m3m3($C83,E$69,gamma_gas_,gamma_oil_,gamma_water_,Rsb_m3m3_,Rp_m3m3_,Pb_atm_,T_res_C_,Bob_m3m3_,Muo_cP_,PVT_corr_1_)</f>
        <v>58.886127785644092</v>
      </c>
      <c r="J83">
        <f>[1]!PVT_Rs_m3m3($C83,F$69,gamma_gas_,gamma_oil_,gamma_water_,Rsb_m3m3_,Rp_m3m3_,Pb_atm_,T_res_C_,Bob_m3m3_,Muo_cP_,PVT_corr_1_)</f>
        <v>49.050712142841334</v>
      </c>
      <c r="K83">
        <f>[1]!PVT_Rs_m3m3($C83,G$69,gamma_gas_,gamma_oil_,gamma_water_,Rsb_m3m3_,Rp_m3m3_,Pb_atm_,T_res_C_,Bob_m3m3_,Muo_cP_,PVT_corr_1_)</f>
        <v>40.858050141759207</v>
      </c>
    </row>
    <row r="84" spans="3:11" outlineLevel="1" x14ac:dyDescent="0.4">
      <c r="C84">
        <v>65</v>
      </c>
      <c r="D84">
        <f>[1]!PVT_Rs_m3m3($C84,D$69,gamma_gas_,gamma_oil_,gamma_water_,Rsb_m3m3_,Rp_m3m3_,Pb_atm_,T_res_C_,Bob_m3m3_,Muo_cP_,PVT_corr_)</f>
        <v>90.40488262124623</v>
      </c>
      <c r="E84">
        <f>[1]!PVT_Rs_m3m3($C84,E$69,gamma_gas_,gamma_oil_,gamma_water_,Rsb_m3m3_,Rp_m3m3_,Pb_atm_,T_res_C_,Bob_m3m3_,Muo_cP_,PVT_corr_)</f>
        <v>77.034992130349011</v>
      </c>
      <c r="F84">
        <f>[1]!PVT_Rs_m3m3($C84,F$69,gamma_gas_,gamma_oil_,gamma_water_,Rsb_m3m3_,Rp_m3m3_,Pb_atm_,T_res_C_,Bob_m3m3_,Muo_cP_,PVT_corr_)</f>
        <v>66.940858962403794</v>
      </c>
      <c r="G84">
        <f>[1]!PVT_Rs_m3m3($C84,G$69,gamma_gas_,gamma_oil_,gamma_water_,Rsb_m3m3_,Rp_m3m3_,Pb_atm_,T_res_C_,Bob_m3m3_,Muo_cP_,PVT_corr_)</f>
        <v>59.305360635556006</v>
      </c>
      <c r="H84">
        <f>[1]!PVT_Rs_m3m3($C84,D$69,gamma_gas_,gamma_oil_,gamma_water_,Rsb_m3m3_,Rp_m3m3_,Pb_atm_,T_res_C_,Bob_m3m3_,Muo_cP_,PVT_corr_1_)</f>
        <v>77.845632740952439</v>
      </c>
      <c r="I84">
        <f>[1]!PVT_Rs_m3m3($C84,E$69,gamma_gas_,gamma_oil_,gamma_water_,Rsb_m3m3_,Rp_m3m3_,Pb_atm_,T_res_C_,Bob_m3m3_,Muo_cP_,PVT_corr_1_)</f>
        <v>64.843518613643539</v>
      </c>
      <c r="J84">
        <f>[1]!PVT_Rs_m3m3($C84,F$69,gamma_gas_,gamma_oil_,gamma_water_,Rsb_m3m3_,Rp_m3m3_,Pb_atm_,T_res_C_,Bob_m3m3_,Muo_cP_,PVT_corr_1_)</f>
        <v>54.01307379939847</v>
      </c>
      <c r="K84">
        <f>[1]!PVT_Rs_m3m3($C84,G$69,gamma_gas_,gamma_oil_,gamma_water_,Rsb_m3m3_,Rp_m3m3_,Pb_atm_,T_res_C_,Bob_m3m3_,Muo_cP_,PVT_corr_1_)</f>
        <v>44.991576700858211</v>
      </c>
    </row>
    <row r="85" spans="3:11" outlineLevel="1" x14ac:dyDescent="0.4">
      <c r="C85">
        <v>70</v>
      </c>
      <c r="D85">
        <f>[1]!PVT_Rs_m3m3($C85,D$69,gamma_gas_,gamma_oil_,gamma_water_,Rsb_m3m3_,Rp_m3m3_,Pb_atm_,T_res_C_,Bob_m3m3_,Muo_cP_,PVT_corr_)</f>
        <v>95.023940159752442</v>
      </c>
      <c r="E85">
        <f>[1]!PVT_Rs_m3m3($C85,E$69,gamma_gas_,gamma_oil_,gamma_water_,Rsb_m3m3_,Rp_m3m3_,Pb_atm_,T_res_C_,Bob_m3m3_,Muo_cP_,PVT_corr_)</f>
        <v>81.156758328166845</v>
      </c>
      <c r="F85">
        <f>[1]!PVT_Rs_m3m3($C85,F$69,gamma_gas_,gamma_oil_,gamma_water_,Rsb_m3m3_,Rp_m3m3_,Pb_atm_,T_res_C_,Bob_m3m3_,Muo_cP_,PVT_corr_)</f>
        <v>70.63874550220774</v>
      </c>
      <c r="G85">
        <f>[1]!PVT_Rs_m3m3($C85,G$69,gamma_gas_,gamma_oil_,gamma_water_,Rsb_m3m3_,Rp_m3m3_,Pb_atm_,T_res_C_,Bob_m3m3_,Muo_cP_,PVT_corr_)</f>
        <v>62.647433369691107</v>
      </c>
      <c r="H85">
        <f>[1]!PVT_Rs_m3m3($C85,D$69,gamma_gas_,gamma_oil_,gamma_water_,Rsb_m3m3_,Rp_m3m3_,Pb_atm_,T_res_C_,Bob_m3m3_,Muo_cP_,PVT_corr_1_)</f>
        <v>85.110788063397564</v>
      </c>
      <c r="I85">
        <f>[1]!PVT_Rs_m3m3($C85,E$69,gamma_gas_,gamma_oil_,gamma_water_,Rsb_m3m3_,Rp_m3m3_,Pb_atm_,T_res_C_,Bob_m3m3_,Muo_cP_,PVT_corr_1_)</f>
        <v>70.895216284978048</v>
      </c>
      <c r="J85">
        <f>[1]!PVT_Rs_m3m3($C85,F$69,gamma_gas_,gamma_oil_,gamma_water_,Rsb_m3m3_,Rp_m3m3_,Pb_atm_,T_res_C_,Bob_m3m3_,Muo_cP_,PVT_corr_1_)</f>
        <v>59.053990762603831</v>
      </c>
      <c r="K85">
        <f>[1]!PVT_Rs_m3m3($C85,G$69,gamma_gas_,gamma_oil_,gamma_water_,Rsb_m3m3_,Rp_m3m3_,Pb_atm_,T_res_C_,Bob_m3m3_,Muo_cP_,PVT_corr_1_)</f>
        <v>49.190537919674028</v>
      </c>
    </row>
    <row r="86" spans="3:11" outlineLevel="1" x14ac:dyDescent="0.4">
      <c r="C86">
        <v>75</v>
      </c>
      <c r="D86">
        <f>[1]!PVT_Rs_m3m3($C86,D$69,gamma_gas_,gamma_oil_,gamma_water_,Rsb_m3m3_,Rp_m3m3_,Pb_atm_,T_res_C_,Bob_m3m3_,Muo_cP_,PVT_corr_)</f>
        <v>99.584438219639665</v>
      </c>
      <c r="E86">
        <f>[1]!PVT_Rs_m3m3($C86,E$69,gamma_gas_,gamma_oil_,gamma_water_,Rsb_m3m3_,Rp_m3m3_,Pb_atm_,T_res_C_,Bob_m3m3_,Muo_cP_,PVT_corr_)</f>
        <v>85.274923406635651</v>
      </c>
      <c r="F86">
        <f>[1]!PVT_Rs_m3m3($C86,F$69,gamma_gas_,gamma_oil_,gamma_water_,Rsb_m3m3_,Rp_m3m3_,Pb_atm_,T_res_C_,Bob_m3m3_,Muo_cP_,PVT_corr_)</f>
        <v>74.367272218410918</v>
      </c>
      <c r="G86">
        <f>[1]!PVT_Rs_m3m3($C86,G$69,gamma_gas_,gamma_oil_,gamma_water_,Rsb_m3m3_,Rp_m3m3_,Pb_atm_,T_res_C_,Bob_m3m3_,Muo_cP_,PVT_corr_)</f>
        <v>66.041042105964692</v>
      </c>
      <c r="H86">
        <f>[1]!PVT_Rs_m3m3($C86,D$69,gamma_gas_,gamma_oil_,gamma_water_,Rsb_m3m3_,Rp_m3m3_,Pb_atm_,T_res_C_,Bob_m3m3_,Muo_cP_,PVT_corr_1_)</f>
        <v>92.482664307980343</v>
      </c>
      <c r="I86">
        <f>[1]!PVT_Rs_m3m3($C86,E$69,gamma_gas_,gamma_oil_,gamma_water_,Rsb_m3m3_,Rp_m3m3_,Pb_atm_,T_res_C_,Bob_m3m3_,Muo_cP_,PVT_corr_1_)</f>
        <v>77.035809888652452</v>
      </c>
      <c r="J86">
        <f>[1]!PVT_Rs_m3m3($C86,F$69,gamma_gas_,gamma_oil_,gamma_water_,Rsb_m3m3_,Rp_m3m3_,Pb_atm_,T_res_C_,Bob_m3m3_,Muo_cP_,PVT_corr_1_)</f>
        <v>64.168955875209448</v>
      </c>
      <c r="K86">
        <f>[1]!PVT_Rs_m3m3($C86,G$69,gamma_gas_,gamma_oil_,gamma_water_,Rsb_m3m3_,Rp_m3m3_,Pb_atm_,T_res_C_,Bob_m3m3_,Muo_cP_,PVT_corr_1_)</f>
        <v>53.451179445847885</v>
      </c>
    </row>
    <row r="87" spans="3:11" outlineLevel="1" x14ac:dyDescent="0.4">
      <c r="C87">
        <v>80</v>
      </c>
      <c r="D87">
        <f>[1]!PVT_Rs_m3m3($C87,D$69,gamma_gas_,gamma_oil_,gamma_water_,Rsb_m3m3_,Rp_m3m3_,Pb_atm_,T_res_C_,Bob_m3m3_,Muo_cP_,PVT_corr_)</f>
        <v>100</v>
      </c>
      <c r="E87">
        <f>[1]!PVT_Rs_m3m3($C87,E$69,gamma_gas_,gamma_oil_,gamma_water_,Rsb_m3m3_,Rp_m3m3_,Pb_atm_,T_res_C_,Bob_m3m3_,Muo_cP_,PVT_corr_)</f>
        <v>89.397045028271947</v>
      </c>
      <c r="F87">
        <f>[1]!PVT_Rs_m3m3($C87,F$69,gamma_gas_,gamma_oil_,gamma_water_,Rsb_m3m3_,Rp_m3m3_,Pb_atm_,T_res_C_,Bob_m3m3_,Muo_cP_,PVT_corr_)</f>
        <v>78.133970513308853</v>
      </c>
      <c r="G87">
        <f>[1]!PVT_Rs_m3m3($C87,G$69,gamma_gas_,gamma_oil_,gamma_water_,Rsb_m3m3_,Rp_m3m3_,Pb_atm_,T_res_C_,Bob_m3m3_,Muo_cP_,PVT_corr_)</f>
        <v>69.494094908993773</v>
      </c>
      <c r="H87">
        <f>[1]!PVT_Rs_m3m3($C87,D$69,gamma_gas_,gamma_oil_,gamma_water_,Rsb_m3m3_,Rp_m3m3_,Pb_atm_,T_res_C_,Bob_m3m3_,Muo_cP_,PVT_corr_1_)</f>
        <v>100</v>
      </c>
      <c r="I87">
        <f>[1]!PVT_Rs_m3m3($C87,E$69,gamma_gas_,gamma_oil_,gamma_water_,Rsb_m3m3_,Rp_m3m3_,Pb_atm_,T_res_C_,Bob_m3m3_,Muo_cP_,PVT_corr_1_)</f>
        <v>83.260542433754324</v>
      </c>
      <c r="J87">
        <f>[1]!PVT_Rs_m3m3($C87,F$69,gamma_gas_,gamma_oil_,gamma_water_,Rsb_m3m3_,Rp_m3m3_,Pb_atm_,T_res_C_,Bob_m3m3_,Muo_cP_,PVT_corr_1_)</f>
        <v>69.354006679490823</v>
      </c>
      <c r="K87">
        <f>[1]!PVT_Rs_m3m3($C87,G$69,gamma_gas_,gamma_oil_,gamma_water_,Rsb_m3m3_,Rp_m3m3_,Pb_atm_,T_res_C_,Bob_m3m3_,Muo_cP_,PVT_corr_1_)</f>
        <v>57.770200648475111</v>
      </c>
    </row>
    <row r="88" spans="3:11" outlineLevel="1" x14ac:dyDescent="0.4">
      <c r="C88">
        <v>85</v>
      </c>
      <c r="D88">
        <f>[1]!PVT_Rs_m3m3($C88,D$69,gamma_gas_,gamma_oil_,gamma_water_,Rsb_m3m3_,Rp_m3m3_,Pb_atm_,T_res_C_,Bob_m3m3_,Muo_cP_,PVT_corr_)</f>
        <v>100</v>
      </c>
      <c r="E88">
        <f>[1]!PVT_Rs_m3m3($C88,E$69,gamma_gas_,gamma_oil_,gamma_water_,Rsb_m3m3_,Rp_m3m3_,Pb_atm_,T_res_C_,Bob_m3m3_,Muo_cP_,PVT_corr_)</f>
        <v>93.529419115904105</v>
      </c>
      <c r="F88">
        <f>[1]!PVT_Rs_m3m3($C88,F$69,gamma_gas_,gamma_oil_,gamma_water_,Rsb_m3m3_,Rp_m3m3_,Pb_atm_,T_res_C_,Bob_m3m3_,Muo_cP_,PVT_corr_)</f>
        <v>81.945187936734555</v>
      </c>
      <c r="G88">
        <f>[1]!PVT_Rs_m3m3($C88,G$69,gamma_gas_,gamma_oil_,gamma_water_,Rsb_m3m3_,Rp_m3m3_,Pb_atm_,T_res_C_,Bob_m3m3_,Muo_cP_,PVT_corr_)</f>
        <v>73.013370792055994</v>
      </c>
      <c r="H88">
        <f>[1]!PVT_Rs_m3m3($C88,D$69,gamma_gas_,gamma_oil_,gamma_water_,Rsb_m3m3_,Rp_m3m3_,Pb_atm_,T_res_C_,Bob_m3m3_,Muo_cP_,PVT_corr_1_)</f>
        <v>100</v>
      </c>
      <c r="I88">
        <f>[1]!PVT_Rs_m3m3($C88,E$69,gamma_gas_,gamma_oil_,gamma_water_,Rsb_m3m3_,Rp_m3m3_,Pb_atm_,T_res_C_,Bob_m3m3_,Muo_cP_,PVT_corr_1_)</f>
        <v>89.565195492281347</v>
      </c>
      <c r="J88">
        <f>[1]!PVT_Rs_m3m3($C88,F$69,gamma_gas_,gamma_oil_,gamma_water_,Rsb_m3m3_,Rp_m3m3_,Pb_atm_,T_res_C_,Bob_m3m3_,Muo_cP_,PVT_corr_1_)</f>
        <v>74.605629327527879</v>
      </c>
      <c r="K88">
        <f>[1]!PVT_Rs_m3m3($C88,G$69,gamma_gas_,gamma_oil_,gamma_water_,Rsb_m3m3_,Rp_m3m3_,Pb_atm_,T_res_C_,Bob_m3m3_,Muo_cP_,PVT_corr_1_)</f>
        <v>62.144674577706553</v>
      </c>
    </row>
    <row r="89" spans="3:11" outlineLevel="1" x14ac:dyDescent="0.4">
      <c r="C89">
        <v>90</v>
      </c>
      <c r="D89">
        <f>[1]!PVT_Rs_m3m3($C89,D$69,gamma_gas_,gamma_oil_,gamma_water_,Rsb_m3m3_,Rp_m3m3_,Pb_atm_,T_res_C_,Bob_m3m3_,Muo_cP_,PVT_corr_)</f>
        <v>100</v>
      </c>
      <c r="E89">
        <f>[1]!PVT_Rs_m3m3($C89,E$69,gamma_gas_,gamma_oil_,gamma_water_,Rsb_m3m3_,Rp_m3m3_,Pb_atm_,T_res_C_,Bob_m3m3_,Muo_cP_,PVT_corr_)</f>
        <v>97.677343894922458</v>
      </c>
      <c r="F89">
        <f>[1]!PVT_Rs_m3m3($C89,F$69,gamma_gas_,gamma_oil_,gamma_water_,Rsb_m3m3_,Rp_m3m3_,Pb_atm_,T_res_C_,Bob_m3m3_,Muo_cP_,PVT_corr_)</f>
        <v>85.806331381231587</v>
      </c>
      <c r="G89">
        <f>[1]!PVT_Rs_m3m3($C89,G$69,gamma_gas_,gamma_oil_,gamma_water_,Rsb_m3m3_,Rp_m3m3_,Pb_atm_,T_res_C_,Bob_m3m3_,Muo_cP_,PVT_corr_)</f>
        <v>76.604746018526271</v>
      </c>
      <c r="H89">
        <f>[1]!PVT_Rs_m3m3($C89,D$69,gamma_gas_,gamma_oil_,gamma_water_,Rsb_m3m3_,Rp_m3m3_,Pb_atm_,T_res_C_,Bob_m3m3_,Muo_cP_,PVT_corr_1_)</f>
        <v>100</v>
      </c>
      <c r="I89">
        <f>[1]!PVT_Rs_m3m3($C89,E$69,gamma_gas_,gamma_oil_,gamma_water_,Rsb_m3m3_,Rp_m3m3_,Pb_atm_,T_res_C_,Bob_m3m3_,Muo_cP_,PVT_corr_1_)</f>
        <v>95.945999847324032</v>
      </c>
      <c r="J89">
        <f>[1]!PVT_Rs_m3m3($C89,F$69,gamma_gas_,gamma_oil_,gamma_water_,Rsb_m3m3_,Rp_m3m3_,Pb_atm_,T_res_C_,Bob_m3m3_,Muo_cP_,PVT_corr_1_)</f>
        <v>79.92068415331471</v>
      </c>
      <c r="K89">
        <f>[1]!PVT_Rs_m3m3($C89,G$69,gamma_gas_,gamma_oil_,gamma_water_,Rsb_m3m3_,Rp_m3m3_,Pb_atm_,T_res_C_,Bob_m3m3_,Muo_cP_,PVT_corr_1_)</f>
        <v>66.571985968126228</v>
      </c>
    </row>
    <row r="90" spans="3:11" outlineLevel="1" x14ac:dyDescent="0.4">
      <c r="C90">
        <v>95</v>
      </c>
      <c r="D90">
        <f>[1]!PVT_Rs_m3m3($C90,D$69,gamma_gas_,gamma_oil_,gamma_water_,Rsb_m3m3_,Rp_m3m3_,Pb_atm_,T_res_C_,Bob_m3m3_,Muo_cP_,PVT_corr_)</f>
        <v>100</v>
      </c>
      <c r="E90">
        <f>[1]!PVT_Rs_m3m3($C90,E$69,gamma_gas_,gamma_oil_,gamma_water_,Rsb_m3m3_,Rp_m3m3_,Pb_atm_,T_res_C_,Bob_m3m3_,Muo_cP_,PVT_corr_)</f>
        <v>100</v>
      </c>
      <c r="F90">
        <f>[1]!PVT_Rs_m3m3($C90,F$69,gamma_gas_,gamma_oil_,gamma_water_,Rsb_m3m3_,Rp_m3m3_,Pb_atm_,T_res_C_,Bob_m3m3_,Muo_cP_,PVT_corr_)</f>
        <v>89.722049688337918</v>
      </c>
      <c r="G90">
        <f>[1]!PVT_Rs_m3m3($C90,G$69,gamma_gas_,gamma_oil_,gamma_water_,Rsb_m3m3_,Rp_m3m3_,Pb_atm_,T_res_C_,Bob_m3m3_,Muo_cP_,PVT_corr_)</f>
        <v>80.273364574795778</v>
      </c>
      <c r="H90">
        <f>[1]!PVT_Rs_m3m3($C90,D$69,gamma_gas_,gamma_oil_,gamma_water_,Rsb_m3m3_,Rp_m3m3_,Pb_atm_,T_res_C_,Bob_m3m3_,Muo_cP_,PVT_corr_1_)</f>
        <v>100</v>
      </c>
      <c r="I90">
        <f>[1]!PVT_Rs_m3m3($C90,E$69,gamma_gas_,gamma_oil_,gamma_water_,Rsb_m3m3_,Rp_m3m3_,Pb_atm_,T_res_C_,Bob_m3m3_,Muo_cP_,PVT_corr_1_)</f>
        <v>100</v>
      </c>
      <c r="J90">
        <f>[1]!PVT_Rs_m3m3($C90,F$69,gamma_gas_,gamma_oil_,gamma_water_,Rsb_m3m3_,Rp_m3m3_,Pb_atm_,T_res_C_,Bob_m3m3_,Muo_cP_,PVT_corr_1_)</f>
        <v>85.296347079476476</v>
      </c>
      <c r="K90">
        <f>[1]!PVT_Rs_m3m3($C90,G$69,gamma_gas_,gamma_oil_,gamma_water_,Rsb_m3m3_,Rp_m3m3_,Pb_atm_,T_res_C_,Bob_m3m3_,Muo_cP_,PVT_corr_1_)</f>
        <v>71.049782431971636</v>
      </c>
    </row>
    <row r="91" spans="3:11" outlineLevel="1" x14ac:dyDescent="0.4">
      <c r="C91">
        <v>100</v>
      </c>
      <c r="D91">
        <f>[1]!PVT_Rs_m3m3($C91,D$69,gamma_gas_,gamma_oil_,gamma_water_,Rsb_m3m3_,Rp_m3m3_,Pb_atm_,T_res_C_,Bob_m3m3_,Muo_cP_,PVT_corr_)</f>
        <v>100</v>
      </c>
      <c r="E91">
        <f>[1]!PVT_Rs_m3m3($C91,E$69,gamma_gas_,gamma_oil_,gamma_water_,Rsb_m3m3_,Rp_m3m3_,Pb_atm_,T_res_C_,Bob_m3m3_,Muo_cP_,PVT_corr_)</f>
        <v>100</v>
      </c>
      <c r="F91">
        <f>[1]!PVT_Rs_m3m3($C91,F$69,gamma_gas_,gamma_oil_,gamma_water_,Rsb_m3m3_,Rp_m3m3_,Pb_atm_,T_res_C_,Bob_m3m3_,Muo_cP_,PVT_corr_)</f>
        <v>93.696373143084912</v>
      </c>
      <c r="G91">
        <f>[1]!PVT_Rs_m3m3($C91,G$69,gamma_gas_,gamma_oil_,gamma_water_,Rsb_m3m3_,Rp_m3m3_,Pb_atm_,T_res_C_,Bob_m3m3_,Muo_cP_,PVT_corr_)</f>
        <v>84.023768841931442</v>
      </c>
      <c r="H91">
        <f>[1]!PVT_Rs_m3m3($C91,D$69,gamma_gas_,gamma_oil_,gamma_water_,Rsb_m3m3_,Rp_m3m3_,Pb_atm_,T_res_C_,Bob_m3m3_,Muo_cP_,PVT_corr_1_)</f>
        <v>100</v>
      </c>
      <c r="I91">
        <f>[1]!PVT_Rs_m3m3($C91,E$69,gamma_gas_,gamma_oil_,gamma_water_,Rsb_m3m3_,Rp_m3m3_,Pb_atm_,T_res_C_,Bob_m3m3_,Muo_cP_,PVT_corr_1_)</f>
        <v>100</v>
      </c>
      <c r="J91">
        <f>[1]!PVT_Rs_m3m3($C91,F$69,gamma_gas_,gamma_oil_,gamma_water_,Rsb_m3m3_,Rp_m3m3_,Pb_atm_,T_res_C_,Bob_m3m3_,Muo_cP_,PVT_corr_1_)</f>
        <v>90.730062826105851</v>
      </c>
      <c r="K91">
        <f>[1]!PVT_Rs_m3m3($C91,G$69,gamma_gas_,gamma_oil_,gamma_water_,Rsb_m3m3_,Rp_m3m3_,Pb_atm_,T_res_C_,Bob_m3m3_,Muo_cP_,PVT_corr_1_)</f>
        <v>75.575935483232698</v>
      </c>
    </row>
    <row r="92" spans="3:11" outlineLevel="1" x14ac:dyDescent="0.4">
      <c r="C92">
        <v>105</v>
      </c>
      <c r="D92">
        <f>[1]!PVT_Rs_m3m3($C92,D$69,gamma_gas_,gamma_oil_,gamma_water_,Rsb_m3m3_,Rp_m3m3_,Pb_atm_,T_res_C_,Bob_m3m3_,Muo_cP_,PVT_corr_)</f>
        <v>100</v>
      </c>
      <c r="E92">
        <f>[1]!PVT_Rs_m3m3($C92,E$69,gamma_gas_,gamma_oil_,gamma_water_,Rsb_m3m3_,Rp_m3m3_,Pb_atm_,T_res_C_,Bob_m3m3_,Muo_cP_,PVT_corr_)</f>
        <v>100</v>
      </c>
      <c r="F92">
        <f>[1]!PVT_Rs_m3m3($C92,F$69,gamma_gas_,gamma_oil_,gamma_water_,Rsb_m3m3_,Rp_m3m3_,Pb_atm_,T_res_C_,Bob_m3m3_,Muo_cP_,PVT_corr_)</f>
        <v>97.732821672457902</v>
      </c>
      <c r="G92">
        <f>[1]!PVT_Rs_m3m3($C92,G$69,gamma_gas_,gamma_oil_,gamma_water_,Rsb_m3m3_,Rp_m3m3_,Pb_atm_,T_res_C_,Bob_m3m3_,Muo_cP_,PVT_corr_)</f>
        <v>87.860001314963455</v>
      </c>
      <c r="H92">
        <f>[1]!PVT_Rs_m3m3($C92,D$69,gamma_gas_,gamma_oil_,gamma_water_,Rsb_m3m3_,Rp_m3m3_,Pb_atm_,T_res_C_,Bob_m3m3_,Muo_cP_,PVT_corr_1_)</f>
        <v>100</v>
      </c>
      <c r="I92">
        <f>[1]!PVT_Rs_m3m3($C92,E$69,gamma_gas_,gamma_oil_,gamma_water_,Rsb_m3m3_,Rp_m3m3_,Pb_atm_,T_res_C_,Bob_m3m3_,Muo_cP_,PVT_corr_1_)</f>
        <v>100</v>
      </c>
      <c r="J92">
        <f>[1]!PVT_Rs_m3m3($C92,F$69,gamma_gas_,gamma_oil_,gamma_water_,Rsb_m3m3_,Rp_m3m3_,Pb_atm_,T_res_C_,Bob_m3m3_,Muo_cP_,PVT_corr_1_)</f>
        <v>96.219507068250167</v>
      </c>
      <c r="K92">
        <f>[1]!PVT_Rs_m3m3($C92,G$69,gamma_gas_,gamma_oil_,gamma_water_,Rsb_m3m3_,Rp_m3m3_,Pb_atm_,T_res_C_,Bob_m3m3_,Muo_cP_,PVT_corr_1_)</f>
        <v>80.148509015759018</v>
      </c>
    </row>
    <row r="93" spans="3:11" outlineLevel="1" x14ac:dyDescent="0.4">
      <c r="C93">
        <v>110</v>
      </c>
      <c r="D93">
        <f>[1]!PVT_Rs_m3m3($C93,D$69,gamma_gas_,gamma_oil_,gamma_water_,Rsb_m3m3_,Rp_m3m3_,Pb_atm_,T_res_C_,Bob_m3m3_,Muo_cP_,PVT_corr_)</f>
        <v>100</v>
      </c>
      <c r="E93">
        <f>[1]!PVT_Rs_m3m3($C93,E$69,gamma_gas_,gamma_oil_,gamma_water_,Rsb_m3m3_,Rp_m3m3_,Pb_atm_,T_res_C_,Bob_m3m3_,Muo_cP_,PVT_corr_)</f>
        <v>100</v>
      </c>
      <c r="F93">
        <f>[1]!PVT_Rs_m3m3($C93,F$69,gamma_gas_,gamma_oil_,gamma_water_,Rsb_m3m3_,Rp_m3m3_,Pb_atm_,T_res_C_,Bob_m3m3_,Muo_cP_,PVT_corr_)</f>
        <v>100</v>
      </c>
      <c r="G93">
        <f>[1]!PVT_Rs_m3m3($C93,G$69,gamma_gas_,gamma_oil_,gamma_water_,Rsb_m3m3_,Rp_m3m3_,Pb_atm_,T_res_C_,Bob_m3m3_,Muo_cP_,PVT_corr_)</f>
        <v>91.785684881520652</v>
      </c>
      <c r="H93">
        <f>[1]!PVT_Rs_m3m3($C93,D$69,gamma_gas_,gamma_oil_,gamma_water_,Rsb_m3m3_,Rp_m3m3_,Pb_atm_,T_res_C_,Bob_m3m3_,Muo_cP_,PVT_corr_1_)</f>
        <v>100</v>
      </c>
      <c r="I93">
        <f>[1]!PVT_Rs_m3m3($C93,E$69,gamma_gas_,gamma_oil_,gamma_water_,Rsb_m3m3_,Rp_m3m3_,Pb_atm_,T_res_C_,Bob_m3m3_,Muo_cP_,PVT_corr_1_)</f>
        <v>100</v>
      </c>
      <c r="J93">
        <f>[1]!PVT_Rs_m3m3($C93,F$69,gamma_gas_,gamma_oil_,gamma_water_,Rsb_m3m3_,Rp_m3m3_,Pb_atm_,T_res_C_,Bob_m3m3_,Muo_cP_,PVT_corr_1_)</f>
        <v>100</v>
      </c>
      <c r="K93">
        <f>[1]!PVT_Rs_m3m3($C93,G$69,gamma_gas_,gamma_oil_,gamma_water_,Rsb_m3m3_,Rp_m3m3_,Pb_atm_,T_res_C_,Bob_m3m3_,Muo_cP_,PVT_corr_1_)</f>
        <v>84.765733519946082</v>
      </c>
    </row>
    <row r="94" spans="3:11" outlineLevel="1" x14ac:dyDescent="0.4">
      <c r="C94">
        <v>115</v>
      </c>
      <c r="D94">
        <f>[1]!PVT_Rs_m3m3($C94,D$69,gamma_gas_,gamma_oil_,gamma_water_,Rsb_m3m3_,Rp_m3m3_,Pb_atm_,T_res_C_,Bob_m3m3_,Muo_cP_,PVT_corr_)</f>
        <v>100</v>
      </c>
      <c r="E94">
        <f>[1]!PVT_Rs_m3m3($C94,E$69,gamma_gas_,gamma_oil_,gamma_water_,Rsb_m3m3_,Rp_m3m3_,Pb_atm_,T_res_C_,Bob_m3m3_,Muo_cP_,PVT_corr_)</f>
        <v>100</v>
      </c>
      <c r="F94">
        <f>[1]!PVT_Rs_m3m3($C94,F$69,gamma_gas_,gamma_oil_,gamma_water_,Rsb_m3m3_,Rp_m3m3_,Pb_atm_,T_res_C_,Bob_m3m3_,Muo_cP_,PVT_corr_)</f>
        <v>100</v>
      </c>
      <c r="G94">
        <f>[1]!PVT_Rs_m3m3($C94,G$69,gamma_gas_,gamma_oil_,gamma_water_,Rsb_m3m3_,Rp_m3m3_,Pb_atm_,T_res_C_,Bob_m3m3_,Muo_cP_,PVT_corr_)</f>
        <v>95.804086966693419</v>
      </c>
      <c r="H94">
        <f>[1]!PVT_Rs_m3m3($C94,D$69,gamma_gas_,gamma_oil_,gamma_water_,Rsb_m3m3_,Rp_m3m3_,Pb_atm_,T_res_C_,Bob_m3m3_,Muo_cP_,PVT_corr_1_)</f>
        <v>100</v>
      </c>
      <c r="I94">
        <f>[1]!PVT_Rs_m3m3($C94,E$69,gamma_gas_,gamma_oil_,gamma_water_,Rsb_m3m3_,Rp_m3m3_,Pb_atm_,T_res_C_,Bob_m3m3_,Muo_cP_,PVT_corr_1_)</f>
        <v>100</v>
      </c>
      <c r="J94">
        <f>[1]!PVT_Rs_m3m3($C94,F$69,gamma_gas_,gamma_oil_,gamma_water_,Rsb_m3m3_,Rp_m3m3_,Pb_atm_,T_res_C_,Bob_m3m3_,Muo_cP_,PVT_corr_1_)</f>
        <v>100</v>
      </c>
      <c r="K94">
        <f>[1]!PVT_Rs_m3m3($C94,G$69,gamma_gas_,gamma_oil_,gamma_water_,Rsb_m3m3_,Rp_m3m3_,Pb_atm_,T_res_C_,Bob_m3m3_,Muo_cP_,PVT_corr_1_)</f>
        <v>89.425984777996135</v>
      </c>
    </row>
    <row r="95" spans="3:11" outlineLevel="1" x14ac:dyDescent="0.4">
      <c r="C95">
        <v>120</v>
      </c>
      <c r="D95">
        <f>[1]!PVT_Rs_m3m3($C95,D$69,gamma_gas_,gamma_oil_,gamma_water_,Rsb_m3m3_,Rp_m3m3_,Pb_atm_,T_res_C_,Bob_m3m3_,Muo_cP_,PVT_corr_)</f>
        <v>100</v>
      </c>
      <c r="E95">
        <f>[1]!PVT_Rs_m3m3($C95,E$69,gamma_gas_,gamma_oil_,gamma_water_,Rsb_m3m3_,Rp_m3m3_,Pb_atm_,T_res_C_,Bob_m3m3_,Muo_cP_,PVT_corr_)</f>
        <v>100</v>
      </c>
      <c r="F95">
        <f>[1]!PVT_Rs_m3m3($C95,F$69,gamma_gas_,gamma_oil_,gamma_water_,Rsb_m3m3_,Rp_m3m3_,Pb_atm_,T_res_C_,Bob_m3m3_,Muo_cP_,PVT_corr_)</f>
        <v>100</v>
      </c>
      <c r="G95">
        <f>[1]!PVT_Rs_m3m3($C95,G$69,gamma_gas_,gamma_oil_,gamma_water_,Rsb_m3m3_,Rp_m3m3_,Pb_atm_,T_res_C_,Bob_m3m3_,Muo_cP_,PVT_corr_)</f>
        <v>99.918171361577876</v>
      </c>
      <c r="H95">
        <f>[1]!PVT_Rs_m3m3($C95,D$69,gamma_gas_,gamma_oil_,gamma_water_,Rsb_m3m3_,Rp_m3m3_,Pb_atm_,T_res_C_,Bob_m3m3_,Muo_cP_,PVT_corr_1_)</f>
        <v>100</v>
      </c>
      <c r="I95">
        <f>[1]!PVT_Rs_m3m3($C95,E$69,gamma_gas_,gamma_oil_,gamma_water_,Rsb_m3m3_,Rp_m3m3_,Pb_atm_,T_res_C_,Bob_m3m3_,Muo_cP_,PVT_corr_1_)</f>
        <v>100</v>
      </c>
      <c r="J95">
        <f>[1]!PVT_Rs_m3m3($C95,F$69,gamma_gas_,gamma_oil_,gamma_water_,Rsb_m3m3_,Rp_m3m3_,Pb_atm_,T_res_C_,Bob_m3m3_,Muo_cP_,PVT_corr_1_)</f>
        <v>100</v>
      </c>
      <c r="K95">
        <f>[1]!PVT_Rs_m3m3($C95,G$69,gamma_gas_,gamma_oil_,gamma_water_,Rsb_m3m3_,Rp_m3m3_,Pb_atm_,T_res_C_,Bob_m3m3_,Muo_cP_,PVT_corr_1_)</f>
        <v>94.127766097565683</v>
      </c>
    </row>
    <row r="96" spans="3:11" outlineLevel="1" x14ac:dyDescent="0.4">
      <c r="C96">
        <v>125</v>
      </c>
      <c r="D96">
        <f>[1]!PVT_Rs_m3m3($C96,D$69,gamma_gas_,gamma_oil_,gamma_water_,Rsb_m3m3_,Rp_m3m3_,Pb_atm_,T_res_C_,Bob_m3m3_,Muo_cP_,PVT_corr_)</f>
        <v>100</v>
      </c>
      <c r="E96">
        <f>[1]!PVT_Rs_m3m3($C96,E$69,gamma_gas_,gamma_oil_,gamma_water_,Rsb_m3m3_,Rp_m3m3_,Pb_atm_,T_res_C_,Bob_m3m3_,Muo_cP_,PVT_corr_)</f>
        <v>100</v>
      </c>
      <c r="F96">
        <f>[1]!PVT_Rs_m3m3($C96,F$69,gamma_gas_,gamma_oil_,gamma_water_,Rsb_m3m3_,Rp_m3m3_,Pb_atm_,T_res_C_,Bob_m3m3_,Muo_cP_,PVT_corr_)</f>
        <v>100</v>
      </c>
      <c r="G96">
        <f>[1]!PVT_Rs_m3m3($C96,G$69,gamma_gas_,gamma_oil_,gamma_water_,Rsb_m3m3_,Rp_m3m3_,Pb_atm_,T_res_C_,Bob_m3m3_,Muo_cP_,PVT_corr_)</f>
        <v>100</v>
      </c>
      <c r="H96">
        <f>[1]!PVT_Rs_m3m3($C96,D$69,gamma_gas_,gamma_oil_,gamma_water_,Rsb_m3m3_,Rp_m3m3_,Pb_atm_,T_res_C_,Bob_m3m3_,Muo_cP_,PVT_corr_1_)</f>
        <v>100</v>
      </c>
      <c r="I96">
        <f>[1]!PVT_Rs_m3m3($C96,E$69,gamma_gas_,gamma_oil_,gamma_water_,Rsb_m3m3_,Rp_m3m3_,Pb_atm_,T_res_C_,Bob_m3m3_,Muo_cP_,PVT_corr_1_)</f>
        <v>100</v>
      </c>
      <c r="J96">
        <f>[1]!PVT_Rs_m3m3($C96,F$69,gamma_gas_,gamma_oil_,gamma_water_,Rsb_m3m3_,Rp_m3m3_,Pb_atm_,T_res_C_,Bob_m3m3_,Muo_cP_,PVT_corr_1_)</f>
        <v>100</v>
      </c>
      <c r="K96">
        <f>[1]!PVT_Rs_m3m3($C96,G$69,gamma_gas_,gamma_oil_,gamma_water_,Rsb_m3m3_,Rp_m3m3_,Pb_atm_,T_res_C_,Bob_m3m3_,Muo_cP_,PVT_corr_1_)</f>
        <v>98.86969337220944</v>
      </c>
    </row>
    <row r="97" spans="2:11" outlineLevel="1" x14ac:dyDescent="0.4">
      <c r="C97">
        <v>130</v>
      </c>
      <c r="D97">
        <f>[1]!PVT_Rs_m3m3($C97,D$69,gamma_gas_,gamma_oil_,gamma_water_,Rsb_m3m3_,Rp_m3m3_,Pb_atm_,T_res_C_,Bob_m3m3_,Muo_cP_,PVT_corr_)</f>
        <v>100</v>
      </c>
      <c r="E97">
        <f>[1]!PVT_Rs_m3m3($C97,E$69,gamma_gas_,gamma_oil_,gamma_water_,Rsb_m3m3_,Rp_m3m3_,Pb_atm_,T_res_C_,Bob_m3m3_,Muo_cP_,PVT_corr_)</f>
        <v>100</v>
      </c>
      <c r="F97">
        <f>[1]!PVT_Rs_m3m3($C97,F$69,gamma_gas_,gamma_oil_,gamma_water_,Rsb_m3m3_,Rp_m3m3_,Pb_atm_,T_res_C_,Bob_m3m3_,Muo_cP_,PVT_corr_)</f>
        <v>100</v>
      </c>
      <c r="G97">
        <f>[1]!PVT_Rs_m3m3($C97,G$69,gamma_gas_,gamma_oil_,gamma_water_,Rsb_m3m3_,Rp_m3m3_,Pb_atm_,T_res_C_,Bob_m3m3_,Muo_cP_,PVT_corr_)</f>
        <v>100</v>
      </c>
      <c r="H97">
        <f>[1]!PVT_Rs_m3m3($C97,D$69,gamma_gas_,gamma_oil_,gamma_water_,Rsb_m3m3_,Rp_m3m3_,Pb_atm_,T_res_C_,Bob_m3m3_,Muo_cP_,PVT_corr_1_)</f>
        <v>100</v>
      </c>
      <c r="I97">
        <f>[1]!PVT_Rs_m3m3($C97,E$69,gamma_gas_,gamma_oil_,gamma_water_,Rsb_m3m3_,Rp_m3m3_,Pb_atm_,T_res_C_,Bob_m3m3_,Muo_cP_,PVT_corr_1_)</f>
        <v>100</v>
      </c>
      <c r="J97">
        <f>[1]!PVT_Rs_m3m3($C97,F$69,gamma_gas_,gamma_oil_,gamma_water_,Rsb_m3m3_,Rp_m3m3_,Pb_atm_,T_res_C_,Bob_m3m3_,Muo_cP_,PVT_corr_1_)</f>
        <v>100</v>
      </c>
      <c r="K97">
        <f>[1]!PVT_Rs_m3m3($C97,G$69,gamma_gas_,gamma_oil_,gamma_water_,Rsb_m3m3_,Rp_m3m3_,Pb_atm_,T_res_C_,Bob_m3m3_,Muo_cP_,PVT_corr_1_)</f>
        <v>100</v>
      </c>
    </row>
    <row r="98" spans="2:11" outlineLevel="1" x14ac:dyDescent="0.4">
      <c r="C98">
        <v>135</v>
      </c>
      <c r="D98">
        <f>[1]!PVT_Rs_m3m3($C98,D$69,gamma_gas_,gamma_oil_,gamma_water_,Rsb_m3m3_,Rp_m3m3_,Pb_atm_,T_res_C_,Bob_m3m3_,Muo_cP_,PVT_corr_)</f>
        <v>100</v>
      </c>
      <c r="E98">
        <f>[1]!PVT_Rs_m3m3($C98,E$69,gamma_gas_,gamma_oil_,gamma_water_,Rsb_m3m3_,Rp_m3m3_,Pb_atm_,T_res_C_,Bob_m3m3_,Muo_cP_,PVT_corr_)</f>
        <v>100</v>
      </c>
      <c r="F98">
        <f>[1]!PVT_Rs_m3m3($C98,F$69,gamma_gas_,gamma_oil_,gamma_water_,Rsb_m3m3_,Rp_m3m3_,Pb_atm_,T_res_C_,Bob_m3m3_,Muo_cP_,PVT_corr_)</f>
        <v>100</v>
      </c>
      <c r="G98">
        <f>[1]!PVT_Rs_m3m3($C98,G$69,gamma_gas_,gamma_oil_,gamma_water_,Rsb_m3m3_,Rp_m3m3_,Pb_atm_,T_res_C_,Bob_m3m3_,Muo_cP_,PVT_corr_)</f>
        <v>100</v>
      </c>
      <c r="H98">
        <f>[1]!PVT_Rs_m3m3($C98,D$69,gamma_gas_,gamma_oil_,gamma_water_,Rsb_m3m3_,Rp_m3m3_,Pb_atm_,T_res_C_,Bob_m3m3_,Muo_cP_,PVT_corr_1_)</f>
        <v>100</v>
      </c>
      <c r="I98">
        <f>[1]!PVT_Rs_m3m3($C98,E$69,gamma_gas_,gamma_oil_,gamma_water_,Rsb_m3m3_,Rp_m3m3_,Pb_atm_,T_res_C_,Bob_m3m3_,Muo_cP_,PVT_corr_1_)</f>
        <v>100</v>
      </c>
      <c r="J98">
        <f>[1]!PVT_Rs_m3m3($C98,F$69,gamma_gas_,gamma_oil_,gamma_water_,Rsb_m3m3_,Rp_m3m3_,Pb_atm_,T_res_C_,Bob_m3m3_,Muo_cP_,PVT_corr_1_)</f>
        <v>100</v>
      </c>
      <c r="K98">
        <f>[1]!PVT_Rs_m3m3($C98,G$69,gamma_gas_,gamma_oil_,gamma_water_,Rsb_m3m3_,Rp_m3m3_,Pb_atm_,T_res_C_,Bob_m3m3_,Muo_cP_,PVT_corr_1_)</f>
        <v>100</v>
      </c>
    </row>
    <row r="99" spans="2:11" outlineLevel="1" x14ac:dyDescent="0.4">
      <c r="C99">
        <v>140</v>
      </c>
      <c r="D99">
        <f>[1]!PVT_Rs_m3m3($C99,D$69,gamma_gas_,gamma_oil_,gamma_water_,Rsb_m3m3_,Rp_m3m3_,Pb_atm_,T_res_C_,Bob_m3m3_,Muo_cP_,PVT_corr_)</f>
        <v>100</v>
      </c>
      <c r="E99">
        <f>[1]!PVT_Rs_m3m3($C99,E$69,gamma_gas_,gamma_oil_,gamma_water_,Rsb_m3m3_,Rp_m3m3_,Pb_atm_,T_res_C_,Bob_m3m3_,Muo_cP_,PVT_corr_)</f>
        <v>100</v>
      </c>
      <c r="F99">
        <f>[1]!PVT_Rs_m3m3($C99,F$69,gamma_gas_,gamma_oil_,gamma_water_,Rsb_m3m3_,Rp_m3m3_,Pb_atm_,T_res_C_,Bob_m3m3_,Muo_cP_,PVT_corr_)</f>
        <v>100</v>
      </c>
      <c r="G99">
        <f>[1]!PVT_Rs_m3m3($C99,G$69,gamma_gas_,gamma_oil_,gamma_water_,Rsb_m3m3_,Rp_m3m3_,Pb_atm_,T_res_C_,Bob_m3m3_,Muo_cP_,PVT_corr_)</f>
        <v>100</v>
      </c>
      <c r="H99">
        <f>[1]!PVT_Rs_m3m3($C99,D$69,gamma_gas_,gamma_oil_,gamma_water_,Rsb_m3m3_,Rp_m3m3_,Pb_atm_,T_res_C_,Bob_m3m3_,Muo_cP_,PVT_corr_1_)</f>
        <v>100</v>
      </c>
      <c r="I99">
        <f>[1]!PVT_Rs_m3m3($C99,E$69,gamma_gas_,gamma_oil_,gamma_water_,Rsb_m3m3_,Rp_m3m3_,Pb_atm_,T_res_C_,Bob_m3m3_,Muo_cP_,PVT_corr_1_)</f>
        <v>100</v>
      </c>
      <c r="J99">
        <f>[1]!PVT_Rs_m3m3($C99,F$69,gamma_gas_,gamma_oil_,gamma_water_,Rsb_m3m3_,Rp_m3m3_,Pb_atm_,T_res_C_,Bob_m3m3_,Muo_cP_,PVT_corr_1_)</f>
        <v>100</v>
      </c>
      <c r="K99">
        <f>[1]!PVT_Rs_m3m3($C99,G$69,gamma_gas_,gamma_oil_,gamma_water_,Rsb_m3m3_,Rp_m3m3_,Pb_atm_,T_res_C_,Bob_m3m3_,Muo_cP_,PVT_corr_1_)</f>
        <v>100</v>
      </c>
    </row>
    <row r="100" spans="2:11" outlineLevel="1" x14ac:dyDescent="0.4">
      <c r="C100">
        <v>145</v>
      </c>
      <c r="D100">
        <f>[1]!PVT_Rs_m3m3($C100,D$69,gamma_gas_,gamma_oil_,gamma_water_,Rsb_m3m3_,Rp_m3m3_,Pb_atm_,T_res_C_,Bob_m3m3_,Muo_cP_,PVT_corr_)</f>
        <v>100</v>
      </c>
      <c r="E100">
        <f>[1]!PVT_Rs_m3m3($C100,E$69,gamma_gas_,gamma_oil_,gamma_water_,Rsb_m3m3_,Rp_m3m3_,Pb_atm_,T_res_C_,Bob_m3m3_,Muo_cP_,PVT_corr_)</f>
        <v>100</v>
      </c>
      <c r="F100">
        <f>[1]!PVT_Rs_m3m3($C100,F$69,gamma_gas_,gamma_oil_,gamma_water_,Rsb_m3m3_,Rp_m3m3_,Pb_atm_,T_res_C_,Bob_m3m3_,Muo_cP_,PVT_corr_)</f>
        <v>100</v>
      </c>
      <c r="G100">
        <f>[1]!PVT_Rs_m3m3($C100,G$69,gamma_gas_,gamma_oil_,gamma_water_,Rsb_m3m3_,Rp_m3m3_,Pb_atm_,T_res_C_,Bob_m3m3_,Muo_cP_,PVT_corr_)</f>
        <v>100</v>
      </c>
      <c r="H100">
        <f>[1]!PVT_Rs_m3m3($C100,D$69,gamma_gas_,gamma_oil_,gamma_water_,Rsb_m3m3_,Rp_m3m3_,Pb_atm_,T_res_C_,Bob_m3m3_,Muo_cP_,PVT_corr_1_)</f>
        <v>100</v>
      </c>
      <c r="I100">
        <f>[1]!PVT_Rs_m3m3($C100,E$69,gamma_gas_,gamma_oil_,gamma_water_,Rsb_m3m3_,Rp_m3m3_,Pb_atm_,T_res_C_,Bob_m3m3_,Muo_cP_,PVT_corr_1_)</f>
        <v>100</v>
      </c>
      <c r="J100">
        <f>[1]!PVT_Rs_m3m3($C100,F$69,gamma_gas_,gamma_oil_,gamma_water_,Rsb_m3m3_,Rp_m3m3_,Pb_atm_,T_res_C_,Bob_m3m3_,Muo_cP_,PVT_corr_1_)</f>
        <v>100</v>
      </c>
      <c r="K100">
        <f>[1]!PVT_Rs_m3m3($C100,G$69,gamma_gas_,gamma_oil_,gamma_water_,Rsb_m3m3_,Rp_m3m3_,Pb_atm_,T_res_C_,Bob_m3m3_,Muo_cP_,PVT_corr_1_)</f>
        <v>100</v>
      </c>
    </row>
    <row r="101" spans="2:11" outlineLevel="1" x14ac:dyDescent="0.4">
      <c r="C101">
        <v>150</v>
      </c>
      <c r="D101">
        <f>[1]!PVT_Rs_m3m3($C101,D$69,gamma_gas_,gamma_oil_,gamma_water_,Rsb_m3m3_,Rp_m3m3_,Pb_atm_,T_res_C_,Bob_m3m3_,Muo_cP_,PVT_corr_)</f>
        <v>100</v>
      </c>
      <c r="E101">
        <f>[1]!PVT_Rs_m3m3($C101,E$69,gamma_gas_,gamma_oil_,gamma_water_,Rsb_m3m3_,Rp_m3m3_,Pb_atm_,T_res_C_,Bob_m3m3_,Muo_cP_,PVT_corr_)</f>
        <v>100</v>
      </c>
      <c r="F101">
        <f>[1]!PVT_Rs_m3m3($C101,F$69,gamma_gas_,gamma_oil_,gamma_water_,Rsb_m3m3_,Rp_m3m3_,Pb_atm_,T_res_C_,Bob_m3m3_,Muo_cP_,PVT_corr_)</f>
        <v>100</v>
      </c>
      <c r="G101">
        <f>[1]!PVT_Rs_m3m3($C101,G$69,gamma_gas_,gamma_oil_,gamma_water_,Rsb_m3m3_,Rp_m3m3_,Pb_atm_,T_res_C_,Bob_m3m3_,Muo_cP_,PVT_corr_)</f>
        <v>100</v>
      </c>
      <c r="H101">
        <f>[1]!PVT_Rs_m3m3($C101,D$69,gamma_gas_,gamma_oil_,gamma_water_,Rsb_m3m3_,Rp_m3m3_,Pb_atm_,T_res_C_,Bob_m3m3_,Muo_cP_,PVT_corr_1_)</f>
        <v>100</v>
      </c>
      <c r="I101">
        <f>[1]!PVT_Rs_m3m3($C101,E$69,gamma_gas_,gamma_oil_,gamma_water_,Rsb_m3m3_,Rp_m3m3_,Pb_atm_,T_res_C_,Bob_m3m3_,Muo_cP_,PVT_corr_1_)</f>
        <v>100</v>
      </c>
      <c r="J101">
        <f>[1]!PVT_Rs_m3m3($C101,F$69,gamma_gas_,gamma_oil_,gamma_water_,Rsb_m3m3_,Rp_m3m3_,Pb_atm_,T_res_C_,Bob_m3m3_,Muo_cP_,PVT_corr_1_)</f>
        <v>100</v>
      </c>
      <c r="K101">
        <f>[1]!PVT_Rs_m3m3($C101,G$69,gamma_gas_,gamma_oil_,gamma_water_,Rsb_m3m3_,Rp_m3m3_,Pb_atm_,T_res_C_,Bob_m3m3_,Muo_cP_,PVT_corr_1_)</f>
        <v>100</v>
      </c>
    </row>
    <row r="102" spans="2:11" collapsed="1" x14ac:dyDescent="0.4">
      <c r="B102" s="7" t="s">
        <v>55</v>
      </c>
    </row>
    <row r="103" spans="2:11" hidden="1" outlineLevel="1" x14ac:dyDescent="0.4">
      <c r="D103" t="str">
        <f>"T = "&amp;D104&amp; " C"</f>
        <v>T = 20 C</v>
      </c>
      <c r="E103" t="str">
        <f t="shared" ref="E103:G103" si="8">"T = "&amp;E104&amp; " C"</f>
        <v>T = 60 C</v>
      </c>
      <c r="F103" t="str">
        <f t="shared" si="8"/>
        <v>T = 100 C</v>
      </c>
      <c r="G103" t="str">
        <f t="shared" si="8"/>
        <v>T = 140 C</v>
      </c>
      <c r="H103" t="str">
        <f>D103</f>
        <v>T = 20 C</v>
      </c>
      <c r="I103" t="str">
        <f t="shared" ref="I103" si="9">E103</f>
        <v>T = 60 C</v>
      </c>
      <c r="J103" t="str">
        <f t="shared" ref="J103" si="10">F103</f>
        <v>T = 100 C</v>
      </c>
      <c r="K103" t="str">
        <f t="shared" ref="K103" si="11">G103</f>
        <v>T = 140 C</v>
      </c>
    </row>
    <row r="104" spans="2:11" hidden="1" outlineLevel="1" x14ac:dyDescent="0.4">
      <c r="D104">
        <v>20</v>
      </c>
      <c r="E104">
        <v>60</v>
      </c>
      <c r="F104">
        <v>100</v>
      </c>
      <c r="G104">
        <v>140</v>
      </c>
    </row>
    <row r="105" spans="2:11" hidden="1" outlineLevel="1" x14ac:dyDescent="0.4">
      <c r="C105" t="s">
        <v>54</v>
      </c>
      <c r="D105" t="str">
        <f>"T_1_"&amp;D104</f>
        <v>T_1_20</v>
      </c>
      <c r="E105" t="str">
        <f t="shared" ref="E105" si="12">"T_1_"&amp;E104</f>
        <v>T_1_60</v>
      </c>
      <c r="F105" t="str">
        <f t="shared" ref="F105" si="13">"T_1_"&amp;F104</f>
        <v>T_1_100</v>
      </c>
      <c r="G105" t="str">
        <f t="shared" ref="G105" si="14">"T_1_"&amp;G104</f>
        <v>T_1_140</v>
      </c>
      <c r="H105" t="str">
        <f>"T_0_"&amp;D104</f>
        <v>T_0_20</v>
      </c>
      <c r="I105" t="str">
        <f t="shared" ref="I105" si="15">"T_0_"&amp;E104</f>
        <v>T_0_60</v>
      </c>
      <c r="J105" t="str">
        <f t="shared" ref="J105" si="16">"T_0_"&amp;F104</f>
        <v>T_0_100</v>
      </c>
      <c r="K105" t="str">
        <f t="shared" ref="K105" si="17">"T_0_"&amp;G104</f>
        <v>T_0_140</v>
      </c>
    </row>
    <row r="106" spans="2:11" hidden="1" outlineLevel="1" x14ac:dyDescent="0.4">
      <c r="C106">
        <v>1</v>
      </c>
      <c r="D106">
        <f>[1]!PVT_Bo_m3m3($C106,D$69,gamma_gas_,gamma_oil_,gamma_water_,Rsb_m3m3_,Rp_m3m3_,Pb_atm_,T_res_C_,Bob_m3m3_,Muo_cP_,PVT_corr_)</f>
        <v>1.0092922097854047</v>
      </c>
      <c r="E106">
        <f>[1]!PVT_Bo_m3m3($C106,E$69,gamma_gas_,gamma_oil_,gamma_water_,Rsb_m3m3_,Rp_m3m3_,Pb_atm_,T_res_C_,Bob_m3m3_,Muo_cP_,PVT_corr_)</f>
        <v>1.0337483595520474</v>
      </c>
      <c r="F106">
        <f>[1]!PVT_Bo_m3m3($C106,F$69,gamma_gas_,gamma_oil_,gamma_water_,Rsb_m3m3_,Rp_m3m3_,Pb_atm_,T_res_C_,Bob_m3m3_,Muo_cP_,PVT_corr_)</f>
        <v>1.0585215810660507</v>
      </c>
      <c r="G106">
        <f>[1]!PVT_Bo_m3m3($C106,G$69,gamma_gas_,gamma_oil_,gamma_water_,Rsb_m3m3_,Rp_m3m3_,Pb_atm_,T_res_C_,Bob_m3m3_,Muo_cP_,PVT_corr_)</f>
        <v>1.0844910651910988</v>
      </c>
      <c r="H106">
        <f>[1]!PVT_Bo_m3m3($C106,H$69,gamma_gas_,gamma_oil_,gamma_water_,Rsb_m3m3_,Rp_m3m3_,Pb_atm_,T_res_C_,Bob_m3m3_,Muo_cP_,PVT_corr_1_)</f>
        <v>0.99996863612062947</v>
      </c>
      <c r="I106">
        <f>[1]!PVT_Bo_m3m3($C106,I$69,gamma_gas_,gamma_oil_,gamma_water_,Rsb_m3m3_,Rp_m3m3_,Pb_atm_,T_res_C_,Bob_m3m3_,Muo_cP_,PVT_corr_1_)</f>
        <v>1.0219860778587238</v>
      </c>
      <c r="J106">
        <f>[1]!PVT_Bo_m3m3($C106,J$69,gamma_gas_,gamma_oil_,gamma_water_,Rsb_m3m3_,Rp_m3m3_,Pb_atm_,T_res_C_,Bob_m3m3_,Muo_cP_,PVT_corr_1_)</f>
        <v>1.0461612547765995</v>
      </c>
      <c r="K106">
        <f>[1]!PVT_Bo_m3m3($C106,K$69,gamma_gas_,gamma_oil_,gamma_water_,Rsb_m3m3_,Rp_m3m3_,Pb_atm_,T_res_C_,Bob_m3m3_,Muo_cP_,PVT_corr_1_)</f>
        <v>1.0718497071115507</v>
      </c>
    </row>
    <row r="107" spans="2:11" hidden="1" outlineLevel="1" x14ac:dyDescent="0.4">
      <c r="C107">
        <v>5</v>
      </c>
      <c r="D107">
        <f>[1]!PVT_Bo_m3m3($C107,D$69,gamma_gas_,gamma_oil_,gamma_water_,Rsb_m3m3_,Rp_m3m3_,Pb_atm_,T_res_C_,Bob_m3m3_,Muo_cP_,PVT_corr_)</f>
        <v>1.02926992193458</v>
      </c>
      <c r="E107">
        <f>[1]!PVT_Bo_m3m3($C107,E$69,gamma_gas_,gamma_oil_,gamma_water_,Rsb_m3m3_,Rp_m3m3_,Pb_atm_,T_res_C_,Bob_m3m3_,Muo_cP_,PVT_corr_)</f>
        <v>1.0524774538368915</v>
      </c>
      <c r="F107">
        <f>[1]!PVT_Bo_m3m3($C107,F$69,gamma_gas_,gamma_oil_,gamma_water_,Rsb_m3m3_,Rp_m3m3_,Pb_atm_,T_res_C_,Bob_m3m3_,Muo_cP_,PVT_corr_)</f>
        <v>1.0762410335868688</v>
      </c>
      <c r="G107">
        <f>[1]!PVT_Bo_m3m3($C107,G$69,gamma_gas_,gamma_oil_,gamma_water_,Rsb_m3m3_,Rp_m3m3_,Pb_atm_,T_res_C_,Bob_m3m3_,Muo_cP_,PVT_corr_)</f>
        <v>1.1015545326007261</v>
      </c>
      <c r="H107">
        <f>[1]!PVT_Bo_m3m3($C107,H$69,gamma_gas_,gamma_oil_,gamma_water_,Rsb_m3m3_,Rp_m3m3_,Pb_atm_,T_res_C_,Bob_m3m3_,Muo_cP_,PVT_corr_1_)</f>
        <v>1.0038004018721836</v>
      </c>
      <c r="I107">
        <f>[1]!PVT_Bo_m3m3($C107,I$69,gamma_gas_,gamma_oil_,gamma_water_,Rsb_m3m3_,Rp_m3m3_,Pb_atm_,T_res_C_,Bob_m3m3_,Muo_cP_,PVT_corr_1_)</f>
        <v>1.0255661925518644</v>
      </c>
      <c r="J107">
        <f>[1]!PVT_Bo_m3m3($C107,J$69,gamma_gas_,gamma_oil_,gamma_water_,Rsb_m3m3_,Rp_m3m3_,Pb_atm_,T_res_C_,Bob_m3m3_,Muo_cP_,PVT_corr_1_)</f>
        <v>1.0493561519507049</v>
      </c>
      <c r="K107">
        <f>[1]!PVT_Bo_m3m3($C107,K$69,gamma_gas_,gamma_oil_,gamma_water_,Rsb_m3m3_,Rp_m3m3_,Pb_atm_,T_res_C_,Bob_m3m3_,Muo_cP_,PVT_corr_1_)</f>
        <v>1.0746458344897969</v>
      </c>
    </row>
    <row r="108" spans="2:11" hidden="1" outlineLevel="1" x14ac:dyDescent="0.4">
      <c r="C108">
        <v>10</v>
      </c>
      <c r="D108">
        <f>[1]!PVT_Bo_m3m3($C108,D$69,gamma_gas_,gamma_oil_,gamma_water_,Rsb_m3m3_,Rp_m3m3_,Pb_atm_,T_res_C_,Bob_m3m3_,Muo_cP_,PVT_corr_)</f>
        <v>1.0437220041057103</v>
      </c>
      <c r="E108">
        <f>[1]!PVT_Bo_m3m3($C108,E$69,gamma_gas_,gamma_oil_,gamma_water_,Rsb_m3m3_,Rp_m3m3_,Pb_atm_,T_res_C_,Bob_m3m3_,Muo_cP_,PVT_corr_)</f>
        <v>1.0653746420059591</v>
      </c>
      <c r="F108">
        <f>[1]!PVT_Bo_m3m3($C108,F$69,gamma_gas_,gamma_oil_,gamma_water_,Rsb_m3m3_,Rp_m3m3_,Pb_atm_,T_res_C_,Bob_m3m3_,Muo_cP_,PVT_corr_)</f>
        <v>1.0880763841767223</v>
      </c>
      <c r="G108">
        <f>[1]!PVT_Bo_m3m3($C108,G$69,gamma_gas_,gamma_oil_,gamma_water_,Rsb_m3m3_,Rp_m3m3_,Pb_atm_,T_res_C_,Bob_m3m3_,Muo_cP_,PVT_corr_)</f>
        <v>1.112698751859925</v>
      </c>
      <c r="H108">
        <f>[1]!PVT_Bo_m3m3($C108,H$69,gamma_gas_,gamma_oil_,gamma_water_,Rsb_m3m3_,Rp_m3m3_,Pb_atm_,T_res_C_,Bob_m3m3_,Muo_cP_,PVT_corr_1_)</f>
        <v>1.0098409746575674</v>
      </c>
      <c r="I108">
        <f>[1]!PVT_Bo_m3m3($C108,I$69,gamma_gas_,gamma_oil_,gamma_water_,Rsb_m3m3_,Rp_m3m3_,Pb_atm_,T_res_C_,Bob_m3m3_,Muo_cP_,PVT_corr_1_)</f>
        <v>1.0311056944283055</v>
      </c>
      <c r="J108">
        <f>[1]!PVT_Bo_m3m3($C108,J$69,gamma_gas_,gamma_oil_,gamma_water_,Rsb_m3m3_,Rp_m3m3_,Pb_atm_,T_res_C_,Bob_m3m3_,Muo_cP_,PVT_corr_1_)</f>
        <v>1.054266542690566</v>
      </c>
      <c r="K108">
        <f>[1]!PVT_Bo_m3m3($C108,K$69,gamma_gas_,gamma_oil_,gamma_water_,Rsb_m3m3_,Rp_m3m3_,Pb_atm_,T_res_C_,Bob_m3m3_,Muo_cP_,PVT_corr_1_)</f>
        <v>1.0789291848779996</v>
      </c>
    </row>
    <row r="109" spans="2:11" hidden="1" outlineLevel="1" x14ac:dyDescent="0.4">
      <c r="C109">
        <v>15</v>
      </c>
      <c r="D109">
        <f>[1]!PVT_Bo_m3m3($C109,D$69,gamma_gas_,gamma_oil_,gamma_water_,Rsb_m3m3_,Rp_m3m3_,Pb_atm_,T_res_C_,Bob_m3m3_,Muo_cP_,PVT_corr_)</f>
        <v>1.0552346515281754</v>
      </c>
      <c r="E109">
        <f>[1]!PVT_Bo_m3m3($C109,E$69,gamma_gas_,gamma_oil_,gamma_water_,Rsb_m3m3_,Rp_m3m3_,Pb_atm_,T_res_C_,Bob_m3m3_,Muo_cP_,PVT_corr_)</f>
        <v>1.0754643250679958</v>
      </c>
      <c r="F109">
        <f>[1]!PVT_Bo_m3m3($C109,F$69,gamma_gas_,gamma_oil_,gamma_water_,Rsb_m3m3_,Rp_m3m3_,Pb_atm_,T_res_C_,Bob_m3m3_,Muo_cP_,PVT_corr_)</f>
        <v>1.0972059673499865</v>
      </c>
      <c r="G109">
        <f>[1]!PVT_Bo_m3m3($C109,G$69,gamma_gas_,gamma_oil_,gamma_water_,Rsb_m3m3_,Rp_m3m3_,Pb_atm_,T_res_C_,Bob_m3m3_,Muo_cP_,PVT_corr_)</f>
        <v>1.121193593090537</v>
      </c>
      <c r="H109">
        <f>[1]!PVT_Bo_m3m3($C109,H$69,gamma_gas_,gamma_oil_,gamma_water_,Rsb_m3m3_,Rp_m3m3_,Pb_atm_,T_res_C_,Bob_m3m3_,Muo_cP_,PVT_corr_1_)</f>
        <v>1.0168047479356677</v>
      </c>
      <c r="I109">
        <f>[1]!PVT_Bo_m3m3($C109,I$69,gamma_gas_,gamma_oil_,gamma_water_,Rsb_m3m3_,Rp_m3m3_,Pb_atm_,T_res_C_,Bob_m3m3_,Muo_cP_,PVT_corr_1_)</f>
        <v>1.0373793102360938</v>
      </c>
      <c r="J109">
        <f>[1]!PVT_Bo_m3m3($C109,J$69,gamma_gas_,gamma_oil_,gamma_water_,Rsb_m3m3_,Rp_m3m3_,Pb_atm_,T_res_C_,Bob_m3m3_,Muo_cP_,PVT_corr_1_)</f>
        <v>1.0597869028346509</v>
      </c>
      <c r="K109">
        <f>[1]!PVT_Bo_m3m3($C109,K$69,gamma_gas_,gamma_oil_,gamma_water_,Rsb_m3m3_,Rp_m3m3_,Pb_atm_,T_res_C_,Bob_m3m3_,Muo_cP_,PVT_corr_1_)</f>
        <v>1.0837261689668654</v>
      </c>
    </row>
    <row r="110" spans="2:11" hidden="1" outlineLevel="1" x14ac:dyDescent="0.4">
      <c r="C110">
        <v>20</v>
      </c>
      <c r="D110">
        <f>[1]!PVT_Bo_m3m3($C110,D$69,gamma_gas_,gamma_oil_,gamma_water_,Rsb_m3m3_,Rp_m3m3_,Pb_atm_,T_res_C_,Bob_m3m3_,Muo_cP_,PVT_corr_)</f>
        <v>1.0653103208621837</v>
      </c>
      <c r="E110">
        <f>[1]!PVT_Bo_m3m3($C110,E$69,gamma_gas_,gamma_oil_,gamma_water_,Rsb_m3m3_,Rp_m3m3_,Pb_atm_,T_res_C_,Bob_m3m3_,Muo_cP_,PVT_corr_)</f>
        <v>1.0842346483805918</v>
      </c>
      <c r="F110">
        <f>[1]!PVT_Bo_m3m3($C110,F$69,gamma_gas_,gamma_oil_,gamma_water_,Rsb_m3m3_,Rp_m3m3_,Pb_atm_,T_res_C_,Bob_m3m3_,Muo_cP_,PVT_corr_)</f>
        <v>1.1050859287579735</v>
      </c>
      <c r="G110">
        <f>[1]!PVT_Bo_m3m3($C110,G$69,gamma_gas_,gamma_oil_,gamma_water_,Rsb_m3m3_,Rp_m3m3_,Pb_atm_,T_res_C_,Bob_m3m3_,Muo_cP_,PVT_corr_)</f>
        <v>1.1284738145864539</v>
      </c>
      <c r="H110">
        <f>[1]!PVT_Bo_m3m3($C110,H$69,gamma_gas_,gamma_oil_,gamma_water_,Rsb_m3m3_,Rp_m3m3_,Pb_atm_,T_res_C_,Bob_m3m3_,Muo_cP_,PVT_corr_1_)</f>
        <v>1.0245125477572767</v>
      </c>
      <c r="I110">
        <f>[1]!PVT_Bo_m3m3($C110,I$69,gamma_gas_,gamma_oil_,gamma_water_,Rsb_m3m3_,Rp_m3m3_,Pb_atm_,T_res_C_,Bob_m3m3_,Muo_cP_,PVT_corr_1_)</f>
        <v>1.0442239999533196</v>
      </c>
      <c r="J110">
        <f>[1]!PVT_Bo_m3m3($C110,J$69,gamma_gas_,gamma_oil_,gamma_water_,Rsb_m3m3_,Rp_m3m3_,Pb_atm_,T_res_C_,Bob_m3m3_,Muo_cP_,PVT_corr_1_)</f>
        <v>1.0657689522640683</v>
      </c>
      <c r="K110">
        <f>[1]!PVT_Bo_m3m3($C110,K$69,gamma_gas_,gamma_oil_,gamma_water_,Rsb_m3m3_,Rp_m3m3_,Pb_atm_,T_res_C_,Bob_m3m3_,Muo_cP_,PVT_corr_1_)</f>
        <v>1.0889047660294424</v>
      </c>
    </row>
    <row r="111" spans="2:11" hidden="1" outlineLevel="1" x14ac:dyDescent="0.4">
      <c r="C111">
        <v>25</v>
      </c>
      <c r="D111">
        <f>[1]!PVT_Bo_m3m3($C111,D$69,gamma_gas_,gamma_oil_,gamma_water_,Rsb_m3m3_,Rp_m3m3_,Pb_atm_,T_res_C_,Bob_m3m3_,Muo_cP_,PVT_corr_)</f>
        <v>1.0745047681160487</v>
      </c>
      <c r="E111">
        <f>[1]!PVT_Bo_m3m3($C111,E$69,gamma_gas_,gamma_oil_,gamma_water_,Rsb_m3m3_,Rp_m3m3_,Pb_atm_,T_res_C_,Bob_m3m3_,Muo_cP_,PVT_corr_)</f>
        <v>1.0922318740295593</v>
      </c>
      <c r="F111">
        <f>[1]!PVT_Bo_m3m3($C111,F$69,gamma_gas_,gamma_oil_,gamma_water_,Rsb_m3m3_,Rp_m3m3_,Pb_atm_,T_res_C_,Bob_m3m3_,Muo_cP_,PVT_corr_)</f>
        <v>1.1122519247778038</v>
      </c>
      <c r="G111">
        <f>[1]!PVT_Bo_m3m3($C111,G$69,gamma_gas_,gamma_oil_,gamma_water_,Rsb_m3m3_,Rp_m3m3_,Pb_atm_,T_res_C_,Bob_m3m3_,Muo_cP_,PVT_corr_)</f>
        <v>1.1350690777046033</v>
      </c>
      <c r="H111">
        <f>[1]!PVT_Bo_m3m3($C111,H$69,gamma_gas_,gamma_oil_,gamma_water_,Rsb_m3m3_,Rp_m3m3_,Pb_atm_,T_res_C_,Bob_m3m3_,Muo_cP_,PVT_corr_1_)</f>
        <v>1.032865033929109</v>
      </c>
      <c r="I111">
        <f>[1]!PVT_Bo_m3m3($C111,I$69,gamma_gas_,gamma_oil_,gamma_water_,Rsb_m3m3_,Rp_m3m3_,Pb_atm_,T_res_C_,Bob_m3m3_,Muo_cP_,PVT_corr_1_)</f>
        <v>1.0515556019082739</v>
      </c>
      <c r="J111">
        <f>[1]!PVT_Bo_m3m3($C111,J$69,gamma_gas_,gamma_oil_,gamma_water_,Rsb_m3m3_,Rp_m3m3_,Pb_atm_,T_res_C_,Bob_m3m3_,Muo_cP_,PVT_corr_1_)</f>
        <v>1.0721373918025145</v>
      </c>
      <c r="K111">
        <f>[1]!PVT_Bo_m3m3($C111,K$69,gamma_gas_,gamma_oil_,gamma_water_,Rsb_m3m3_,Rp_m3m3_,Pb_atm_,T_res_C_,Bob_m3m3_,Muo_cP_,PVT_corr_1_)</f>
        <v>1.0943980217727596</v>
      </c>
    </row>
    <row r="112" spans="2:11" hidden="1" outlineLevel="1" x14ac:dyDescent="0.4">
      <c r="C112">
        <v>30</v>
      </c>
      <c r="D112">
        <f>[1]!PVT_Bo_m3m3($C112,D$69,gamma_gas_,gamma_oil_,gamma_water_,Rsb_m3m3_,Rp_m3m3_,Pb_atm_,T_res_C_,Bob_m3m3_,Muo_cP_,PVT_corr_)</f>
        <v>1.0830966686862658</v>
      </c>
      <c r="E112">
        <f>[1]!PVT_Bo_m3m3($C112,E$69,gamma_gas_,gamma_oil_,gamma_water_,Rsb_m3m3_,Rp_m3m3_,Pb_atm_,T_res_C_,Bob_m3m3_,Muo_cP_,PVT_corr_)</f>
        <v>1.0997288482209913</v>
      </c>
      <c r="F112">
        <f>[1]!PVT_Bo_m3m3($C112,F$69,gamma_gas_,gamma_oil_,gamma_water_,Rsb_m3m3_,Rp_m3m3_,Pb_atm_,T_res_C_,Bob_m3m3_,Muo_cP_,PVT_corr_)</f>
        <v>1.1189728952769287</v>
      </c>
      <c r="G112">
        <f>[1]!PVT_Bo_m3m3($C112,G$69,gamma_gas_,gamma_oil_,gamma_water_,Rsb_m3m3_,Rp_m3m3_,Pb_atm_,T_res_C_,Bob_m3m3_,Muo_cP_,PVT_corr_)</f>
        <v>1.1412470874998923</v>
      </c>
      <c r="H112">
        <f>[1]!PVT_Bo_m3m3($C112,H$69,gamma_gas_,gamma_oil_,gamma_water_,Rsb_m3m3_,Rp_m3m3_,Pb_atm_,T_res_C_,Bob_m3m3_,Muo_cP_,PVT_corr_1_)</f>
        <v>1.0417952882552555</v>
      </c>
      <c r="I112">
        <f>[1]!PVT_Bo_m3m3($C112,I$69,gamma_gas_,gamma_oil_,gamma_water_,Rsb_m3m3_,Rp_m3m3_,Pb_atm_,T_res_C_,Bob_m3m3_,Muo_cP_,PVT_corr_1_)</f>
        <v>1.0593206818158143</v>
      </c>
      <c r="J112">
        <f>[1]!PVT_Bo_m3m3($C112,J$69,gamma_gas_,gamma_oil_,gamma_water_,Rsb_m3m3_,Rp_m3m3_,Pb_atm_,T_res_C_,Bob_m3m3_,Muo_cP_,PVT_corr_1_)</f>
        <v>1.078845528419879</v>
      </c>
      <c r="K112">
        <f>[1]!PVT_Bo_m3m3($C112,K$69,gamma_gas_,gamma_oil_,gamma_water_,Rsb_m3m3_,Rp_m3m3_,Pb_atm_,T_res_C_,Bob_m3m3_,Muo_cP_,PVT_corr_1_)</f>
        <v>1.1001646764609927</v>
      </c>
    </row>
    <row r="113" spans="2:11" hidden="1" outlineLevel="1" x14ac:dyDescent="0.4">
      <c r="C113">
        <v>35</v>
      </c>
      <c r="D113">
        <f>[1]!PVT_Bo_m3m3($C113,D$69,gamma_gas_,gamma_oil_,gamma_water_,Rsb_m3m3_,Rp_m3m3_,Pb_atm_,T_res_C_,Bob_m3m3_,Muo_cP_,PVT_corr_)</f>
        <v>1.091248966503038</v>
      </c>
      <c r="E113">
        <f>[1]!PVT_Bo_m3m3($C113,E$69,gamma_gas_,gamma_oil_,gamma_water_,Rsb_m3m3_,Rp_m3m3_,Pb_atm_,T_res_C_,Bob_m3m3_,Muo_cP_,PVT_corr_)</f>
        <v>1.1068847497854171</v>
      </c>
      <c r="F113">
        <f>[1]!PVT_Bo_m3m3($C113,F$69,gamma_gas_,gamma_oil_,gamma_water_,Rsb_m3m3_,Rp_m3m3_,Pb_atm_,T_res_C_,Bob_m3m3_,Muo_cP_,PVT_corr_)</f>
        <v>1.1254068568086013</v>
      </c>
      <c r="G113">
        <f>[1]!PVT_Bo_m3m3($C113,G$69,gamma_gas_,gamma_oil_,gamma_water_,Rsb_m3m3_,Rp_m3m3_,Pb_atm_,T_res_C_,Bob_m3m3_,Muo_cP_,PVT_corr_)</f>
        <v>1.1471665306041217</v>
      </c>
      <c r="H113">
        <f>[1]!PVT_Bo_m3m3($C113,H$69,gamma_gas_,gamma_oil_,gamma_water_,Rsb_m3m3_,Rp_m3m3_,Pb_atm_,T_res_C_,Bob_m3m3_,Muo_cP_,PVT_corr_1_)</f>
        <v>1.0512536761345654</v>
      </c>
      <c r="I113">
        <f>[1]!PVT_Bo_m3m3($C113,I$69,gamma_gas_,gamma_oil_,gamma_water_,Rsb_m3m3_,Rp_m3m3_,Pb_atm_,T_res_C_,Bob_m3m3_,Muo_cP_,PVT_corr_1_)</f>
        <v>1.0674812846584534</v>
      </c>
      <c r="J113">
        <f>[1]!PVT_Bo_m3m3($C113,J$69,gamma_gas_,gamma_oil_,gamma_water_,Rsb_m3m3_,Rp_m3m3_,Pb_atm_,T_res_C_,Bob_m3m3_,Muo_cP_,PVT_corr_1_)</f>
        <v>1.0858610356495404</v>
      </c>
      <c r="K113">
        <f>[1]!PVT_Bo_m3m3($C113,K$69,gamma_gas_,gamma_oil_,gamma_water_,Rsb_m3m3_,Rp_m3m3_,Pb_atm_,T_res_C_,Bob_m3m3_,Muo_cP_,PVT_corr_1_)</f>
        <v>1.1061764399603518</v>
      </c>
    </row>
    <row r="114" spans="2:11" hidden="1" outlineLevel="1" x14ac:dyDescent="0.4">
      <c r="C114">
        <v>40</v>
      </c>
      <c r="D114">
        <f>[1]!PVT_Bo_m3m3($C114,D$69,gamma_gas_,gamma_oil_,gamma_water_,Rsb_m3m3_,Rp_m3m3_,Pb_atm_,T_res_C_,Bob_m3m3_,Muo_cP_,PVT_corr_)</f>
        <v>1.099066421528889</v>
      </c>
      <c r="E114">
        <f>[1]!PVT_Bo_m3m3($C114,E$69,gamma_gas_,gamma_oil_,gamma_water_,Rsb_m3m3_,Rp_m3m3_,Pb_atm_,T_res_C_,Bob_m3m3_,Muo_cP_,PVT_corr_)</f>
        <v>1.1138017895645083</v>
      </c>
      <c r="F114">
        <f>[1]!PVT_Bo_m3m3($C114,F$69,gamma_gas_,gamma_oil_,gamma_water_,Rsb_m3m3_,Rp_m3m3_,Pb_atm_,T_res_C_,Bob_m3m3_,Muo_cP_,PVT_corr_)</f>
        <v>1.1316561528392051</v>
      </c>
      <c r="G114">
        <f>[1]!PVT_Bo_m3m3($C114,G$69,gamma_gas_,gamma_oil_,gamma_water_,Rsb_m3m3_,Rp_m3m3_,Pb_atm_,T_res_C_,Bob_m3m3_,Muo_cP_,PVT_corr_)</f>
        <v>1.1529312864382673</v>
      </c>
      <c r="H114">
        <f>[1]!PVT_Bo_m3m3($C114,H$69,gamma_gas_,gamma_oil_,gamma_water_,Rsb_m3m3_,Rp_m3m3_,Pb_atm_,T_res_C_,Bob_m3m3_,Muo_cP_,PVT_corr_1_)</f>
        <v>1.0612012325202465</v>
      </c>
      <c r="I114">
        <f>[1]!PVT_Bo_m3m3($C114,I$69,gamma_gas_,gamma_oil_,gamma_water_,Rsb_m3m3_,Rp_m3m3_,Pb_atm_,T_res_C_,Bob_m3m3_,Muo_cP_,PVT_corr_1_)</f>
        <v>1.0760084882242129</v>
      </c>
      <c r="J114">
        <f>[1]!PVT_Bo_m3m3($C114,J$69,gamma_gas_,gamma_oil_,gamma_water_,Rsb_m3m3_,Rp_m3m3_,Pb_atm_,T_res_C_,Bob_m3m3_,Muo_cP_,PVT_corr_1_)</f>
        <v>1.0931598819240542</v>
      </c>
      <c r="K114">
        <f>[1]!PVT_Bo_m3m3($C114,K$69,gamma_gas_,gamma_oil_,gamma_water_,Rsb_m3m3_,Rp_m3m3_,Pb_atm_,T_res_C_,Bob_m3m3_,Muo_cP_,PVT_corr_1_)</f>
        <v>1.1124125275685555</v>
      </c>
    </row>
    <row r="115" spans="2:11" hidden="1" outlineLevel="1" x14ac:dyDescent="0.4">
      <c r="C115">
        <v>45</v>
      </c>
      <c r="D115">
        <f>[1]!PVT_Bo_m3m3($C115,D$69,gamma_gas_,gamma_oil_,gamma_water_,Rsb_m3m3_,Rp_m3m3_,Pb_atm_,T_res_C_,Bob_m3m3_,Muo_cP_,PVT_corr_)</f>
        <v>1.1066209020703186</v>
      </c>
      <c r="E115">
        <f>[1]!PVT_Bo_m3m3($C115,E$69,gamma_gas_,gamma_oil_,gamma_water_,Rsb_m3m3_,Rp_m3m3_,Pb_atm_,T_res_C_,Bob_m3m3_,Muo_cP_,PVT_corr_)</f>
        <v>1.120550044990539</v>
      </c>
      <c r="F115">
        <f>[1]!PVT_Bo_m3m3($C115,F$69,gamma_gas_,gamma_oil_,gamma_water_,Rsb_m3m3_,Rp_m3m3_,Pb_atm_,T_res_C_,Bob_m3m3_,Muo_cP_,PVT_corr_)</f>
        <v>1.1377916574602434</v>
      </c>
      <c r="G115">
        <f>[1]!PVT_Bo_m3m3($C115,G$69,gamma_gas_,gamma_oil_,gamma_water_,Rsb_m3m3_,Rp_m3m3_,Pb_atm_,T_res_C_,Bob_m3m3_,Muo_cP_,PVT_corr_)</f>
        <v>1.1586141845932718</v>
      </c>
      <c r="H115">
        <f>[1]!PVT_Bo_m3m3($C115,H$69,gamma_gas_,gamma_oil_,gamma_water_,Rsb_m3m3_,Rp_m3m3_,Pb_atm_,T_res_C_,Bob_m3m3_,Muo_cP_,PVT_corr_1_)</f>
        <v>1.0716062046391766</v>
      </c>
      <c r="I115">
        <f>[1]!PVT_Bo_m3m3($C115,I$69,gamma_gas_,gamma_oil_,gamma_water_,Rsb_m3m3_,Rp_m3m3_,Pb_atm_,T_res_C_,Bob_m3m3_,Muo_cP_,PVT_corr_1_)</f>
        <v>1.0848791821110066</v>
      </c>
      <c r="J115">
        <f>[1]!PVT_Bo_m3m3($C115,J$69,gamma_gas_,gamma_oil_,gamma_water_,Rsb_m3m3_,Rp_m3m3_,Pb_atm_,T_res_C_,Bob_m3m3_,Muo_cP_,PVT_corr_1_)</f>
        <v>1.1007232879751541</v>
      </c>
      <c r="K115">
        <f>[1]!PVT_Bo_m3m3($C115,K$69,gamma_gas_,gamma_oil_,gamma_water_,Rsb_m3m3_,Rp_m3m3_,Pb_atm_,T_res_C_,Bob_m3m3_,Muo_cP_,PVT_corr_1_)</f>
        <v>1.1188569044351926</v>
      </c>
    </row>
    <row r="116" spans="2:11" hidden="1" outlineLevel="1" x14ac:dyDescent="0.4">
      <c r="B116" s="7"/>
      <c r="C116">
        <v>50</v>
      </c>
      <c r="D116">
        <f>[1]!PVT_Bo_m3m3($C116,D$69,gamma_gas_,gamma_oil_,gamma_water_,Rsb_m3m3_,Rp_m3m3_,Pb_atm_,T_res_C_,Bob_m3m3_,Muo_cP_,PVT_corr_)</f>
        <v>1.11396409814542</v>
      </c>
      <c r="E116">
        <f>[1]!PVT_Bo_m3m3($C116,E$69,gamma_gas_,gamma_oil_,gamma_water_,Rsb_m3m3_,Rp_m3m3_,Pb_atm_,T_res_C_,Bob_m3m3_,Muo_cP_,PVT_corr_)</f>
        <v>1.1271799106683691</v>
      </c>
      <c r="F116">
        <f>[1]!PVT_Bo_m3m3($C116,F$69,gamma_gas_,gamma_oil_,gamma_water_,Rsb_m3m3_,Rp_m3m3_,Pb_atm_,T_res_C_,Bob_m3m3_,Muo_cP_,PVT_corr_)</f>
        <v>1.143864919724862</v>
      </c>
      <c r="G116">
        <f>[1]!PVT_Bo_m3m3($C116,G$69,gamma_gas_,gamma_oil_,gamma_water_,Rsb_m3m3_,Rp_m3m3_,Pb_atm_,T_res_C_,Bob_m3m3_,Muo_cP_,PVT_corr_)</f>
        <v>1.1642689371843138</v>
      </c>
      <c r="H116">
        <f>[1]!PVT_Bo_m3m3($C116,H$69,gamma_gas_,gamma_oil_,gamma_water_,Rsb_m3m3_,Rp_m3m3_,Pb_atm_,T_res_C_,Bob_m3m3_,Muo_cP_,PVT_corr_1_)</f>
        <v>1.0824420217114583</v>
      </c>
      <c r="I116">
        <f>[1]!PVT_Bo_m3m3($C116,I$69,gamma_gas_,gamma_oil_,gamma_water_,Rsb_m3m3_,Rp_m3m3_,Pb_atm_,T_res_C_,Bob_m3m3_,Muo_cP_,PVT_corr_1_)</f>
        <v>1.0940742658285136</v>
      </c>
      <c r="J116">
        <f>[1]!PVT_Bo_m3m3($C116,J$69,gamma_gas_,gamma_oil_,gamma_water_,Rsb_m3m3_,Rp_m3m3_,Pb_atm_,T_res_C_,Bob_m3m3_,Muo_cP_,PVT_corr_1_)</f>
        <v>1.1085360292734636</v>
      </c>
      <c r="K116">
        <f>[1]!PVT_Bo_m3m3($C116,K$69,gamma_gas_,gamma_oil_,gamma_water_,Rsb_m3m3_,Rp_m3m3_,Pb_atm_,T_res_C_,Bob_m3m3_,Muo_cP_,PVT_corr_1_)</f>
        <v>1.1254967402333593</v>
      </c>
    </row>
    <row r="117" spans="2:11" hidden="1" outlineLevel="1" x14ac:dyDescent="0.4">
      <c r="C117">
        <v>55</v>
      </c>
      <c r="D117">
        <f>[1]!PVT_Bo_m3m3($C117,D$69,gamma_gas_,gamma_oil_,gamma_water_,Rsb_m3m3_,Rp_m3m3_,Pb_atm_,T_res_C_,Bob_m3m3_,Muo_cP_,PVT_corr_)</f>
        <v>1.1211345477073147</v>
      </c>
      <c r="E117">
        <f>[1]!PVT_Bo_m3m3($C117,E$69,gamma_gas_,gamma_oil_,gamma_water_,Rsb_m3m3_,Rp_m3m3_,Pb_atm_,T_res_C_,Bob_m3m3_,Muo_cP_,PVT_corr_)</f>
        <v>1.1337289654308562</v>
      </c>
      <c r="F117">
        <f>[1]!PVT_Bo_m3m3($C117,F$69,gamma_gas_,gamma_oil_,gamma_water_,Rsb_m3m3_,Rp_m3m3_,Pb_atm_,T_res_C_,Bob_m3m3_,Muo_cP_,PVT_corr_)</f>
        <v>1.1499148699507726</v>
      </c>
      <c r="G117">
        <f>[1]!PVT_Bo_m3m3($C117,G$69,gamma_gas_,gamma_oil_,gamma_water_,Rsb_m3m3_,Rp_m3m3_,Pb_atm_,T_res_C_,Bob_m3m3_,Muo_cP_,PVT_corr_)</f>
        <v>1.1699367375046597</v>
      </c>
      <c r="H117">
        <f>[1]!PVT_Bo_m3m3($C117,H$69,gamma_gas_,gamma_oil_,gamma_water_,Rsb_m3m3_,Rp_m3m3_,Pb_atm_,T_res_C_,Bob_m3m3_,Muo_cP_,PVT_corr_1_)</f>
        <v>1.0936860022158186</v>
      </c>
      <c r="I117">
        <f>[1]!PVT_Bo_m3m3($C117,I$69,gamma_gas_,gamma_oil_,gamma_water_,Rsb_m3m3_,Rp_m3m3_,Pb_atm_,T_res_C_,Bob_m3m3_,Muo_cP_,PVT_corr_1_)</f>
        <v>1.1035775537894266</v>
      </c>
      <c r="J117">
        <f>[1]!PVT_Bo_m3m3($C117,J$69,gamma_gas_,gamma_oil_,gamma_water_,Rsb_m3m3_,Rp_m3m3_,Pb_atm_,T_res_C_,Bob_m3m3_,Muo_cP_,PVT_corr_1_)</f>
        <v>1.1165854122481527</v>
      </c>
      <c r="K117">
        <f>[1]!PVT_Bo_m3m3($C117,K$69,gamma_gas_,gamma_oil_,gamma_water_,Rsb_m3m3_,Rp_m3m3_,Pb_atm_,T_res_C_,Bob_m3m3_,Muo_cP_,PVT_corr_1_)</f>
        <v>1.1323214738482159</v>
      </c>
    </row>
    <row r="118" spans="2:11" hidden="1" outlineLevel="1" x14ac:dyDescent="0.4">
      <c r="C118">
        <v>60</v>
      </c>
      <c r="D118">
        <f>[1]!PVT_Bo_m3m3($C118,D$69,gamma_gas_,gamma_oil_,gamma_water_,Rsb_m3m3_,Rp_m3m3_,Pb_atm_,T_res_C_,Bob_m3m3_,Muo_cP_,PVT_corr_)</f>
        <v>1.128161805449577</v>
      </c>
      <c r="E118">
        <f>[1]!PVT_Bo_m3m3($C118,E$69,gamma_gas_,gamma_oil_,gamma_water_,Rsb_m3m3_,Rp_m3m3_,Pb_atm_,T_res_C_,Bob_m3m3_,Muo_cP_,PVT_corr_)</f>
        <v>1.1402260393905443</v>
      </c>
      <c r="F118">
        <f>[1]!PVT_Bo_m3m3($C118,F$69,gamma_gas_,gamma_oil_,gamma_water_,Rsb_m3m3_,Rp_m3m3_,Pb_atm_,T_res_C_,Bob_m3m3_,Muo_cP_,PVT_corr_)</f>
        <v>1.1559717971662402</v>
      </c>
      <c r="G118">
        <f>[1]!PVT_Bo_m3m3($C118,G$69,gamma_gas_,gamma_oil_,gamma_water_,Rsb_m3m3_,Rp_m3m3_,Pb_atm_,T_res_C_,Bob_m3m3_,Muo_cP_,PVT_corr_)</f>
        <v>1.1756501814192815</v>
      </c>
      <c r="H118">
        <f>[1]!PVT_Bo_m3m3($C118,H$69,gamma_gas_,gamma_oil_,gamma_water_,Rsb_m3m3_,Rp_m3m3_,Pb_atm_,T_res_C_,Bob_m3m3_,Muo_cP_,PVT_corr_1_)</f>
        <v>1.1053184807345156</v>
      </c>
      <c r="I118">
        <f>[1]!PVT_Bo_m3m3($C118,I$69,gamma_gas_,gamma_oil_,gamma_water_,Rsb_m3m3_,Rp_m3m3_,Pb_atm_,T_res_C_,Bob_m3m3_,Muo_cP_,PVT_corr_1_)</f>
        <v>1.1133750661913742</v>
      </c>
      <c r="J118">
        <f>[1]!PVT_Bo_m3m3($C118,J$69,gamma_gas_,gamma_oil_,gamma_water_,Rsb_m3m3_,Rp_m3m3_,Pb_atm_,T_res_C_,Bob_m3m3_,Muo_cP_,PVT_corr_1_)</f>
        <v>1.1248606189337904</v>
      </c>
      <c r="K118">
        <f>[1]!PVT_Bo_m3m3($C118,K$69,gamma_gas_,gamma_oil_,gamma_water_,Rsb_m3m3_,Rp_m3m3_,Pb_atm_,T_res_C_,Bob_m3m3_,Muo_cP_,PVT_corr_1_)</f>
        <v>1.1393222135521217</v>
      </c>
    </row>
    <row r="119" spans="2:11" hidden="1" outlineLevel="1" x14ac:dyDescent="0.4">
      <c r="C119">
        <v>65</v>
      </c>
      <c r="D119">
        <f>[1]!PVT_Bo_m3m3($C119,D$69,gamma_gas_,gamma_oil_,gamma_water_,Rsb_m3m3_,Rp_m3m3_,Pb_atm_,T_res_C_,Bob_m3m3_,Muo_cP_,PVT_corr_)</f>
        <v>1.1350690568364226</v>
      </c>
      <c r="E119">
        <f>[1]!PVT_Bo_m3m3($C119,E$69,gamma_gas_,gamma_oil_,gamma_water_,Rsb_m3m3_,Rp_m3m3_,Pb_atm_,T_res_C_,Bob_m3m3_,Muo_cP_,PVT_corr_)</f>
        <v>1.1466937603423859</v>
      </c>
      <c r="F119">
        <f>[1]!PVT_Bo_m3m3($C119,F$69,gamma_gas_,gamma_oil_,gamma_water_,Rsb_m3m3_,Rp_m3m3_,Pb_atm_,T_res_C_,Bob_m3m3_,Muo_cP_,PVT_corr_)</f>
        <v>1.1620598440893335</v>
      </c>
      <c r="G119">
        <f>[1]!PVT_Bo_m3m3($C119,G$69,gamma_gas_,gamma_oil_,gamma_water_,Rsb_m3m3_,Rp_m3m3_,Pb_atm_,T_res_C_,Bob_m3m3_,Muo_cP_,PVT_corr_)</f>
        <v>1.18143573245641</v>
      </c>
      <c r="H119">
        <f>[1]!PVT_Bo_m3m3($C119,H$69,gamma_gas_,gamma_oil_,gamma_water_,Rsb_m3m3_,Rp_m3m3_,Pb_atm_,T_res_C_,Bob_m3m3_,Muo_cP_,PVT_corr_1_)</f>
        <v>1.1173221912075104</v>
      </c>
      <c r="I119">
        <f>[1]!PVT_Bo_m3m3($C119,I$69,gamma_gas_,gamma_oil_,gamma_water_,Rsb_m3m3_,Rp_m3m3_,Pb_atm_,T_res_C_,Bob_m3m3_,Muo_cP_,PVT_corr_1_)</f>
        <v>1.12345454607623</v>
      </c>
      <c r="J119">
        <f>[1]!PVT_Bo_m3m3($C119,J$69,gamma_gas_,gamma_oil_,gamma_water_,Rsb_m3m3_,Rp_m3m3_,Pb_atm_,T_res_C_,Bob_m3m3_,Muo_cP_,PVT_corr_1_)</f>
        <v>1.1333522670753835</v>
      </c>
      <c r="K119">
        <f>[1]!PVT_Bo_m3m3($C119,K$69,gamma_gas_,gamma_oil_,gamma_water_,Rsb_m3m3_,Rp_m3m3_,Pb_atm_,T_res_C_,Bob_m3m3_,Muo_cP_,PVT_corr_1_)</f>
        <v>1.1464913343608027</v>
      </c>
    </row>
    <row r="120" spans="2:11" hidden="1" outlineLevel="1" x14ac:dyDescent="0.4">
      <c r="B120" s="7"/>
      <c r="C120">
        <v>70</v>
      </c>
      <c r="D120">
        <f>[1]!PVT_Bo_m3m3($C120,D$69,gamma_gas_,gamma_oil_,gamma_water_,Rsb_m3m3_,Rp_m3m3_,Pb_atm_,T_res_C_,Bob_m3m3_,Muo_cP_,PVT_corr_)</f>
        <v>1.1418748322777634</v>
      </c>
      <c r="E120">
        <f>[1]!PVT_Bo_m3m3($C120,E$69,gamma_gas_,gamma_oil_,gamma_water_,Rsb_m3m3_,Rp_m3m3_,Pb_atm_,T_res_C_,Bob_m3m3_,Muo_cP_,PVT_corr_)</f>
        <v>1.1531502206844526</v>
      </c>
      <c r="F120">
        <f>[1]!PVT_Bo_m3m3($C120,F$69,gamma_gas_,gamma_oil_,gamma_water_,Rsb_m3m3_,Rp_m3m3_,Pb_atm_,T_res_C_,Bob_m3m3_,Muo_cP_,PVT_corr_)</f>
        <v>1.1681986430550768</v>
      </c>
      <c r="G120">
        <f>[1]!PVT_Bo_m3m3($C120,G$69,gamma_gas_,gamma_oil_,gamma_water_,Rsb_m3m3_,Rp_m3m3_,Pb_atm_,T_res_C_,Bob_m3m3_,Muo_cP_,PVT_corr_)</f>
        <v>1.1873153415528979</v>
      </c>
      <c r="H120">
        <f>[1]!PVT_Bo_m3m3($C120,H$69,gamma_gas_,gamma_oil_,gamma_water_,Rsb_m3m3_,Rp_m3m3_,Pb_atm_,T_res_C_,Bob_m3m3_,Muo_cP_,PVT_corr_1_)</f>
        <v>1.1296818157682171</v>
      </c>
      <c r="I120">
        <f>[1]!PVT_Bo_m3m3($C120,I$69,gamma_gas_,gamma_oil_,gamma_water_,Rsb_m3m3_,Rp_m3m3_,Pb_atm_,T_res_C_,Bob_m3m3_,Muo_cP_,PVT_corr_1_)</f>
        <v>1.1338051167417629</v>
      </c>
      <c r="J120">
        <f>[1]!PVT_Bo_m3m3($C120,J$69,gamma_gas_,gamma_oil_,gamma_water_,Rsb_m3m3_,Rp_m3m3_,Pb_atm_,T_res_C_,Bob_m3m3_,Muo_cP_,PVT_corr_1_)</f>
        <v>1.1420521031625868</v>
      </c>
      <c r="K120">
        <f>[1]!PVT_Bo_m3m3($C120,K$69,gamma_gas_,gamma_oil_,gamma_water_,Rsb_m3m3_,Rp_m3m3_,Pb_atm_,T_res_C_,Bob_m3m3_,Muo_cP_,PVT_corr_1_)</f>
        <v>1.1538221975343586</v>
      </c>
    </row>
    <row r="121" spans="2:11" hidden="1" outlineLevel="1" x14ac:dyDescent="0.4">
      <c r="C121">
        <v>75</v>
      </c>
      <c r="D121">
        <f>[1]!PVT_Bo_m3m3($C121,D$69,gamma_gas_,gamma_oil_,gamma_water_,Rsb_m3m3_,Rp_m3m3_,Pb_atm_,T_res_C_,Bob_m3m3_,Muo_cP_,PVT_corr_)</f>
        <v>1.1492268757773623</v>
      </c>
      <c r="E121">
        <f>[1]!PVT_Bo_m3m3($C121,E$69,gamma_gas_,gamma_oil_,gamma_water_,Rsb_m3m3_,Rp_m3m3_,Pb_atm_,T_res_C_,Bob_m3m3_,Muo_cP_,PVT_corr_)</f>
        <v>1.1596101092538202</v>
      </c>
      <c r="F121">
        <f>[1]!PVT_Bo_m3m3($C121,F$69,gamma_gas_,gamma_oil_,gamma_water_,Rsb_m3m3_,Rp_m3m3_,Pb_atm_,T_res_C_,Bob_m3m3_,Muo_cP_,PVT_corr_)</f>
        <v>1.1744044287659126</v>
      </c>
      <c r="G121">
        <f>[1]!PVT_Bo_m3m3($C121,G$69,gamma_gas_,gamma_oil_,gamma_water_,Rsb_m3m3_,Rp_m3m3_,Pb_atm_,T_res_C_,Bob_m3m3_,Muo_cP_,PVT_corr_)</f>
        <v>1.1933075521461576</v>
      </c>
      <c r="H121">
        <f>[1]!PVT_Bo_m3m3($C121,H$69,gamma_gas_,gamma_oil_,gamma_water_,Rsb_m3m3_,Rp_m3m3_,Pb_atm_,T_res_C_,Bob_m3m3_,Muo_cP_,PVT_corr_1_)</f>
        <v>1.142383645277397</v>
      </c>
      <c r="I121">
        <f>[1]!PVT_Bo_m3m3($C121,I$69,gamma_gas_,gamma_oil_,gamma_water_,Rsb_m3m3_,Rp_m3m3_,Pb_atm_,T_res_C_,Bob_m3m3_,Muo_cP_,PVT_corr_1_)</f>
        <v>1.1444170304303132</v>
      </c>
      <c r="J121">
        <f>[1]!PVT_Bo_m3m3($C121,J$69,gamma_gas_,gamma_oil_,gamma_water_,Rsb_m3m3_,Rp_m3m3_,Pb_atm_,T_res_C_,Bob_m3m3_,Muo_cP_,PVT_corr_1_)</f>
        <v>1.1509527811551172</v>
      </c>
      <c r="K121">
        <f>[1]!PVT_Bo_m3m3($C121,K$69,gamma_gas_,gamma_oil_,gamma_water_,Rsb_m3m3_,Rp_m3m3_,Pb_atm_,T_res_C_,Bob_m3m3_,Muo_cP_,PVT_corr_1_)</f>
        <v>1.1613089490454209</v>
      </c>
    </row>
    <row r="122" spans="2:11" hidden="1" outlineLevel="1" x14ac:dyDescent="0.4">
      <c r="C122">
        <v>80</v>
      </c>
      <c r="D122">
        <f>[1]!PVT_Bo_m3m3($C122,D$69,gamma_gas_,gamma_oil_,gamma_water_,Rsb_m3m3_,Rp_m3m3_,Pb_atm_,T_res_C_,Bob_m3m3_,Muo_cP_,PVT_corr_)</f>
        <v>1.1477970436481113</v>
      </c>
      <c r="E122">
        <f>[1]!PVT_Bo_m3m3($C122,E$69,gamma_gas_,gamma_oil_,gamma_water_,Rsb_m3m3_,Rp_m3m3_,Pb_atm_,T_res_C_,Bob_m3m3_,Muo_cP_,PVT_corr_)</f>
        <v>1.1660855035813631</v>
      </c>
      <c r="F122">
        <f>[1]!PVT_Bo_m3m3($C122,F$69,gamma_gas_,gamma_oil_,gamma_water_,Rsb_m3m3_,Rp_m3m3_,Pb_atm_,T_res_C_,Bob_m3m3_,Muo_cP_,PVT_corr_)</f>
        <v>1.1806908185388976</v>
      </c>
      <c r="G122">
        <f>[1]!PVT_Bo_m3m3($C122,G$69,gamma_gas_,gamma_oil_,gamma_water_,Rsb_m3m3_,Rp_m3m3_,Pb_atm_,T_res_C_,Bob_m3m3_,Muo_cP_,PVT_corr_)</f>
        <v>1.1994282767589874</v>
      </c>
      <c r="H122">
        <f>[1]!PVT_Bo_m3m3($C122,H$69,gamma_gas_,gamma_oil_,gamma_water_,Rsb_m3m3_,Rp_m3m3_,Pb_atm_,T_res_C_,Bob_m3m3_,Muo_cP_,PVT_corr_1_)</f>
        <v>1.1553888955137082</v>
      </c>
      <c r="I122">
        <f>[1]!PVT_Bo_m3m3($C122,I$69,gamma_gas_,gamma_oil_,gamma_water_,Rsb_m3m3_,Rp_m3m3_,Pb_atm_,T_res_C_,Bob_m3m3_,Muo_cP_,PVT_corr_1_)</f>
        <v>1.1552814787528012</v>
      </c>
      <c r="J122">
        <f>[1]!PVT_Bo_m3m3($C122,J$69,gamma_gas_,gamma_oil_,gamma_water_,Rsb_m3m3_,Rp_m3m3_,Pb_atm_,T_res_C_,Bob_m3m3_,Muo_cP_,PVT_corr_1_)</f>
        <v>1.160047698517779</v>
      </c>
      <c r="K122">
        <f>[1]!PVT_Bo_m3m3($C122,K$69,gamma_gas_,gamma_oil_,gamma_water_,Rsb_m3m3_,Rp_m3m3_,Pb_atm_,T_res_C_,Bob_m3m3_,Muo_cP_,PVT_corr_1_)</f>
        <v>1.1689463709473167</v>
      </c>
    </row>
    <row r="123" spans="2:11" hidden="1" outlineLevel="1" x14ac:dyDescent="0.4">
      <c r="C123">
        <v>85</v>
      </c>
      <c r="D123">
        <f>[1]!PVT_Bo_m3m3($C123,D$69,gamma_gas_,gamma_oil_,gamma_water_,Rsb_m3m3_,Rp_m3m3_,Pb_atm_,T_res_C_,Bob_m3m3_,Muo_cP_,PVT_corr_)</f>
        <v>1.146536904466303</v>
      </c>
      <c r="E123">
        <f>[1]!PVT_Bo_m3m3($C123,E$69,gamma_gas_,gamma_oil_,gamma_water_,Rsb_m3m3_,Rp_m3m3_,Pb_atm_,T_res_C_,Bob_m3m3_,Muo_cP_,PVT_corr_)</f>
        <v>1.1725864396632708</v>
      </c>
      <c r="F123">
        <f>[1]!PVT_Bo_m3m3($C123,F$69,gamma_gas_,gamma_oil_,gamma_water_,Rsb_m3m3_,Rp_m3m3_,Pb_atm_,T_res_C_,Bob_m3m3_,Muo_cP_,PVT_corr_)</f>
        <v>1.1870693736444287</v>
      </c>
      <c r="G123">
        <f>[1]!PVT_Bo_m3m3($C123,G$69,gamma_gas_,gamma_oil_,gamma_water_,Rsb_m3m3_,Rp_m3m3_,Pb_atm_,T_res_C_,Bob_m3m3_,Muo_cP_,PVT_corr_)</f>
        <v>1.2056913570982832</v>
      </c>
      <c r="H123">
        <f>[1]!PVT_Bo_m3m3($C123,H$69,gamma_gas_,gamma_oil_,gamma_water_,Rsb_m3m3_,Rp_m3m3_,Pb_atm_,T_res_C_,Bob_m3m3_,Muo_cP_,PVT_corr_1_)</f>
        <v>1.1540391136946169</v>
      </c>
      <c r="I123">
        <f>[1]!PVT_Bo_m3m3($C123,I$69,gamma_gas_,gamma_oil_,gamma_water_,Rsb_m3m3_,Rp_m3m3_,Pb_atm_,T_res_C_,Bob_m3m3_,Muo_cP_,PVT_corr_1_)</f>
        <v>1.1663904462773889</v>
      </c>
      <c r="J123">
        <f>[1]!PVT_Bo_m3m3($C123,J$69,gamma_gas_,gamma_oil_,gamma_water_,Rsb_m3m3_,Rp_m3m3_,Pb_atm_,T_res_C_,Bob_m3m3_,Muo_cP_,PVT_corr_1_)</f>
        <v>1.1693308718053235</v>
      </c>
      <c r="K123">
        <f>[1]!PVT_Bo_m3m3($C123,K$69,gamma_gas_,gamma_oil_,gamma_water_,Rsb_m3m3_,Rp_m3m3_,Pb_atm_,T_res_C_,Bob_m3m3_,Muo_cP_,PVT_corr_1_)</f>
        <v>1.1767297692630079</v>
      </c>
    </row>
    <row r="124" spans="2:11" hidden="1" outlineLevel="1" x14ac:dyDescent="0.4">
      <c r="B124" s="7"/>
      <c r="C124">
        <v>90</v>
      </c>
      <c r="D124">
        <f>[1]!PVT_Bo_m3m3($C124,D$69,gamma_gas_,gamma_oil_,gamma_water_,Rsb_m3m3_,Rp_m3m3_,Pb_atm_,T_res_C_,Bob_m3m3_,Muo_cP_,PVT_corr_)</f>
        <v>1.1454179422338235</v>
      </c>
      <c r="E124">
        <f>[1]!PVT_Bo_m3m3($C124,E$69,gamma_gas_,gamma_oil_,gamma_water_,Rsb_m3m3_,Rp_m3m3_,Pb_atm_,T_res_C_,Bob_m3m3_,Muo_cP_,PVT_corr_)</f>
        <v>1.1791213296399821</v>
      </c>
      <c r="F124">
        <f>[1]!PVT_Bo_m3m3($C124,F$69,gamma_gas_,gamma_oil_,gamma_water_,Rsb_m3m3_,Rp_m3m3_,Pb_atm_,T_res_C_,Bob_m3m3_,Muo_cP_,PVT_corr_)</f>
        <v>1.1935500121087377</v>
      </c>
      <c r="G124">
        <f>[1]!PVT_Bo_m3m3($C124,G$69,gamma_gas_,gamma_oil_,gamma_water_,Rsb_m3m3_,Rp_m3m3_,Pb_atm_,T_res_C_,Bob_m3m3_,Muo_cP_,PVT_corr_)</f>
        <v>1.2121089768134743</v>
      </c>
      <c r="H124">
        <f>[1]!PVT_Bo_m3m3($C124,H$69,gamma_gas_,gamma_oil_,gamma_water_,Rsb_m3m3_,Rp_m3m3_,Pb_atm_,T_res_C_,Bob_m3m3_,Muo_cP_,PVT_corr_1_)</f>
        <v>1.1528406314919508</v>
      </c>
      <c r="I124">
        <f>[1]!PVT_Bo_m3m3($C124,I$69,gamma_gas_,gamma_oil_,gamma_water_,Rsb_m3m3_,Rp_m3m3_,Pb_atm_,T_res_C_,Bob_m3m3_,Muo_cP_,PVT_corr_1_)</f>
        <v>1.1777365951681176</v>
      </c>
      <c r="J124">
        <f>[1]!PVT_Bo_m3m3($C124,J$69,gamma_gas_,gamma_oil_,gamma_water_,Rsb_m3m3_,Rp_m3m3_,Pb_atm_,T_res_C_,Bob_m3m3_,Muo_cP_,PVT_corr_1_)</f>
        <v>1.1787968402917415</v>
      </c>
      <c r="K124">
        <f>[1]!PVT_Bo_m3m3($C124,K$69,gamma_gas_,gamma_oil_,gamma_water_,Rsb_m3m3_,Rp_m3m3_,Pb_atm_,T_res_C_,Bob_m3m3_,Muo_cP_,PVT_corr_1_)</f>
        <v>1.1846548877482126</v>
      </c>
    </row>
    <row r="125" spans="2:11" hidden="1" outlineLevel="1" x14ac:dyDescent="0.4">
      <c r="C125">
        <v>95</v>
      </c>
      <c r="D125">
        <f>[1]!PVT_Bo_m3m3($C125,D$69,gamma_gas_,gamma_oil_,gamma_water_,Rsb_m3m3_,Rp_m3m3_,Pb_atm_,T_res_C_,Bob_m3m3_,Muo_cP_,PVT_corr_)</f>
        <v>1.1444176912030273</v>
      </c>
      <c r="E125">
        <f>[1]!PVT_Bo_m3m3($C125,E$69,gamma_gas_,gamma_oil_,gamma_water_,Rsb_m3m3_,Rp_m3m3_,Pb_atm_,T_res_C_,Bob_m3m3_,Muo_cP_,PVT_corr_)</f>
        <v>1.1817277961554604</v>
      </c>
      <c r="F125">
        <f>[1]!PVT_Bo_m3m3($C125,F$69,gamma_gas_,gamma_oil_,gamma_water_,Rsb_m3m3_,Rp_m3m3_,Pb_atm_,T_res_C_,Bob_m3m3_,Muo_cP_,PVT_corr_)</f>
        <v>1.2001413179313598</v>
      </c>
      <c r="G125">
        <f>[1]!PVT_Bo_m3m3($C125,G$69,gamma_gas_,gamma_oil_,gamma_water_,Rsb_m3m3_,Rp_m3m3_,Pb_atm_,T_res_C_,Bob_m3m3_,Muo_cP_,PVT_corr_)</f>
        <v>1.2186919713128286</v>
      </c>
      <c r="H125">
        <f>[1]!PVT_Bo_m3m3($C125,H$69,gamma_gas_,gamma_oil_,gamma_water_,Rsb_m3m3_,Rp_m3m3_,Pb_atm_,T_res_C_,Bob_m3m3_,Muo_cP_,PVT_corr_1_)</f>
        <v>1.1517693603597974</v>
      </c>
      <c r="I125">
        <f>[1]!PVT_Bo_m3m3($C125,I$69,gamma_gas_,gamma_oil_,gamma_water_,Rsb_m3m3_,Rp_m3m3_,Pb_atm_,T_res_C_,Bob_m3m3_,Muo_cP_,PVT_corr_1_)</f>
        <v>1.1840702576969833</v>
      </c>
      <c r="J125">
        <f>[1]!PVT_Bo_m3m3($C125,J$69,gamma_gas_,gamma_oil_,gamma_water_,Rsb_m3m3_,Rp_m3m3_,Pb_atm_,T_res_C_,Bob_m3m3_,Muo_cP_,PVT_corr_1_)</f>
        <v>1.1884405899631953</v>
      </c>
      <c r="K125">
        <f>[1]!PVT_Bo_m3m3($C125,K$69,gamma_gas_,gamma_oil_,gamma_water_,Rsb_m3m3_,Rp_m3m3_,Pb_atm_,T_res_C_,Bob_m3m3_,Muo_cP_,PVT_corr_1_)</f>
        <v>1.192717840403724</v>
      </c>
    </row>
    <row r="126" spans="2:11" hidden="1" outlineLevel="1" x14ac:dyDescent="0.4">
      <c r="C126">
        <v>100</v>
      </c>
      <c r="D126">
        <f>[1]!PVT_Bo_m3m3($C126,D$69,gamma_gas_,gamma_oil_,gamma_water_,Rsb_m3m3_,Rp_m3m3_,Pb_atm_,T_res_C_,Bob_m3m3_,Muo_cP_,PVT_corr_)</f>
        <v>1.1435182121242917</v>
      </c>
      <c r="E126">
        <f>[1]!PVT_Bo_m3m3($C126,E$69,gamma_gas_,gamma_oil_,gamma_water_,Rsb_m3m3_,Rp_m3m3_,Pb_atm_,T_res_C_,Bob_m3m3_,Muo_cP_,PVT_corr_)</f>
        <v>1.1798832228949991</v>
      </c>
      <c r="F126">
        <f>[1]!PVT_Bo_m3m3($C126,F$69,gamma_gas_,gamma_oil_,gamma_water_,Rsb_m3m3_,Rp_m3m3_,Pb_atm_,T_res_C_,Bob_m3m3_,Muo_cP_,PVT_corr_)</f>
        <v>1.2068507772654753</v>
      </c>
      <c r="G126">
        <f>[1]!PVT_Bo_m3m3($C126,G$69,gamma_gas_,gamma_oil_,gamma_water_,Rsb_m3m3_,Rp_m3m3_,Pb_atm_,T_res_C_,Bob_m3m3_,Muo_cP_,PVT_corr_)</f>
        <v>1.225450063968754</v>
      </c>
      <c r="H126">
        <f>[1]!PVT_Bo_m3m3($C126,H$69,gamma_gas_,gamma_oil_,gamma_water_,Rsb_m3m3_,Rp_m3m3_,Pb_atm_,T_res_C_,Bob_m3m3_,Muo_cP_,PVT_corr_1_)</f>
        <v>1.1508060674967309</v>
      </c>
      <c r="I126">
        <f>[1]!PVT_Bo_m3m3($C126,I$69,gamma_gas_,gamma_oil_,gamma_water_,Rsb_m3m3_,Rp_m3m3_,Pb_atm_,T_res_C_,Bob_m3m3_,Muo_cP_,PVT_corr_1_)</f>
        <v>1.1822115626741188</v>
      </c>
      <c r="J126">
        <f>[1]!PVT_Bo_m3m3($C126,J$69,gamma_gas_,gamma_oil_,gamma_water_,Rsb_m3m3_,Rp_m3m3_,Pb_atm_,T_res_C_,Bob_m3m3_,Muo_cP_,PVT_corr_1_)</f>
        <v>1.1982574926103893</v>
      </c>
      <c r="K126">
        <f>[1]!PVT_Bo_m3m3($C126,K$69,gamma_gas_,gamma_oil_,gamma_water_,Rsb_m3m3_,Rp_m3m3_,Pb_atm_,T_res_C_,Bob_m3m3_,Muo_cP_,PVT_corr_1_)</f>
        <v>1.2009150578462193</v>
      </c>
    </row>
    <row r="127" spans="2:11" hidden="1" outlineLevel="1" x14ac:dyDescent="0.4">
      <c r="C127">
        <v>105</v>
      </c>
      <c r="D127">
        <f>[1]!PVT_Bo_m3m3($C127,D$69,gamma_gas_,gamma_oil_,gamma_water_,Rsb_m3m3_,Rp_m3m3_,Pb_atm_,T_res_C_,Bob_m3m3_,Muo_cP_,PVT_corr_)</f>
        <v>1.1427050069106333</v>
      </c>
      <c r="E127">
        <f>[1]!PVT_Bo_m3m3($C127,E$69,gamma_gas_,gamma_oil_,gamma_water_,Rsb_m3m3_,Rp_m3m3_,Pb_atm_,T_res_C_,Bob_m3m3_,Muo_cP_,PVT_corr_)</f>
        <v>1.1782168043591612</v>
      </c>
      <c r="F127">
        <f>[1]!PVT_Bo_m3m3($C127,F$69,gamma_gas_,gamma_oil_,gamma_water_,Rsb_m3m3_,Rp_m3m3_,Pb_atm_,T_res_C_,Bob_m3m3_,Muo_cP_,PVT_corr_)</f>
        <v>1.2136849598137391</v>
      </c>
      <c r="G127">
        <f>[1]!PVT_Bo_m3m3($C127,G$69,gamma_gas_,gamma_oil_,gamma_water_,Rsb_m3m3_,Rp_m3m3_,Pb_atm_,T_res_C_,Bob_m3m3_,Muo_cP_,PVT_corr_)</f>
        <v>1.2323920484599498</v>
      </c>
      <c r="H127">
        <f>[1]!PVT_Bo_m3m3($C127,H$69,gamma_gas_,gamma_oil_,gamma_water_,Rsb_m3m3_,Rp_m3m3_,Pb_atm_,T_res_C_,Bob_m3m3_,Muo_cP_,PVT_corr_1_)</f>
        <v>1.1499352110480172</v>
      </c>
      <c r="I127">
        <f>[1]!PVT_Bo_m3m3($C127,I$69,gamma_gas_,gamma_oil_,gamma_water_,Rsb_m3m3_,Rp_m3m3_,Pb_atm_,T_res_C_,Bob_m3m3_,Muo_cP_,PVT_corr_1_)</f>
        <v>1.180532400457488</v>
      </c>
      <c r="J127">
        <f>[1]!PVT_Bo_m3m3($C127,J$69,gamma_gas_,gamma_oil_,gamma_water_,Rsb_m3m3_,Rp_m3m3_,Pb_atm_,T_res_C_,Bob_m3m3_,Muo_cP_,PVT_corr_1_)</f>
        <v>1.2082432563275249</v>
      </c>
      <c r="K127">
        <f>[1]!PVT_Bo_m3m3($C127,K$69,gamma_gas_,gamma_oil_,gamma_water_,Rsb_m3m3_,Rp_m3m3_,Pb_atm_,T_res_C_,Bob_m3m3_,Muo_cP_,PVT_corr_1_)</f>
        <v>1.2092432441047449</v>
      </c>
    </row>
    <row r="128" spans="2:11" hidden="1" outlineLevel="1" x14ac:dyDescent="0.4">
      <c r="B128" s="7"/>
      <c r="C128">
        <v>110</v>
      </c>
      <c r="D128">
        <f>[1]!PVT_Bo_m3m3($C128,D$69,gamma_gas_,gamma_oil_,gamma_water_,Rsb_m3m3_,Rp_m3m3_,Pb_atm_,T_res_C_,Bob_m3m3_,Muo_cP_,PVT_corr_)</f>
        <v>1.1419662312897234</v>
      </c>
      <c r="E128">
        <f>[1]!PVT_Bo_m3m3($C128,E$69,gamma_gas_,gamma_oil_,gamma_water_,Rsb_m3m3_,Rp_m3m3_,Pb_atm_,T_res_C_,Bob_m3m3_,Muo_cP_,PVT_corr_)</f>
        <v>1.1767039208686132</v>
      </c>
      <c r="F128">
        <f>[1]!PVT_Bo_m3m3($C128,F$69,gamma_gas_,gamma_oil_,gamma_water_,Rsb_m3m3_,Rp_m3m3_,Pb_atm_,T_res_C_,Bob_m3m3_,Muo_cP_,PVT_corr_)</f>
        <v>1.2162183816898029</v>
      </c>
      <c r="G128">
        <f>[1]!PVT_Bo_m3m3($C128,G$69,gamma_gas_,gamma_oil_,gamma_water_,Rsb_m3m3_,Rp_m3m3_,Pb_atm_,T_res_C_,Bob_m3m3_,Muo_cP_,PVT_corr_)</f>
        <v>1.2395259318150678</v>
      </c>
      <c r="H128">
        <f>[1]!PVT_Bo_m3m3($C128,H$69,gamma_gas_,gamma_oil_,gamma_water_,Rsb_m3m3_,Rp_m3m3_,Pb_atm_,T_res_C_,Bob_m3m3_,Muo_cP_,PVT_corr_1_)</f>
        <v>1.1491440952473457</v>
      </c>
      <c r="I128">
        <f>[1]!PVT_Bo_m3m3($C128,I$69,gamma_gas_,gamma_oil_,gamma_water_,Rsb_m3m3_,Rp_m3m3_,Pb_atm_,T_res_C_,Bob_m3m3_,Muo_cP_,PVT_corr_1_)</f>
        <v>1.1790079590768741</v>
      </c>
      <c r="J128">
        <f>[1]!PVT_Bo_m3m3($C128,J$69,gamma_gas_,gamma_oil_,gamma_water_,Rsb_m3m3_,Rp_m3m3_,Pb_atm_,T_res_C_,Bob_m3m3_,Muo_cP_,PVT_corr_1_)</f>
        <v>1.2141209765024936</v>
      </c>
      <c r="K128">
        <f>[1]!PVT_Bo_m3m3($C128,K$69,gamma_gas_,gamma_oil_,gamma_water_,Rsb_m3m3_,Rp_m3m3_,Pb_atm_,T_res_C_,Bob_m3m3_,Muo_cP_,PVT_corr_1_)</f>
        <v>1.2176993413851618</v>
      </c>
    </row>
    <row r="129" spans="2:11" hidden="1" outlineLevel="1" x14ac:dyDescent="0.4">
      <c r="C129">
        <v>115</v>
      </c>
      <c r="D129">
        <f>[1]!PVT_Bo_m3m3($C129,D$69,gamma_gas_,gamma_oil_,gamma_water_,Rsb_m3m3_,Rp_m3m3_,Pb_atm_,T_res_C_,Bob_m3m3_,Muo_cP_,PVT_corr_)</f>
        <v>1.1412921141705994</v>
      </c>
      <c r="E129">
        <f>[1]!PVT_Bo_m3m3($C129,E$69,gamma_gas_,gamma_oil_,gamma_water_,Rsb_m3m3_,Rp_m3m3_,Pb_atm_,T_res_C_,Bob_m3m3_,Muo_cP_,PVT_corr_)</f>
        <v>1.1753242890984403</v>
      </c>
      <c r="F129">
        <f>[1]!PVT_Bo_m3m3($C129,F$69,gamma_gas_,gamma_oil_,gamma_water_,Rsb_m3m3_,Rp_m3m3_,Pb_atm_,T_res_C_,Bob_m3m3_,Muo_cP_,PVT_corr_)</f>
        <v>1.213931289337794</v>
      </c>
      <c r="G129">
        <f>[1]!PVT_Bo_m3m3($C129,G$69,gamma_gas_,gamma_oil_,gamma_water_,Rsb_m3m3_,Rp_m3m3_,Pb_atm_,T_res_C_,Bob_m3m3_,Muo_cP_,PVT_corr_)</f>
        <v>1.2468590460948015</v>
      </c>
      <c r="H129">
        <f>[1]!PVT_Bo_m3m3($C129,H$69,gamma_gas_,gamma_oil_,gamma_water_,Rsb_m3m3_,Rp_m3m3_,Pb_atm_,T_res_C_,Bob_m3m3_,Muo_cP_,PVT_corr_1_)</f>
        <v>1.1484222474620911</v>
      </c>
      <c r="I129">
        <f>[1]!PVT_Bo_m3m3($C129,I$69,gamma_gas_,gamma_oil_,gamma_water_,Rsb_m3m3_,Rp_m3m3_,Pb_atm_,T_res_C_,Bob_m3m3_,Muo_cP_,PVT_corr_1_)</f>
        <v>1.1776177970943353</v>
      </c>
      <c r="J129">
        <f>[1]!PVT_Bo_m3m3($C129,J$69,gamma_gas_,gamma_oil_,gamma_water_,Rsb_m3m3_,Rp_m3m3_,Pb_atm_,T_res_C_,Bob_m3m3_,Muo_cP_,PVT_corr_1_)</f>
        <v>1.2118222600663633</v>
      </c>
      <c r="K129">
        <f>[1]!PVT_Bo_m3m3($C129,K$69,gamma_gas_,gamma_oil_,gamma_water_,Rsb_m3m3_,Rp_m3m3_,Pb_atm_,T_res_C_,Bob_m3m3_,Muo_cP_,PVT_corr_1_)</f>
        <v>1.2262805010114934</v>
      </c>
    </row>
    <row r="130" spans="2:11" hidden="1" outlineLevel="1" x14ac:dyDescent="0.4">
      <c r="C130">
        <v>120</v>
      </c>
      <c r="D130">
        <f>[1]!PVT_Bo_m3m3($C130,D$69,gamma_gas_,gamma_oil_,gamma_water_,Rsb_m3m3_,Rp_m3m3_,Pb_atm_,T_res_C_,Bob_m3m3_,Muo_cP_,PVT_corr_)</f>
        <v>1.1406745230629214</v>
      </c>
      <c r="E130">
        <f>[1]!PVT_Bo_m3m3($C130,E$69,gamma_gas_,gamma_oil_,gamma_water_,Rsb_m3m3_,Rp_m3m3_,Pb_atm_,T_res_C_,Bob_m3m3_,Muo_cP_,PVT_corr_)</f>
        <v>1.1740610476662583</v>
      </c>
      <c r="F130">
        <f>[1]!PVT_Bo_m3m3($C130,F$69,gamma_gas_,gamma_oil_,gamma_water_,Rsb_m3m3_,Rp_m3m3_,Pb_atm_,T_res_C_,Bob_m3m3_,Muo_cP_,PVT_corr_)</f>
        <v>1.2118385664032687</v>
      </c>
      <c r="G130">
        <f>[1]!PVT_Bo_m3m3($C130,G$69,gamma_gas_,gamma_oil_,gamma_water_,Rsb_m3m3_,Rp_m3m3_,Pb_atm_,T_res_C_,Bob_m3m3_,Muo_cP_,PVT_corr_)</f>
        <v>1.2543340038054533</v>
      </c>
      <c r="H130">
        <f>[1]!PVT_Bo_m3m3($C130,H$69,gamma_gas_,gamma_oil_,gamma_water_,Rsb_m3m3_,Rp_m3m3_,Pb_atm_,T_res_C_,Bob_m3m3_,Muo_cP_,PVT_corr_1_)</f>
        <v>1.1477609519975289</v>
      </c>
      <c r="I130">
        <f>[1]!PVT_Bo_m3m3($C130,I$69,gamma_gas_,gamma_oil_,gamma_water_,Rsb_m3m3_,Rp_m3m3_,Pb_atm_,T_res_C_,Bob_m3m3_,Muo_cP_,PVT_corr_1_)</f>
        <v>1.1763449219232767</v>
      </c>
      <c r="J130">
        <f>[1]!PVT_Bo_m3m3($C130,J$69,gamma_gas_,gamma_oil_,gamma_water_,Rsb_m3m3_,Rp_m3m3_,Pb_atm_,T_res_C_,Bob_m3m3_,Muo_cP_,PVT_corr_1_)</f>
        <v>1.2097189268211836</v>
      </c>
      <c r="K130">
        <f>[1]!PVT_Bo_m3m3($C130,K$69,gamma_gas_,gamma_oil_,gamma_water_,Rsb_m3m3_,Rp_m3m3_,Pb_atm_,T_res_C_,Bob_m3m3_,Muo_cP_,PVT_corr_1_)</f>
        <v>1.23498405921791</v>
      </c>
    </row>
    <row r="131" spans="2:11" hidden="1" outlineLevel="1" x14ac:dyDescent="0.4">
      <c r="C131">
        <v>125</v>
      </c>
      <c r="D131">
        <f>[1]!PVT_Bo_m3m3($C131,D$69,gamma_gas_,gamma_oil_,gamma_water_,Rsb_m3m3_,Rp_m3m3_,Pb_atm_,T_res_C_,Bob_m3m3_,Muo_cP_,PVT_corr_)</f>
        <v>1.1401066344127464</v>
      </c>
      <c r="E131">
        <f>[1]!PVT_Bo_m3m3($C131,E$69,gamma_gas_,gamma_oil_,gamma_water_,Rsb_m3m3_,Rp_m3m3_,Pb_atm_,T_res_C_,Bob_m3m3_,Muo_cP_,PVT_corr_)</f>
        <v>1.1729000647345764</v>
      </c>
      <c r="F131">
        <f>[1]!PVT_Bo_m3m3($C131,F$69,gamma_gas_,gamma_oil_,gamma_water_,Rsb_m3m3_,Rp_m3m3_,Pb_atm_,T_res_C_,Bob_m3m3_,Muo_cP_,PVT_corr_)</f>
        <v>1.2099164477629571</v>
      </c>
      <c r="G131">
        <f>[1]!PVT_Bo_m3m3($C131,G$69,gamma_gas_,gamma_oil_,gamma_water_,Rsb_m3m3_,Rp_m3m3_,Pb_atm_,T_res_C_,Bob_m3m3_,Muo_cP_,PVT_corr_)</f>
        <v>1.2515056356002967</v>
      </c>
      <c r="H131">
        <f>[1]!PVT_Bo_m3m3($C131,H$69,gamma_gas_,gamma_oil_,gamma_water_,Rsb_m3m3_,Rp_m3m3_,Pb_atm_,T_res_C_,Bob_m3m3_,Muo_cP_,PVT_corr_1_)</f>
        <v>1.1471528964920885</v>
      </c>
      <c r="I131">
        <f>[1]!PVT_Bo_m3m3($C131,I$69,gamma_gas_,gamma_oil_,gamma_water_,Rsb_m3m3_,Rp_m3m3_,Pb_atm_,T_res_C_,Bob_m3m3_,Muo_cP_,PVT_corr_1_)</f>
        <v>1.175175091940974</v>
      </c>
      <c r="J131">
        <f>[1]!PVT_Bo_m3m3($C131,J$69,gamma_gas_,gamma_oil_,gamma_water_,Rsb_m3m3_,Rp_m3m3_,Pb_atm_,T_res_C_,Bob_m3m3_,Muo_cP_,PVT_corr_1_)</f>
        <v>1.2077870846913388</v>
      </c>
      <c r="K131">
        <f>[1]!PVT_Bo_m3m3($C131,K$69,gamma_gas_,gamma_oil_,gamma_water_,Rsb_m3m3_,Rp_m3m3_,Pb_atm_,T_res_C_,Bob_m3m3_,Muo_cP_,PVT_corr_1_)</f>
        <v>1.2438075167949454</v>
      </c>
    </row>
    <row r="132" spans="2:11" hidden="1" outlineLevel="1" x14ac:dyDescent="0.4">
      <c r="B132" s="7"/>
      <c r="C132">
        <v>130</v>
      </c>
      <c r="D132">
        <f>[1]!PVT_Bo_m3m3($C132,D$69,gamma_gas_,gamma_oil_,gamma_water_,Rsb_m3m3_,Rp_m3m3_,Pb_atm_,T_res_C_,Bob_m3m3_,Muo_cP_,PVT_corr_)</f>
        <v>1.1395826804476903</v>
      </c>
      <c r="E132">
        <f>[1]!PVT_Bo_m3m3($C132,E$69,gamma_gas_,gamma_oil_,gamma_water_,Rsb_m3m3_,Rp_m3m3_,Pb_atm_,T_res_C_,Bob_m3m3_,Muo_cP_,PVT_corr_)</f>
        <v>1.1718294071878281</v>
      </c>
      <c r="F132">
        <f>[1]!PVT_Bo_m3m3($C132,F$69,gamma_gas_,gamma_oil_,gamma_water_,Rsb_m3m3_,Rp_m3m3_,Pb_atm_,T_res_C_,Bob_m3m3_,Muo_cP_,PVT_corr_)</f>
        <v>1.2081448904652474</v>
      </c>
      <c r="G132">
        <f>[1]!PVT_Bo_m3m3($C132,G$69,gamma_gas_,gamma_oil_,gamma_water_,Rsb_m3m3_,Rp_m3m3_,Pb_atm_,T_res_C_,Bob_m3m3_,Muo_cP_,PVT_corr_)</f>
        <v>1.2489004951178606</v>
      </c>
      <c r="H132">
        <f>[1]!PVT_Bo_m3m3($C132,H$69,gamma_gas_,gamma_oil_,gamma_water_,Rsb_m3m3_,Rp_m3m3_,Pb_atm_,T_res_C_,Bob_m3m3_,Muo_cP_,PVT_corr_1_)</f>
        <v>1.146591900407675</v>
      </c>
      <c r="I132">
        <f>[1]!PVT_Bo_m3m3($C132,I$69,gamma_gas_,gamma_oil_,gamma_water_,Rsb_m3m3_,Rp_m3m3_,Pb_atm_,T_res_C_,Bob_m3m3_,Muo_cP_,PVT_corr_1_)</f>
        <v>1.1740962814668927</v>
      </c>
      <c r="J132">
        <f>[1]!PVT_Bo_m3m3($C132,J$69,gamma_gas_,gamma_oil_,gamma_water_,Rsb_m3m3_,Rp_m3m3_,Pb_atm_,T_res_C_,Bob_m3m3_,Muo_cP_,PVT_corr_1_)</f>
        <v>1.2060065841029375</v>
      </c>
      <c r="K132">
        <f>[1]!PVT_Bo_m3m3($C132,K$69,gamma_gas_,gamma_oil_,gamma_water_,Rsb_m3m3_,Rp_m3m3_,Pb_atm_,T_res_C_,Bob_m3m3_,Muo_cP_,PVT_corr_1_)</f>
        <v>1.2435121916743945</v>
      </c>
    </row>
    <row r="133" spans="2:11" hidden="1" outlineLevel="1" x14ac:dyDescent="0.4">
      <c r="C133">
        <v>135</v>
      </c>
      <c r="D133">
        <f>[1]!PVT_Bo_m3m3($C133,D$69,gamma_gas_,gamma_oil_,gamma_water_,Rsb_m3m3_,Rp_m3m3_,Pb_atm_,T_res_C_,Bob_m3m3_,Muo_cP_,PVT_corr_)</f>
        <v>1.139097752587207</v>
      </c>
      <c r="E133">
        <f>[1]!PVT_Bo_m3m3($C133,E$69,gamma_gas_,gamma_oil_,gamma_water_,Rsb_m3m3_,Rp_m3m3_,Pb_atm_,T_res_C_,Bob_m3m3_,Muo_cP_,PVT_corr_)</f>
        <v>1.1708389290440611</v>
      </c>
      <c r="F133">
        <f>[1]!PVT_Bo_m3m3($C133,F$69,gamma_gas_,gamma_oil_,gamma_water_,Rsb_m3m3_,Rp_m3m3_,Pb_atm_,T_res_C_,Bob_m3m3_,Muo_cP_,PVT_corr_)</f>
        <v>1.2065068725324646</v>
      </c>
      <c r="G133">
        <f>[1]!PVT_Bo_m3m3($C133,G$69,gamma_gas_,gamma_oil_,gamma_water_,Rsb_m3m3_,Rp_m3m3_,Pb_atm_,T_res_C_,Bob_m3m3_,Muo_cP_,PVT_corr_)</f>
        <v>1.246493163462852</v>
      </c>
      <c r="H133">
        <f>[1]!PVT_Bo_m3m3($C133,H$69,gamma_gas_,gamma_oil_,gamma_water_,Rsb_m3m3_,Rp_m3m3_,Pb_atm_,T_res_C_,Bob_m3m3_,Muo_cP_,PVT_corr_1_)</f>
        <v>1.146072704207346</v>
      </c>
      <c r="I133">
        <f>[1]!PVT_Bo_m3m3($C133,I$69,gamma_gas_,gamma_oil_,gamma_water_,Rsb_m3m3_,Rp_m3m3_,Pb_atm_,T_res_C_,Bob_m3m3_,Muo_cP_,PVT_corr_1_)</f>
        <v>1.1730982659259388</v>
      </c>
      <c r="J133">
        <f>[1]!PVT_Bo_m3m3($C133,J$69,gamma_gas_,gamma_oil_,gamma_water_,Rsb_m3m3_,Rp_m3m3_,Pb_atm_,T_res_C_,Bob_m3m3_,Muo_cP_,PVT_corr_1_)</f>
        <v>1.2043603128761908</v>
      </c>
      <c r="K133">
        <f>[1]!PVT_Bo_m3m3($C133,K$69,gamma_gas_,gamma_oil_,gamma_water_,Rsb_m3m3_,Rp_m3m3_,Pb_atm_,T_res_C_,Bob_m3m3_,Muo_cP_,PVT_corr_1_)</f>
        <v>1.2409931852723795</v>
      </c>
    </row>
    <row r="134" spans="2:11" hidden="1" outlineLevel="1" x14ac:dyDescent="0.4">
      <c r="C134">
        <v>140</v>
      </c>
      <c r="D134">
        <f>[1]!PVT_Bo_m3m3($C134,D$69,gamma_gas_,gamma_oil_,gamma_water_,Rsb_m3m3_,Rp_m3m3_,Pb_atm_,T_res_C_,Bob_m3m3_,Muo_cP_,PVT_corr_)</f>
        <v>1.138647647202075</v>
      </c>
      <c r="E134">
        <f>[1]!PVT_Bo_m3m3($C134,E$69,gamma_gas_,gamma_oil_,gamma_water_,Rsb_m3m3_,Rp_m3m3_,Pb_atm_,T_res_C_,Bob_m3m3_,Muo_cP_,PVT_corr_)</f>
        <v>1.1699199489833469</v>
      </c>
      <c r="F134">
        <f>[1]!PVT_Bo_m3m3($C134,F$69,gamma_gas_,gamma_oil_,gamma_water_,Rsb_m3m3_,Rp_m3m3_,Pb_atm_,T_res_C_,Bob_m3m3_,Muo_cP_,PVT_corr_)</f>
        <v>1.2049878445077085</v>
      </c>
      <c r="G134">
        <f>[1]!PVT_Bo_m3m3($C134,G$69,gamma_gas_,gamma_oil_,gamma_water_,Rsb_m3m3_,Rp_m3m3_,Pb_atm_,T_res_C_,Bob_m3m3_,Muo_cP_,PVT_corr_)</f>
        <v>1.2442619392026508</v>
      </c>
      <c r="H134">
        <f>[1]!PVT_Bo_m3m3($C134,H$69,gamma_gas_,gamma_oil_,gamma_water_,Rsb_m3m3_,Rp_m3m3_,Pb_atm_,T_res_C_,Bob_m3m3_,Muo_cP_,PVT_corr_1_)</f>
        <v>1.1455908039633595</v>
      </c>
      <c r="I134">
        <f>[1]!PVT_Bo_m3m3($C134,I$69,gamma_gas_,gamma_oil_,gamma_water_,Rsb_m3m3_,Rp_m3m3_,Pb_atm_,T_res_C_,Bob_m3m3_,Muo_cP_,PVT_corr_1_)</f>
        <v>1.1721722968369399</v>
      </c>
      <c r="J134">
        <f>[1]!PVT_Bo_m3m3($C134,J$69,gamma_gas_,gamma_oil_,gamma_water_,Rsb_m3m3_,Rp_m3m3_,Pb_atm_,T_res_C_,Bob_m3m3_,Muo_cP_,PVT_corr_1_)</f>
        <v>1.2028336447306849</v>
      </c>
      <c r="K134">
        <f>[1]!PVT_Bo_m3m3($C134,K$69,gamma_gas_,gamma_oil_,gamma_water_,Rsb_m3m3_,Rp_m3m3_,Pb_atm_,T_res_C_,Bob_m3m3_,Muo_cP_,PVT_corr_1_)</f>
        <v>1.2386586772078025</v>
      </c>
    </row>
    <row r="135" spans="2:11" hidden="1" outlineLevel="1" x14ac:dyDescent="0.4">
      <c r="C135">
        <v>145</v>
      </c>
      <c r="D135">
        <f>[1]!PVT_Bo_m3m3($C135,D$69,gamma_gas_,gamma_oil_,gamma_water_,Rsb_m3m3_,Rp_m3m3_,Pb_atm_,T_res_C_,Bob_m3m3_,Muo_cP_,PVT_corr_)</f>
        <v>1.1382287434487566</v>
      </c>
      <c r="E135">
        <f>[1]!PVT_Bo_m3m3($C135,E$69,gamma_gas_,gamma_oil_,gamma_water_,Rsb_m3m3_,Rp_m3m3_,Pb_atm_,T_res_C_,Bob_m3m3_,Muo_cP_,PVT_corr_)</f>
        <v>1.1690649952662966</v>
      </c>
      <c r="F135">
        <f>[1]!PVT_Bo_m3m3($C135,F$69,gamma_gas_,gamma_oil_,gamma_water_,Rsb_m3m3_,Rp_m3m3_,Pb_atm_,T_res_C_,Bob_m3m3_,Muo_cP_,PVT_corr_)</f>
        <v>1.2035752962907906</v>
      </c>
      <c r="G135">
        <f>[1]!PVT_Bo_m3m3($C135,G$69,gamma_gas_,gamma_oil_,gamma_water_,Rsb_m3m3_,Rp_m3m3_,Pb_atm_,T_res_C_,Bob_m3m3_,Muo_cP_,PVT_corr_)</f>
        <v>1.2421881828560541</v>
      </c>
      <c r="H135">
        <f>[1]!PVT_Bo_m3m3($C135,H$69,gamma_gas_,gamma_oil_,gamma_water_,Rsb_m3m3_,Rp_m3m3_,Pb_atm_,T_res_C_,Bob_m3m3_,Muo_cP_,PVT_corr_1_)</f>
        <v>1.145142320370194</v>
      </c>
      <c r="I135">
        <f>[1]!PVT_Bo_m3m3($C135,I$69,gamma_gas_,gamma_oil_,gamma_water_,Rsb_m3m3_,Rp_m3m3_,Pb_atm_,T_res_C_,Bob_m3m3_,Muo_cP_,PVT_corr_1_)</f>
        <v>1.1713108447258056</v>
      </c>
      <c r="J135">
        <f>[1]!PVT_Bo_m3m3($C135,J$69,gamma_gas_,gamma_oil_,gamma_water_,Rsb_m3m3_,Rp_m3m3_,Pb_atm_,T_res_C_,Bob_m3m3_,Muo_cP_,PVT_corr_1_)</f>
        <v>1.2014140037312642</v>
      </c>
      <c r="K135">
        <f>[1]!PVT_Bo_m3m3($C135,K$69,gamma_gas_,gamma_oil_,gamma_water_,Rsb_m3m3_,Rp_m3m3_,Pb_atm_,T_res_C_,Bob_m3m3_,Muo_cP_,PVT_corr_1_)</f>
        <v>1.2364891175976469</v>
      </c>
    </row>
    <row r="136" spans="2:11" hidden="1" outlineLevel="1" x14ac:dyDescent="0.4">
      <c r="C136">
        <v>150</v>
      </c>
      <c r="D136">
        <f>[1]!PVT_Bo_m3m3($C136,D$69,gamma_gas_,gamma_oil_,gamma_water_,Rsb_m3m3_,Rp_m3m3_,Pb_atm_,T_res_C_,Bob_m3m3_,Muo_cP_,PVT_corr_)</f>
        <v>1.1378379056575965</v>
      </c>
      <c r="E136">
        <f>[1]!PVT_Bo_m3m3($C136,E$69,gamma_gas_,gamma_oil_,gamma_water_,Rsb_m3m3_,Rp_m3m3_,Pb_atm_,T_res_C_,Bob_m3m3_,Muo_cP_,PVT_corr_)</f>
        <v>1.1682676021657958</v>
      </c>
      <c r="F136">
        <f>[1]!PVT_Bo_m3m3($C136,F$69,gamma_gas_,gamma_oil_,gamma_water_,Rsb_m3m3_,Rp_m3m3_,Pb_atm_,T_res_C_,Bob_m3m3_,Muo_cP_,PVT_corr_)</f>
        <v>1.2022584119485871</v>
      </c>
      <c r="G136">
        <f>[1]!PVT_Bo_m3m3($C136,G$69,gamma_gas_,gamma_oil_,gamma_water_,Rsb_m3m3_,Rp_m3m3_,Pb_atm_,T_res_C_,Bob_m3m3_,Muo_cP_,PVT_corr_)</f>
        <v>1.2402557953428279</v>
      </c>
      <c r="H136">
        <f>[1]!PVT_Bo_m3m3($C136,H$69,gamma_gas_,gamma_oil_,gamma_water_,Rsb_m3m3_,Rp_m3m3_,Pb_atm_,T_res_C_,Bob_m3m3_,Muo_cP_,PVT_corr_1_)</f>
        <v>1.1447238940926214</v>
      </c>
      <c r="I136">
        <f>[1]!PVT_Bo_m3m3($C136,I$69,gamma_gas_,gamma_oil_,gamma_water_,Rsb_m3m3_,Rp_m3m3_,Pb_atm_,T_res_C_,Bob_m3m3_,Muo_cP_,PVT_corr_1_)</f>
        <v>1.1705073939596766</v>
      </c>
      <c r="J136">
        <f>[1]!PVT_Bo_m3m3($C136,J$69,gamma_gas_,gamma_oil_,gamma_water_,Rsb_m3m3_,Rp_m3m3_,Pb_atm_,T_res_C_,Bob_m3m3_,Muo_cP_,PVT_corr_1_)</f>
        <v>1.2000905172027321</v>
      </c>
      <c r="K136">
        <f>[1]!PVT_Bo_m3m3($C136,K$69,gamma_gas_,gamma_oil_,gamma_water_,Rsb_m3m3_,Rp_m3m3_,Pb_atm_,T_res_C_,Bob_m3m3_,Muo_cP_,PVT_corr_1_)</f>
        <v>1.2344676239353793</v>
      </c>
    </row>
    <row r="137" spans="2:11" x14ac:dyDescent="0.4">
      <c r="B137" s="7" t="s">
        <v>57</v>
      </c>
    </row>
    <row r="138" spans="2:11" outlineLevel="1" x14ac:dyDescent="0.4">
      <c r="D138" t="str">
        <f>"T = "&amp;D139&amp; " C"</f>
        <v>T = 20 C</v>
      </c>
      <c r="E138" t="str">
        <f t="shared" ref="E138:G138" si="18">"T = "&amp;E139&amp; " C"</f>
        <v>T = 60 C</v>
      </c>
      <c r="F138" t="str">
        <f t="shared" si="18"/>
        <v>T = 100 C</v>
      </c>
      <c r="G138" t="str">
        <f t="shared" si="18"/>
        <v>T = 140 C</v>
      </c>
      <c r="H138" t="str">
        <f>D138</f>
        <v>T = 20 C</v>
      </c>
      <c r="I138" t="str">
        <f t="shared" ref="I138" si="19">E138</f>
        <v>T = 60 C</v>
      </c>
      <c r="J138" t="str">
        <f t="shared" ref="J138" si="20">F138</f>
        <v>T = 100 C</v>
      </c>
      <c r="K138" t="str">
        <f t="shared" ref="K138" si="21">G138</f>
        <v>T = 140 C</v>
      </c>
    </row>
    <row r="139" spans="2:11" outlineLevel="1" x14ac:dyDescent="0.4">
      <c r="D139">
        <v>20</v>
      </c>
      <c r="E139">
        <v>60</v>
      </c>
      <c r="F139">
        <v>100</v>
      </c>
      <c r="G139">
        <v>140</v>
      </c>
    </row>
    <row r="140" spans="2:11" outlineLevel="1" x14ac:dyDescent="0.4">
      <c r="C140" t="s">
        <v>54</v>
      </c>
      <c r="D140" t="str">
        <f>"T_1_"&amp;D139</f>
        <v>T_1_20</v>
      </c>
      <c r="E140" t="str">
        <f t="shared" ref="E140:G140" si="22">"T_1_"&amp;E139</f>
        <v>T_1_60</v>
      </c>
      <c r="F140" t="str">
        <f t="shared" si="22"/>
        <v>T_1_100</v>
      </c>
      <c r="G140" t="str">
        <f t="shared" si="22"/>
        <v>T_1_140</v>
      </c>
      <c r="H140" t="str">
        <f>"T_0_"&amp;D139</f>
        <v>T_0_20</v>
      </c>
      <c r="I140" t="str">
        <f t="shared" ref="I140" si="23">"T_0_"&amp;E139</f>
        <v>T_0_60</v>
      </c>
      <c r="J140" t="str">
        <f t="shared" ref="J140" si="24">"T_0_"&amp;F139</f>
        <v>T_0_100</v>
      </c>
      <c r="K140" t="str">
        <f t="shared" ref="K140" si="25">"T_0_"&amp;G139</f>
        <v>T_0_140</v>
      </c>
    </row>
    <row r="141" spans="2:11" outlineLevel="1" x14ac:dyDescent="0.4">
      <c r="C141">
        <v>1</v>
      </c>
      <c r="D141">
        <f>[1]!PVT_Bg_m3m3($C141,D$69,gamma_gas_,gamma_oil_,gamma_water_,Rsb_m3m3_,Rp_m3m3_,Pb_atm_,T_res_C_,Bob_m3m3_,Muo_cP_,PVT_corr_)</f>
        <v>1.0001673323553286</v>
      </c>
      <c r="E141">
        <f>[1]!PVT_Bg_m3m3($C141,E$69,gamma_gas_,gamma_oil_,gamma_water_,Rsb_m3m3_,Rp_m3m3_,Pb_atm_,T_res_C_,Bob_m3m3_,Muo_cP_,PVT_corr_)</f>
        <v>1.1381767103986016</v>
      </c>
      <c r="F141">
        <f>[1]!PVT_Bg_m3m3($C141,F$69,gamma_gas_,gamma_oil_,gamma_water_,Rsb_m3m3_,Rp_m3m3_,Pb_atm_,T_res_C_,Bob_m3m3_,Muo_cP_,PVT_corr_)</f>
        <v>1.2759040719738262</v>
      </c>
      <c r="G141">
        <f>[1]!PVT_Bg_m3m3($C141,G$69,gamma_gas_,gamma_oil_,gamma_water_,Rsb_m3m3_,Rp_m3m3_,Pb_atm_,T_res_C_,Bob_m3m3_,Muo_cP_,PVT_corr_)</f>
        <v>1.4134610426779732</v>
      </c>
      <c r="H141">
        <f>[1]!PVT_Bg_m3m3($C141,H$69,gamma_gas_,gamma_oil_,gamma_water_,Rsb_m3m3_,Rp_m3m3_,Pb_atm_,T_res_C_,Bob_m3m3_,Muo_cP_,PVT_corr_1_)</f>
        <v>1.0001673323553286</v>
      </c>
      <c r="I141">
        <f>[1]!PVT_Bg_m3m3($C141,I$69,gamma_gas_,gamma_oil_,gamma_water_,Rsb_m3m3_,Rp_m3m3_,Pb_atm_,T_res_C_,Bob_m3m3_,Muo_cP_,PVT_corr_1_)</f>
        <v>1.1381767103986016</v>
      </c>
      <c r="J141">
        <f>[1]!PVT_Bg_m3m3($C141,J$69,gamma_gas_,gamma_oil_,gamma_water_,Rsb_m3m3_,Rp_m3m3_,Pb_atm_,T_res_C_,Bob_m3m3_,Muo_cP_,PVT_corr_1_)</f>
        <v>1.2759040719738262</v>
      </c>
      <c r="K141">
        <f>[1]!PVT_Bg_m3m3($C141,K$69,gamma_gas_,gamma_oil_,gamma_water_,Rsb_m3m3_,Rp_m3m3_,Pb_atm_,T_res_C_,Bob_m3m3_,Muo_cP_,PVT_corr_1_)</f>
        <v>1.4134610426779732</v>
      </c>
    </row>
    <row r="142" spans="2:11" outlineLevel="1" x14ac:dyDescent="0.4">
      <c r="C142">
        <v>5</v>
      </c>
      <c r="D142">
        <f>[1]!PVT_Bg_m3m3($C142,D$69,gamma_gas_,gamma_oil_,gamma_water_,Rsb_m3m3_,Rp_m3m3_,Pb_atm_,T_res_C_,Bob_m3m3_,Muo_cP_,PVT_corr_)</f>
        <v>0.19690230422216767</v>
      </c>
      <c r="E142">
        <f>[1]!PVT_Bg_m3m3($C142,E$69,gamma_gas_,gamma_oil_,gamma_water_,Rsb_m3m3_,Rp_m3m3_,Pb_atm_,T_res_C_,Bob_m3m3_,Muo_cP_,PVT_corr_)</f>
        <v>0.22527545693912829</v>
      </c>
      <c r="F142">
        <f>[1]!PVT_Bg_m3m3($C142,F$69,gamma_gas_,gamma_oil_,gamma_water_,Rsb_m3m3_,Rp_m3m3_,Pb_atm_,T_res_C_,Bob_m3m3_,Muo_cP_,PVT_corr_)</f>
        <v>0.2533557617059492</v>
      </c>
      <c r="G142">
        <f>[1]!PVT_Bg_m3m3($C142,G$69,gamma_gas_,gamma_oil_,gamma_water_,Rsb_m3m3_,Rp_m3m3_,Pb_atm_,T_res_C_,Bob_m3m3_,Muo_cP_,PVT_corr_)</f>
        <v>0.2812593839261841</v>
      </c>
      <c r="H142">
        <f>[1]!PVT_Bg_m3m3($C142,H$69,gamma_gas_,gamma_oil_,gamma_water_,Rsb_m3m3_,Rp_m3m3_,Pb_atm_,T_res_C_,Bob_m3m3_,Muo_cP_,PVT_corr_1_)</f>
        <v>0.19690230422216767</v>
      </c>
      <c r="I142">
        <f>[1]!PVT_Bg_m3m3($C142,I$69,gamma_gas_,gamma_oil_,gamma_water_,Rsb_m3m3_,Rp_m3m3_,Pb_atm_,T_res_C_,Bob_m3m3_,Muo_cP_,PVT_corr_1_)</f>
        <v>0.22527545693912829</v>
      </c>
      <c r="J142">
        <f>[1]!PVT_Bg_m3m3($C142,J$69,gamma_gas_,gamma_oil_,gamma_water_,Rsb_m3m3_,Rp_m3m3_,Pb_atm_,T_res_C_,Bob_m3m3_,Muo_cP_,PVT_corr_1_)</f>
        <v>0.2533557617059492</v>
      </c>
      <c r="K142">
        <f>[1]!PVT_Bg_m3m3($C142,K$69,gamma_gas_,gamma_oil_,gamma_water_,Rsb_m3m3_,Rp_m3m3_,Pb_atm_,T_res_C_,Bob_m3m3_,Muo_cP_,PVT_corr_1_)</f>
        <v>0.2812593839261841</v>
      </c>
    </row>
    <row r="143" spans="2:11" outlineLevel="1" x14ac:dyDescent="0.4">
      <c r="C143">
        <v>10</v>
      </c>
      <c r="D143">
        <f>[1]!PVT_Bg_m3m3($C143,D$69,gamma_gas_,gamma_oil_,gamma_water_,Rsb_m3m3_,Rp_m3m3_,Pb_atm_,T_res_C_,Bob_m3m3_,Muo_cP_,PVT_corr_)</f>
        <v>9.6466581267856677E-2</v>
      </c>
      <c r="E143">
        <f>[1]!PVT_Bg_m3m3($C143,E$69,gamma_gas_,gamma_oil_,gamma_water_,Rsb_m3m3_,Rp_m3m3_,Pb_atm_,T_res_C_,Bob_m3m3_,Muo_cP_,PVT_corr_)</f>
        <v>0.11116050062847843</v>
      </c>
      <c r="F143">
        <f>[1]!PVT_Bg_m3m3($C143,F$69,gamma_gas_,gamma_oil_,gamma_water_,Rsb_m3m3_,Rp_m3m3_,Pb_atm_,T_res_C_,Bob_m3m3_,Muo_cP_,PVT_corr_)</f>
        <v>0.12554509982717205</v>
      </c>
      <c r="G143">
        <f>[1]!PVT_Bg_m3m3($C143,G$69,gamma_gas_,gamma_oil_,gamma_water_,Rsb_m3m3_,Rp_m3m3_,Pb_atm_,T_res_C_,Bob_m3m3_,Muo_cP_,PVT_corr_)</f>
        <v>0.1397469489917508</v>
      </c>
      <c r="H143">
        <f>[1]!PVT_Bg_m3m3($C143,H$69,gamma_gas_,gamma_oil_,gamma_water_,Rsb_m3m3_,Rp_m3m3_,Pb_atm_,T_res_C_,Bob_m3m3_,Muo_cP_,PVT_corr_1_)</f>
        <v>9.6466581267856677E-2</v>
      </c>
      <c r="I143">
        <f>[1]!PVT_Bg_m3m3($C143,I$69,gamma_gas_,gamma_oil_,gamma_water_,Rsb_m3m3_,Rp_m3m3_,Pb_atm_,T_res_C_,Bob_m3m3_,Muo_cP_,PVT_corr_1_)</f>
        <v>0.11116050062847843</v>
      </c>
      <c r="J143">
        <f>[1]!PVT_Bg_m3m3($C143,J$69,gamma_gas_,gamma_oil_,gamma_water_,Rsb_m3m3_,Rp_m3m3_,Pb_atm_,T_res_C_,Bob_m3m3_,Muo_cP_,PVT_corr_1_)</f>
        <v>0.12554509982717205</v>
      </c>
      <c r="K143">
        <f>[1]!PVT_Bg_m3m3($C143,K$69,gamma_gas_,gamma_oil_,gamma_water_,Rsb_m3m3_,Rp_m3m3_,Pb_atm_,T_res_C_,Bob_m3m3_,Muo_cP_,PVT_corr_1_)</f>
        <v>0.1397469489917508</v>
      </c>
    </row>
    <row r="144" spans="2:11" outlineLevel="1" x14ac:dyDescent="0.4">
      <c r="C144">
        <v>15</v>
      </c>
      <c r="D144">
        <f>[1]!PVT_Bg_m3m3($C144,D$69,gamma_gas_,gamma_oil_,gamma_water_,Rsb_m3m3_,Rp_m3m3_,Pb_atm_,T_res_C_,Bob_m3m3_,Muo_cP_,PVT_corr_)</f>
        <v>6.2967206041728563E-2</v>
      </c>
      <c r="E144">
        <f>[1]!PVT_Bg_m3m3($C144,E$69,gamma_gas_,gamma_oil_,gamma_water_,Rsb_m3m3_,Rp_m3m3_,Pb_atm_,T_res_C_,Bob_m3m3_,Muo_cP_,PVT_corr_)</f>
        <v>7.3121115364016845E-2</v>
      </c>
      <c r="F144">
        <f>[1]!PVT_Bg_m3m3($C144,F$69,gamma_gas_,gamma_oil_,gamma_water_,Rsb_m3m3_,Rp_m3m3_,Pb_atm_,T_res_C_,Bob_m3m3_,Muo_cP_,PVT_corr_)</f>
        <v>8.2948514377273533E-2</v>
      </c>
      <c r="G144">
        <f>[1]!PVT_Bg_m3m3($C144,G$69,gamma_gas_,gamma_oil_,gamma_water_,Rsb_m3m3_,Rp_m3m3_,Pb_atm_,T_res_C_,Bob_m3m3_,Muo_cP_,PVT_corr_)</f>
        <v>9.258649856805555E-2</v>
      </c>
      <c r="H144">
        <f>[1]!PVT_Bg_m3m3($C144,H$69,gamma_gas_,gamma_oil_,gamma_water_,Rsb_m3m3_,Rp_m3m3_,Pb_atm_,T_res_C_,Bob_m3m3_,Muo_cP_,PVT_corr_1_)</f>
        <v>6.2967206041728563E-2</v>
      </c>
      <c r="I144">
        <f>[1]!PVT_Bg_m3m3($C144,I$69,gamma_gas_,gamma_oil_,gamma_water_,Rsb_m3m3_,Rp_m3m3_,Pb_atm_,T_res_C_,Bob_m3m3_,Muo_cP_,PVT_corr_1_)</f>
        <v>7.3121115364016845E-2</v>
      </c>
      <c r="J144">
        <f>[1]!PVT_Bg_m3m3($C144,J$69,gamma_gas_,gamma_oil_,gamma_water_,Rsb_m3m3_,Rp_m3m3_,Pb_atm_,T_res_C_,Bob_m3m3_,Muo_cP_,PVT_corr_1_)</f>
        <v>8.2948514377273533E-2</v>
      </c>
      <c r="K144">
        <f>[1]!PVT_Bg_m3m3($C144,K$69,gamma_gas_,gamma_oil_,gamma_water_,Rsb_m3m3_,Rp_m3m3_,Pb_atm_,T_res_C_,Bob_m3m3_,Muo_cP_,PVT_corr_1_)</f>
        <v>9.258649856805555E-2</v>
      </c>
    </row>
    <row r="145" spans="2:11" outlineLevel="1" x14ac:dyDescent="0.4">
      <c r="C145">
        <v>20</v>
      </c>
      <c r="D145">
        <f>[1]!PVT_Bg_m3m3($C145,D$69,gamma_gas_,gamma_oil_,gamma_water_,Rsb_m3m3_,Rp_m3m3_,Pb_atm_,T_res_C_,Bob_m3m3_,Muo_cP_,PVT_corr_)</f>
        <v>4.6201741800115874E-2</v>
      </c>
      <c r="E145">
        <f>[1]!PVT_Bg_m3m3($C145,E$69,gamma_gas_,gamma_oil_,gamma_water_,Rsb_m3m3_,Rp_m3m3_,Pb_atm_,T_res_C_,Bob_m3m3_,Muo_cP_,PVT_corr_)</f>
        <v>5.4101489387676345E-2</v>
      </c>
      <c r="F145">
        <f>[1]!PVT_Bg_m3m3($C145,F$69,gamma_gas_,gamma_oil_,gamma_water_,Rsb_m3m3_,Rp_m3m3_,Pb_atm_,T_res_C_,Bob_m3m3_,Muo_cP_,PVT_corr_)</f>
        <v>6.1656045335425534E-2</v>
      </c>
      <c r="G145">
        <f>[1]!PVT_Bg_m3m3($C145,G$69,gamma_gas_,gamma_oil_,gamma_water_,Rsb_m3m3_,Rp_m3m3_,Pb_atm_,T_res_C_,Bob_m3m3_,Muo_cP_,PVT_corr_)</f>
        <v>6.9014457618631855E-2</v>
      </c>
      <c r="H145">
        <f>[1]!PVT_Bg_m3m3($C145,H$69,gamma_gas_,gamma_oil_,gamma_water_,Rsb_m3m3_,Rp_m3m3_,Pb_atm_,T_res_C_,Bob_m3m3_,Muo_cP_,PVT_corr_1_)</f>
        <v>4.6201741800115874E-2</v>
      </c>
      <c r="I145">
        <f>[1]!PVT_Bg_m3m3($C145,I$69,gamma_gas_,gamma_oil_,gamma_water_,Rsb_m3m3_,Rp_m3m3_,Pb_atm_,T_res_C_,Bob_m3m3_,Muo_cP_,PVT_corr_1_)</f>
        <v>5.4101489387676345E-2</v>
      </c>
      <c r="J145">
        <f>[1]!PVT_Bg_m3m3($C145,J$69,gamma_gas_,gamma_oil_,gamma_water_,Rsb_m3m3_,Rp_m3m3_,Pb_atm_,T_res_C_,Bob_m3m3_,Muo_cP_,PVT_corr_1_)</f>
        <v>6.1656045335425534E-2</v>
      </c>
      <c r="K145">
        <f>[1]!PVT_Bg_m3m3($C145,K$69,gamma_gas_,gamma_oil_,gamma_water_,Rsb_m3m3_,Rp_m3m3_,Pb_atm_,T_res_C_,Bob_m3m3_,Muo_cP_,PVT_corr_1_)</f>
        <v>6.9014457618631855E-2</v>
      </c>
    </row>
    <row r="146" spans="2:11" outlineLevel="1" x14ac:dyDescent="0.4">
      <c r="C146">
        <v>25</v>
      </c>
      <c r="D146">
        <f>[1]!PVT_Bg_m3m3($C146,D$69,gamma_gas_,gamma_oil_,gamma_water_,Rsb_m3m3_,Rp_m3m3_,Pb_atm_,T_res_C_,Bob_m3m3_,Muo_cP_,PVT_corr_)</f>
        <v>3.612984195230938E-2</v>
      </c>
      <c r="E146">
        <f>[1]!PVT_Bg_m3m3($C146,E$69,gamma_gas_,gamma_oil_,gamma_water_,Rsb_m3m3_,Rp_m3m3_,Pb_atm_,T_res_C_,Bob_m3m3_,Muo_cP_,PVT_corr_)</f>
        <v>4.2690460347843517E-2</v>
      </c>
      <c r="F146">
        <f>[1]!PVT_Bg_m3m3($C146,F$69,gamma_gas_,gamma_oil_,gamma_water_,Rsb_m3m3_,Rp_m3m3_,Pb_atm_,T_res_C_,Bob_m3m3_,Muo_cP_,PVT_corr_)</f>
        <v>4.8885879887711758E-2</v>
      </c>
      <c r="G146">
        <f>[1]!PVT_Bg_m3m3($C146,G$69,gamma_gas_,gamma_oil_,gamma_water_,Rsb_m3m3_,Rp_m3m3_,Pb_atm_,T_res_C_,Bob_m3m3_,Muo_cP_,PVT_corr_)</f>
        <v>5.4878309542548222E-2</v>
      </c>
      <c r="H146">
        <f>[1]!PVT_Bg_m3m3($C146,H$69,gamma_gas_,gamma_oil_,gamma_water_,Rsb_m3m3_,Rp_m3m3_,Pb_atm_,T_res_C_,Bob_m3m3_,Muo_cP_,PVT_corr_1_)</f>
        <v>3.612984195230938E-2</v>
      </c>
      <c r="I146">
        <f>[1]!PVT_Bg_m3m3($C146,I$69,gamma_gas_,gamma_oil_,gamma_water_,Rsb_m3m3_,Rp_m3m3_,Pb_atm_,T_res_C_,Bob_m3m3_,Muo_cP_,PVT_corr_1_)</f>
        <v>4.2690460347843517E-2</v>
      </c>
      <c r="J146">
        <f>[1]!PVT_Bg_m3m3($C146,J$69,gamma_gas_,gamma_oil_,gamma_water_,Rsb_m3m3_,Rp_m3m3_,Pb_atm_,T_res_C_,Bob_m3m3_,Muo_cP_,PVT_corr_1_)</f>
        <v>4.8885879887711758E-2</v>
      </c>
      <c r="K146">
        <f>[1]!PVT_Bg_m3m3($C146,K$69,gamma_gas_,gamma_oil_,gamma_water_,Rsb_m3m3_,Rp_m3m3_,Pb_atm_,T_res_C_,Bob_m3m3_,Muo_cP_,PVT_corr_1_)</f>
        <v>5.4878309542548222E-2</v>
      </c>
    </row>
    <row r="147" spans="2:11" outlineLevel="1" x14ac:dyDescent="0.4">
      <c r="C147">
        <v>30</v>
      </c>
      <c r="D147">
        <f>[1]!PVT_Bg_m3m3($C147,D$69,gamma_gas_,gamma_oil_,gamma_water_,Rsb_m3m3_,Rp_m3m3_,Pb_atm_,T_res_C_,Bob_m3m3_,Muo_cP_,PVT_corr_)</f>
        <v>2.940499799756419E-2</v>
      </c>
      <c r="E147">
        <f>[1]!PVT_Bg_m3m3($C147,E$69,gamma_gas_,gamma_oil_,gamma_water_,Rsb_m3m3_,Rp_m3m3_,Pb_atm_,T_res_C_,Bob_m3m3_,Muo_cP_,PVT_corr_)</f>
        <v>3.5084485209688106E-2</v>
      </c>
      <c r="F147">
        <f>[1]!PVT_Bg_m3m3($C147,F$69,gamma_gas_,gamma_oil_,gamma_water_,Rsb_m3m3_,Rp_m3m3_,Pb_atm_,T_res_C_,Bob_m3m3_,Muo_cP_,PVT_corr_)</f>
        <v>4.037746353789598E-2</v>
      </c>
      <c r="G147">
        <f>[1]!PVT_Bg_m3m3($C147,G$69,gamma_gas_,gamma_oil_,gamma_water_,Rsb_m3m3_,Rp_m3m3_,Pb_atm_,T_res_C_,Bob_m3m3_,Muo_cP_,PVT_corr_)</f>
        <v>4.54604385804043E-2</v>
      </c>
      <c r="H147">
        <f>[1]!PVT_Bg_m3m3($C147,H$69,gamma_gas_,gamma_oil_,gamma_water_,Rsb_m3m3_,Rp_m3m3_,Pb_atm_,T_res_C_,Bob_m3m3_,Muo_cP_,PVT_corr_1_)</f>
        <v>2.940499799756419E-2</v>
      </c>
      <c r="I147">
        <f>[1]!PVT_Bg_m3m3($C147,I$69,gamma_gas_,gamma_oil_,gamma_water_,Rsb_m3m3_,Rp_m3m3_,Pb_atm_,T_res_C_,Bob_m3m3_,Muo_cP_,PVT_corr_1_)</f>
        <v>3.5084485209688106E-2</v>
      </c>
      <c r="J147">
        <f>[1]!PVT_Bg_m3m3($C147,J$69,gamma_gas_,gamma_oil_,gamma_water_,Rsb_m3m3_,Rp_m3m3_,Pb_atm_,T_res_C_,Bob_m3m3_,Muo_cP_,PVT_corr_1_)</f>
        <v>4.037746353789598E-2</v>
      </c>
      <c r="K147">
        <f>[1]!PVT_Bg_m3m3($C147,K$69,gamma_gas_,gamma_oil_,gamma_water_,Rsb_m3m3_,Rp_m3m3_,Pb_atm_,T_res_C_,Bob_m3m3_,Muo_cP_,PVT_corr_1_)</f>
        <v>4.54604385804043E-2</v>
      </c>
    </row>
    <row r="148" spans="2:11" outlineLevel="1" x14ac:dyDescent="0.4">
      <c r="C148">
        <v>35</v>
      </c>
      <c r="D148">
        <f>[1]!PVT_Bg_m3m3($C148,D$69,gamma_gas_,gamma_oil_,gamma_water_,Rsb_m3m3_,Rp_m3m3_,Pb_atm_,T_res_C_,Bob_m3m3_,Muo_cP_,PVT_corr_)</f>
        <v>2.4593159576066097E-2</v>
      </c>
      <c r="E148">
        <f>[1]!PVT_Bg_m3m3($C148,E$69,gamma_gas_,gamma_oil_,gamma_water_,Rsb_m3m3_,Rp_m3m3_,Pb_atm_,T_res_C_,Bob_m3m3_,Muo_cP_,PVT_corr_)</f>
        <v>2.9653550279300268E-2</v>
      </c>
      <c r="F148">
        <f>[1]!PVT_Bg_m3m3($C148,F$69,gamma_gas_,gamma_oil_,gamma_water_,Rsb_m3m3_,Rp_m3m3_,Pb_atm_,T_res_C_,Bob_m3m3_,Muo_cP_,PVT_corr_)</f>
        <v>3.4304801694674779E-2</v>
      </c>
      <c r="G148">
        <f>[1]!PVT_Bg_m3m3($C148,G$69,gamma_gas_,gamma_oil_,gamma_water_,Rsb_m3m3_,Rp_m3m3_,Pb_atm_,T_res_C_,Bob_m3m3_,Muo_cP_,PVT_corr_)</f>
        <v>3.8739056646352708E-2</v>
      </c>
      <c r="H148">
        <f>[1]!PVT_Bg_m3m3($C148,H$69,gamma_gas_,gamma_oil_,gamma_water_,Rsb_m3m3_,Rp_m3m3_,Pb_atm_,T_res_C_,Bob_m3m3_,Muo_cP_,PVT_corr_1_)</f>
        <v>2.4593159576066097E-2</v>
      </c>
      <c r="I148">
        <f>[1]!PVT_Bg_m3m3($C148,I$69,gamma_gas_,gamma_oil_,gamma_water_,Rsb_m3m3_,Rp_m3m3_,Pb_atm_,T_res_C_,Bob_m3m3_,Muo_cP_,PVT_corr_1_)</f>
        <v>2.9653550279300268E-2</v>
      </c>
      <c r="J148">
        <f>[1]!PVT_Bg_m3m3($C148,J$69,gamma_gas_,gamma_oil_,gamma_water_,Rsb_m3m3_,Rp_m3m3_,Pb_atm_,T_res_C_,Bob_m3m3_,Muo_cP_,PVT_corr_1_)</f>
        <v>3.4304801694674779E-2</v>
      </c>
      <c r="K148">
        <f>[1]!PVT_Bg_m3m3($C148,K$69,gamma_gas_,gamma_oil_,gamma_water_,Rsb_m3m3_,Rp_m3m3_,Pb_atm_,T_res_C_,Bob_m3m3_,Muo_cP_,PVT_corr_1_)</f>
        <v>3.8739056646352708E-2</v>
      </c>
    </row>
    <row r="149" spans="2:11" outlineLevel="1" x14ac:dyDescent="0.4">
      <c r="C149">
        <v>40</v>
      </c>
      <c r="D149">
        <f>[1]!PVT_Bg_m3m3($C149,D$69,gamma_gas_,gamma_oil_,gamma_water_,Rsb_m3m3_,Rp_m3m3_,Pb_atm_,T_res_C_,Bob_m3m3_,Muo_cP_,PVT_corr_)</f>
        <v>2.097768272755695E-2</v>
      </c>
      <c r="E149">
        <f>[1]!PVT_Bg_m3m3($C149,E$69,gamma_gas_,gamma_oil_,gamma_water_,Rsb_m3m3_,Rp_m3m3_,Pb_atm_,T_res_C_,Bob_m3m3_,Muo_cP_,PVT_corr_)</f>
        <v>2.5582782021505761E-2</v>
      </c>
      <c r="F149">
        <f>[1]!PVT_Bg_m3m3($C149,F$69,gamma_gas_,gamma_oil_,gamma_water_,Rsb_m3m3_,Rp_m3m3_,Pb_atm_,T_res_C_,Bob_m3m3_,Muo_cP_,PVT_corr_)</f>
        <v>2.9754971725000266E-2</v>
      </c>
      <c r="G149">
        <f>[1]!PVT_Bg_m3m3($C149,G$69,gamma_gas_,gamma_oil_,gamma_water_,Rsb_m3m3_,Rp_m3m3_,Pb_atm_,T_res_C_,Bob_m3m3_,Muo_cP_,PVT_corr_)</f>
        <v>3.3703352366787176E-2</v>
      </c>
      <c r="H149">
        <f>[1]!PVT_Bg_m3m3($C149,H$69,gamma_gas_,gamma_oil_,gamma_water_,Rsb_m3m3_,Rp_m3m3_,Pb_atm_,T_res_C_,Bob_m3m3_,Muo_cP_,PVT_corr_1_)</f>
        <v>2.097768272755695E-2</v>
      </c>
      <c r="I149">
        <f>[1]!PVT_Bg_m3m3($C149,I$69,gamma_gas_,gamma_oil_,gamma_water_,Rsb_m3m3_,Rp_m3m3_,Pb_atm_,T_res_C_,Bob_m3m3_,Muo_cP_,PVT_corr_1_)</f>
        <v>2.5582782021505761E-2</v>
      </c>
      <c r="J149">
        <f>[1]!PVT_Bg_m3m3($C149,J$69,gamma_gas_,gamma_oil_,gamma_water_,Rsb_m3m3_,Rp_m3m3_,Pb_atm_,T_res_C_,Bob_m3m3_,Muo_cP_,PVT_corr_1_)</f>
        <v>2.9754971725000266E-2</v>
      </c>
      <c r="K149">
        <f>[1]!PVT_Bg_m3m3($C149,K$69,gamma_gas_,gamma_oil_,gamma_water_,Rsb_m3m3_,Rp_m3m3_,Pb_atm_,T_res_C_,Bob_m3m3_,Muo_cP_,PVT_corr_1_)</f>
        <v>3.3703352366787176E-2</v>
      </c>
    </row>
    <row r="150" spans="2:11" outlineLevel="1" x14ac:dyDescent="0.4">
      <c r="C150">
        <v>45</v>
      </c>
      <c r="D150">
        <f>[1]!PVT_Bg_m3m3($C150,D$69,gamma_gas_,gamma_oil_,gamma_water_,Rsb_m3m3_,Rp_m3m3_,Pb_atm_,T_res_C_,Bob_m3m3_,Muo_cP_,PVT_corr_)</f>
        <v>1.8160796846770962E-2</v>
      </c>
      <c r="E150">
        <f>[1]!PVT_Bg_m3m3($C150,E$69,gamma_gas_,gamma_oil_,gamma_water_,Rsb_m3m3_,Rp_m3m3_,Pb_atm_,T_res_C_,Bob_m3m3_,Muo_cP_,PVT_corr_)</f>
        <v>2.2419532166443608E-2</v>
      </c>
      <c r="F150">
        <f>[1]!PVT_Bg_m3m3($C150,F$69,gamma_gas_,gamma_oil_,gamma_water_,Rsb_m3m3_,Rp_m3m3_,Pb_atm_,T_res_C_,Bob_m3m3_,Muo_cP_,PVT_corr_)</f>
        <v>2.6220827571669835E-2</v>
      </c>
      <c r="G150">
        <f>[1]!PVT_Bg_m3m3($C150,G$69,gamma_gas_,gamma_oil_,gamma_water_,Rsb_m3m3_,Rp_m3m3_,Pb_atm_,T_res_C_,Bob_m3m3_,Muo_cP_,PVT_corr_)</f>
        <v>2.9791616899806604E-2</v>
      </c>
      <c r="H150">
        <f>[1]!PVT_Bg_m3m3($C150,H$69,gamma_gas_,gamma_oil_,gamma_water_,Rsb_m3m3_,Rp_m3m3_,Pb_atm_,T_res_C_,Bob_m3m3_,Muo_cP_,PVT_corr_1_)</f>
        <v>1.8160796846770962E-2</v>
      </c>
      <c r="I150">
        <f>[1]!PVT_Bg_m3m3($C150,I$69,gamma_gas_,gamma_oil_,gamma_water_,Rsb_m3m3_,Rp_m3m3_,Pb_atm_,T_res_C_,Bob_m3m3_,Muo_cP_,PVT_corr_1_)</f>
        <v>2.2419532166443608E-2</v>
      </c>
      <c r="J150">
        <f>[1]!PVT_Bg_m3m3($C150,J$69,gamma_gas_,gamma_oil_,gamma_water_,Rsb_m3m3_,Rp_m3m3_,Pb_atm_,T_res_C_,Bob_m3m3_,Muo_cP_,PVT_corr_1_)</f>
        <v>2.6220827571669835E-2</v>
      </c>
      <c r="K150">
        <f>[1]!PVT_Bg_m3m3($C150,K$69,gamma_gas_,gamma_oil_,gamma_water_,Rsb_m3m3_,Rp_m3m3_,Pb_atm_,T_res_C_,Bob_m3m3_,Muo_cP_,PVT_corr_1_)</f>
        <v>2.9791616899806604E-2</v>
      </c>
    </row>
    <row r="151" spans="2:11" outlineLevel="1" x14ac:dyDescent="0.4">
      <c r="B151" s="7"/>
      <c r="C151">
        <v>50</v>
      </c>
      <c r="D151">
        <f>[1]!PVT_Bg_m3m3($C151,D$69,gamma_gas_,gamma_oil_,gamma_water_,Rsb_m3m3_,Rp_m3m3_,Pb_atm_,T_res_C_,Bob_m3m3_,Muo_cP_,PVT_corr_)</f>
        <v>1.5904308763962725E-2</v>
      </c>
      <c r="E151">
        <f>[1]!PVT_Bg_m3m3($C151,E$69,gamma_gas_,gamma_oil_,gamma_water_,Rsb_m3m3_,Rp_m3m3_,Pb_atm_,T_res_C_,Bob_m3m3_,Muo_cP_,PVT_corr_)</f>
        <v>1.9892345063977843E-2</v>
      </c>
      <c r="F151">
        <f>[1]!PVT_Bg_m3m3($C151,F$69,gamma_gas_,gamma_oil_,gamma_water_,Rsb_m3m3_,Rp_m3m3_,Pb_atm_,T_res_C_,Bob_m3m3_,Muo_cP_,PVT_corr_)</f>
        <v>2.3398111465403423E-2</v>
      </c>
      <c r="G151">
        <f>[1]!PVT_Bg_m3m3($C151,G$69,gamma_gas_,gamma_oil_,gamma_water_,Rsb_m3m3_,Rp_m3m3_,Pb_atm_,T_res_C_,Bob_m3m3_,Muo_cP_,PVT_corr_)</f>
        <v>2.6666990278905171E-2</v>
      </c>
      <c r="H151">
        <f>[1]!PVT_Bg_m3m3($C151,H$69,gamma_gas_,gamma_oil_,gamma_water_,Rsb_m3m3_,Rp_m3m3_,Pb_atm_,T_res_C_,Bob_m3m3_,Muo_cP_,PVT_corr_1_)</f>
        <v>1.5904308763962725E-2</v>
      </c>
      <c r="I151">
        <f>[1]!PVT_Bg_m3m3($C151,I$69,gamma_gas_,gamma_oil_,gamma_water_,Rsb_m3m3_,Rp_m3m3_,Pb_atm_,T_res_C_,Bob_m3m3_,Muo_cP_,PVT_corr_1_)</f>
        <v>1.9892345063977843E-2</v>
      </c>
      <c r="J151">
        <f>[1]!PVT_Bg_m3m3($C151,J$69,gamma_gas_,gamma_oil_,gamma_water_,Rsb_m3m3_,Rp_m3m3_,Pb_atm_,T_res_C_,Bob_m3m3_,Muo_cP_,PVT_corr_1_)</f>
        <v>2.3398111465403423E-2</v>
      </c>
      <c r="K151">
        <f>[1]!PVT_Bg_m3m3($C151,K$69,gamma_gas_,gamma_oil_,gamma_water_,Rsb_m3m3_,Rp_m3m3_,Pb_atm_,T_res_C_,Bob_m3m3_,Muo_cP_,PVT_corr_1_)</f>
        <v>2.6666990278905171E-2</v>
      </c>
    </row>
    <row r="152" spans="2:11" outlineLevel="1" x14ac:dyDescent="0.4">
      <c r="C152">
        <v>55</v>
      </c>
      <c r="D152">
        <f>[1]!PVT_Bg_m3m3($C152,D$69,gamma_gas_,gamma_oil_,gamma_water_,Rsb_m3m3_,Rp_m3m3_,Pb_atm_,T_res_C_,Bob_m3m3_,Muo_cP_,PVT_corr_)</f>
        <v>1.4057238162730379E-2</v>
      </c>
      <c r="E152">
        <f>[1]!PVT_Bg_m3m3($C152,E$69,gamma_gas_,gamma_oil_,gamma_water_,Rsb_m3m3_,Rp_m3m3_,Pb_atm_,T_res_C_,Bob_m3m3_,Muo_cP_,PVT_corr_)</f>
        <v>1.782859740200432E-2</v>
      </c>
      <c r="F152">
        <f>[1]!PVT_Bg_m3m3($C152,F$69,gamma_gas_,gamma_oil_,gamma_water_,Rsb_m3m3_,Rp_m3m3_,Pb_atm_,T_res_C_,Bob_m3m3_,Muo_cP_,PVT_corr_)</f>
        <v>2.1093204825750094E-2</v>
      </c>
      <c r="G152">
        <f>[1]!PVT_Bg_m3m3($C152,G$69,gamma_gas_,gamma_oil_,gamma_water_,Rsb_m3m3_,Rp_m3m3_,Pb_atm_,T_res_C_,Bob_m3m3_,Muo_cP_,PVT_corr_)</f>
        <v>2.4114986824572009E-2</v>
      </c>
      <c r="H152">
        <f>[1]!PVT_Bg_m3m3($C152,H$69,gamma_gas_,gamma_oil_,gamma_water_,Rsb_m3m3_,Rp_m3m3_,Pb_atm_,T_res_C_,Bob_m3m3_,Muo_cP_,PVT_corr_1_)</f>
        <v>1.4057238162730379E-2</v>
      </c>
      <c r="I152">
        <f>[1]!PVT_Bg_m3m3($C152,I$69,gamma_gas_,gamma_oil_,gamma_water_,Rsb_m3m3_,Rp_m3m3_,Pb_atm_,T_res_C_,Bob_m3m3_,Muo_cP_,PVT_corr_1_)</f>
        <v>1.782859740200432E-2</v>
      </c>
      <c r="J152">
        <f>[1]!PVT_Bg_m3m3($C152,J$69,gamma_gas_,gamma_oil_,gamma_water_,Rsb_m3m3_,Rp_m3m3_,Pb_atm_,T_res_C_,Bob_m3m3_,Muo_cP_,PVT_corr_1_)</f>
        <v>2.1093204825750094E-2</v>
      </c>
      <c r="K152">
        <f>[1]!PVT_Bg_m3m3($C152,K$69,gamma_gas_,gamma_oil_,gamma_water_,Rsb_m3m3_,Rp_m3m3_,Pb_atm_,T_res_C_,Bob_m3m3_,Muo_cP_,PVT_corr_1_)</f>
        <v>2.4114986824572009E-2</v>
      </c>
    </row>
    <row r="153" spans="2:11" outlineLevel="1" x14ac:dyDescent="0.4">
      <c r="C153">
        <v>60</v>
      </c>
      <c r="D153">
        <f>[1]!PVT_Bg_m3m3($C153,D$69,gamma_gas_,gamma_oil_,gamma_water_,Rsb_m3m3_,Rp_m3m3_,Pb_atm_,T_res_C_,Bob_m3m3_,Muo_cP_,PVT_corr_)</f>
        <v>1.2519654838652724E-2</v>
      </c>
      <c r="E153">
        <f>[1]!PVT_Bg_m3m3($C153,E$69,gamma_gas_,gamma_oil_,gamma_water_,Rsb_m3m3_,Rp_m3m3_,Pb_atm_,T_res_C_,Bob_m3m3_,Muo_cP_,PVT_corr_)</f>
        <v>1.6113229191083725E-2</v>
      </c>
      <c r="F153">
        <f>[1]!PVT_Bg_m3m3($C153,F$69,gamma_gas_,gamma_oil_,gamma_water_,Rsb_m3m3_,Rp_m3m3_,Pb_atm_,T_res_C_,Bob_m3m3_,Muo_cP_,PVT_corr_)</f>
        <v>1.9177053486610505E-2</v>
      </c>
      <c r="G153">
        <f>[1]!PVT_Bg_m3m3($C153,G$69,gamma_gas_,gamma_oil_,gamma_water_,Rsb_m3m3_,Rp_m3m3_,Pb_atm_,T_res_C_,Bob_m3m3_,Muo_cP_,PVT_corr_)</f>
        <v>2.1992671196678148E-2</v>
      </c>
      <c r="H153">
        <f>[1]!PVT_Bg_m3m3($C153,H$69,gamma_gas_,gamma_oil_,gamma_water_,Rsb_m3m3_,Rp_m3m3_,Pb_atm_,T_res_C_,Bob_m3m3_,Muo_cP_,PVT_corr_1_)</f>
        <v>1.2519654838652724E-2</v>
      </c>
      <c r="I153">
        <f>[1]!PVT_Bg_m3m3($C153,I$69,gamma_gas_,gamma_oil_,gamma_water_,Rsb_m3m3_,Rp_m3m3_,Pb_atm_,T_res_C_,Bob_m3m3_,Muo_cP_,PVT_corr_1_)</f>
        <v>1.6113229191083725E-2</v>
      </c>
      <c r="J153">
        <f>[1]!PVT_Bg_m3m3($C153,J$69,gamma_gas_,gamma_oil_,gamma_water_,Rsb_m3m3_,Rp_m3m3_,Pb_atm_,T_res_C_,Bob_m3m3_,Muo_cP_,PVT_corr_1_)</f>
        <v>1.9177053486610505E-2</v>
      </c>
      <c r="K153">
        <f>[1]!PVT_Bg_m3m3($C153,K$69,gamma_gas_,gamma_oil_,gamma_water_,Rsb_m3m3_,Rp_m3m3_,Pb_atm_,T_res_C_,Bob_m3m3_,Muo_cP_,PVT_corr_1_)</f>
        <v>2.1992671196678148E-2</v>
      </c>
    </row>
    <row r="154" spans="2:11" outlineLevel="1" x14ac:dyDescent="0.4">
      <c r="C154">
        <v>65</v>
      </c>
      <c r="D154">
        <f>[1]!PVT_Bg_m3m3($C154,D$69,gamma_gas_,gamma_oil_,gamma_water_,Rsb_m3m3_,Rp_m3m3_,Pb_atm_,T_res_C_,Bob_m3m3_,Muo_cP_,PVT_corr_)</f>
        <v>1.1223080132636207E-2</v>
      </c>
      <c r="E154">
        <f>[1]!PVT_Bg_m3m3($C154,E$69,gamma_gas_,gamma_oil_,gamma_water_,Rsb_m3m3_,Rp_m3m3_,Pb_atm_,T_res_C_,Bob_m3m3_,Muo_cP_,PVT_corr_)</f>
        <v>1.4666768100992761E-2</v>
      </c>
      <c r="F154">
        <f>[1]!PVT_Bg_m3m3($C154,F$69,gamma_gas_,gamma_oil_,gamma_water_,Rsb_m3m3_,Rp_m3m3_,Pb_atm_,T_res_C_,Bob_m3m3_,Muo_cP_,PVT_corr_)</f>
        <v>1.756031225606974E-2</v>
      </c>
      <c r="G154">
        <f>[1]!PVT_Bg_m3m3($C154,G$69,gamma_gas_,gamma_oil_,gamma_water_,Rsb_m3m3_,Rp_m3m3_,Pb_atm_,T_res_C_,Bob_m3m3_,Muo_cP_,PVT_corr_)</f>
        <v>2.0201088159749685E-2</v>
      </c>
      <c r="H154">
        <f>[1]!PVT_Bg_m3m3($C154,H$69,gamma_gas_,gamma_oil_,gamma_water_,Rsb_m3m3_,Rp_m3m3_,Pb_atm_,T_res_C_,Bob_m3m3_,Muo_cP_,PVT_corr_1_)</f>
        <v>1.1223080132636207E-2</v>
      </c>
      <c r="I154">
        <f>[1]!PVT_Bg_m3m3($C154,I$69,gamma_gas_,gamma_oil_,gamma_water_,Rsb_m3m3_,Rp_m3m3_,Pb_atm_,T_res_C_,Bob_m3m3_,Muo_cP_,PVT_corr_1_)</f>
        <v>1.4666768100992761E-2</v>
      </c>
      <c r="J154">
        <f>[1]!PVT_Bg_m3m3($C154,J$69,gamma_gas_,gamma_oil_,gamma_water_,Rsb_m3m3_,Rp_m3m3_,Pb_atm_,T_res_C_,Bob_m3m3_,Muo_cP_,PVT_corr_1_)</f>
        <v>1.756031225606974E-2</v>
      </c>
      <c r="K154">
        <f>[1]!PVT_Bg_m3m3($C154,K$69,gamma_gas_,gamma_oil_,gamma_water_,Rsb_m3m3_,Rp_m3m3_,Pb_atm_,T_res_C_,Bob_m3m3_,Muo_cP_,PVT_corr_1_)</f>
        <v>2.0201088159749685E-2</v>
      </c>
    </row>
    <row r="155" spans="2:11" outlineLevel="1" x14ac:dyDescent="0.4">
      <c r="B155" s="7"/>
      <c r="C155">
        <v>70</v>
      </c>
      <c r="D155">
        <f>[1]!PVT_Bg_m3m3($C155,D$69,gamma_gas_,gamma_oil_,gamma_water_,Rsb_m3m3_,Rp_m3m3_,Pb_atm_,T_res_C_,Bob_m3m3_,Muo_cP_,PVT_corr_)</f>
        <v>1.0119438562139165E-2</v>
      </c>
      <c r="E155">
        <f>[1]!PVT_Bg_m3m3($C155,E$69,gamma_gas_,gamma_oil_,gamma_water_,Rsb_m3m3_,Rp_m3m3_,Pb_atm_,T_res_C_,Bob_m3m3_,Muo_cP_,PVT_corr_)</f>
        <v>1.3432448181571955E-2</v>
      </c>
      <c r="F155">
        <f>[1]!PVT_Bg_m3m3($C155,F$69,gamma_gas_,gamma_oil_,gamma_water_,Rsb_m3m3_,Rp_m3m3_,Pb_atm_,T_res_C_,Bob_m3m3_,Muo_cP_,PVT_corr_)</f>
        <v>1.6179184472075378E-2</v>
      </c>
      <c r="G155">
        <f>[1]!PVT_Bg_m3m3($C155,G$69,gamma_gas_,gamma_oil_,gamma_water_,Rsb_m3m3_,Rp_m3m3_,Pb_atm_,T_res_C_,Bob_m3m3_,Muo_cP_,PVT_corr_)</f>
        <v>1.8669531782928885E-2</v>
      </c>
      <c r="H155">
        <f>[1]!PVT_Bg_m3m3($C155,H$69,gamma_gas_,gamma_oil_,gamma_water_,Rsb_m3m3_,Rp_m3m3_,Pb_atm_,T_res_C_,Bob_m3m3_,Muo_cP_,PVT_corr_1_)</f>
        <v>1.0119438562139165E-2</v>
      </c>
      <c r="I155">
        <f>[1]!PVT_Bg_m3m3($C155,I$69,gamma_gas_,gamma_oil_,gamma_water_,Rsb_m3m3_,Rp_m3m3_,Pb_atm_,T_res_C_,Bob_m3m3_,Muo_cP_,PVT_corr_1_)</f>
        <v>1.3432448181571955E-2</v>
      </c>
      <c r="J155">
        <f>[1]!PVT_Bg_m3m3($C155,J$69,gamma_gas_,gamma_oil_,gamma_water_,Rsb_m3m3_,Rp_m3m3_,Pb_atm_,T_res_C_,Bob_m3m3_,Muo_cP_,PVT_corr_1_)</f>
        <v>1.6179184472075378E-2</v>
      </c>
      <c r="K155">
        <f>[1]!PVT_Bg_m3m3($C155,K$69,gamma_gas_,gamma_oil_,gamma_water_,Rsb_m3m3_,Rp_m3m3_,Pb_atm_,T_res_C_,Bob_m3m3_,Muo_cP_,PVT_corr_1_)</f>
        <v>1.8669531782928885E-2</v>
      </c>
    </row>
    <row r="156" spans="2:11" outlineLevel="1" x14ac:dyDescent="0.4">
      <c r="C156">
        <v>75</v>
      </c>
      <c r="D156">
        <f>[1]!PVT_Bg_m3m3($C156,D$69,gamma_gas_,gamma_oil_,gamma_water_,Rsb_m3m3_,Rp_m3m3_,Pb_atm_,T_res_C_,Bob_m3m3_,Muo_cP_,PVT_corr_)</f>
        <v>9.1742254827602461E-3</v>
      </c>
      <c r="E156">
        <f>[1]!PVT_Bg_m3m3($C156,E$69,gamma_gas_,gamma_oil_,gamma_water_,Rsb_m3m3_,Rp_m3m3_,Pb_atm_,T_res_C_,Bob_m3m3_,Muo_cP_,PVT_corr_)</f>
        <v>1.2368729943891422E-2</v>
      </c>
      <c r="F156">
        <f>[1]!PVT_Bg_m3m3($C156,F$69,gamma_gas_,gamma_oil_,gamma_water_,Rsb_m3m3_,Rp_m3m3_,Pb_atm_,T_res_C_,Bob_m3m3_,Muo_cP_,PVT_corr_)</f>
        <v>1.4986905825816681E-2</v>
      </c>
      <c r="G156">
        <f>[1]!PVT_Bg_m3m3($C156,G$69,gamma_gas_,gamma_oil_,gamma_water_,Rsb_m3m3_,Rp_m3m3_,Pb_atm_,T_res_C_,Bob_m3m3_,Muo_cP_,PVT_corr_)</f>
        <v>1.7346129005102053E-2</v>
      </c>
      <c r="H156">
        <f>[1]!PVT_Bg_m3m3($C156,H$69,gamma_gas_,gamma_oil_,gamma_water_,Rsb_m3m3_,Rp_m3m3_,Pb_atm_,T_res_C_,Bob_m3m3_,Muo_cP_,PVT_corr_1_)</f>
        <v>9.1742254827602461E-3</v>
      </c>
      <c r="I156">
        <f>[1]!PVT_Bg_m3m3($C156,I$69,gamma_gas_,gamma_oil_,gamma_water_,Rsb_m3m3_,Rp_m3m3_,Pb_atm_,T_res_C_,Bob_m3m3_,Muo_cP_,PVT_corr_1_)</f>
        <v>1.2368729943891422E-2</v>
      </c>
      <c r="J156">
        <f>[1]!PVT_Bg_m3m3($C156,J$69,gamma_gas_,gamma_oil_,gamma_water_,Rsb_m3m3_,Rp_m3m3_,Pb_atm_,T_res_C_,Bob_m3m3_,Muo_cP_,PVT_corr_1_)</f>
        <v>1.4986905825816681E-2</v>
      </c>
      <c r="K156">
        <f>[1]!PVT_Bg_m3m3($C156,K$69,gamma_gas_,gamma_oil_,gamma_water_,Rsb_m3m3_,Rp_m3m3_,Pb_atm_,T_res_C_,Bob_m3m3_,Muo_cP_,PVT_corr_1_)</f>
        <v>1.7346129005102053E-2</v>
      </c>
    </row>
    <row r="157" spans="2:11" outlineLevel="1" x14ac:dyDescent="0.4">
      <c r="C157">
        <v>80</v>
      </c>
      <c r="D157">
        <f>[1]!PVT_Bg_m3m3($C157,D$69,gamma_gas_,gamma_oil_,gamma_water_,Rsb_m3m3_,Rp_m3m3_,Pb_atm_,T_res_C_,Bob_m3m3_,Muo_cP_,PVT_corr_)</f>
        <v>8.3620169423183309E-3</v>
      </c>
      <c r="E157">
        <f>[1]!PVT_Bg_m3m3($C157,E$69,gamma_gas_,gamma_oil_,gamma_water_,Rsb_m3m3_,Rp_m3m3_,Pb_atm_,T_res_C_,Bob_m3m3_,Muo_cP_,PVT_corr_)</f>
        <v>1.1444508763171496E-2</v>
      </c>
      <c r="F157">
        <f>[1]!PVT_Bg_m3m3($C157,F$69,gamma_gas_,gamma_oil_,gamma_water_,Rsb_m3m3_,Rp_m3m3_,Pb_atm_,T_res_C_,Bob_m3m3_,Muo_cP_,PVT_corr_)</f>
        <v>1.3948365754383659E-2</v>
      </c>
      <c r="G157">
        <f>[1]!PVT_Bg_m3m3($C157,G$69,gamma_gas_,gamma_oil_,gamma_water_,Rsb_m3m3_,Rp_m3m3_,Pb_atm_,T_res_C_,Bob_m3m3_,Muo_cP_,PVT_corr_)</f>
        <v>1.6192037032422012E-2</v>
      </c>
      <c r="H157">
        <f>[1]!PVT_Bg_m3m3($C157,H$69,gamma_gas_,gamma_oil_,gamma_water_,Rsb_m3m3_,Rp_m3m3_,Pb_atm_,T_res_C_,Bob_m3m3_,Muo_cP_,PVT_corr_1_)</f>
        <v>8.3620169423183309E-3</v>
      </c>
      <c r="I157">
        <f>[1]!PVT_Bg_m3m3($C157,I$69,gamma_gas_,gamma_oil_,gamma_water_,Rsb_m3m3_,Rp_m3m3_,Pb_atm_,T_res_C_,Bob_m3m3_,Muo_cP_,PVT_corr_1_)</f>
        <v>1.1444508763171496E-2</v>
      </c>
      <c r="J157">
        <f>[1]!PVT_Bg_m3m3($C157,J$69,gamma_gas_,gamma_oil_,gamma_water_,Rsb_m3m3_,Rp_m3m3_,Pb_atm_,T_res_C_,Bob_m3m3_,Muo_cP_,PVT_corr_1_)</f>
        <v>1.3948365754383659E-2</v>
      </c>
      <c r="K157">
        <f>[1]!PVT_Bg_m3m3($C157,K$69,gamma_gas_,gamma_oil_,gamma_water_,Rsb_m3m3_,Rp_m3m3_,Pb_atm_,T_res_C_,Bob_m3m3_,Muo_cP_,PVT_corr_1_)</f>
        <v>1.6192037032422012E-2</v>
      </c>
    </row>
    <row r="158" spans="2:11" outlineLevel="1" x14ac:dyDescent="0.4">
      <c r="C158">
        <v>85</v>
      </c>
      <c r="D158">
        <f>[1]!PVT_Bg_m3m3($C158,D$69,gamma_gas_,gamma_oil_,gamma_water_,Rsb_m3m3_,Rp_m3m3_,Pb_atm_,T_res_C_,Bob_m3m3_,Muo_cP_,PVT_corr_)</f>
        <v>7.6635090930908195E-3</v>
      </c>
      <c r="E158">
        <f>[1]!PVT_Bg_m3m3($C158,E$69,gamma_gas_,gamma_oil_,gamma_water_,Rsb_m3m3_,Rp_m3m3_,Pb_atm_,T_res_C_,Bob_m3m3_,Muo_cP_,PVT_corr_)</f>
        <v>1.063603011735257E-2</v>
      </c>
      <c r="F158">
        <f>[1]!PVT_Bg_m3m3($C158,F$69,gamma_gas_,gamma_oil_,gamma_water_,Rsb_m3m3_,Rp_m3m3_,Pb_atm_,T_res_C_,Bob_m3m3_,Muo_cP_,PVT_corr_)</f>
        <v>1.3036750139129321E-2</v>
      </c>
      <c r="G158">
        <f>[1]!PVT_Bg_m3m3($C158,G$69,gamma_gas_,gamma_oil_,gamma_water_,Rsb_m3m3_,Rp_m3m3_,Pb_atm_,T_res_C_,Bob_m3m3_,Muo_cP_,PVT_corr_)</f>
        <v>1.5177494197134492E-2</v>
      </c>
      <c r="H158">
        <f>[1]!PVT_Bg_m3m3($C158,H$69,gamma_gas_,gamma_oil_,gamma_water_,Rsb_m3m3_,Rp_m3m3_,Pb_atm_,T_res_C_,Bob_m3m3_,Muo_cP_,PVT_corr_1_)</f>
        <v>7.6635090930908195E-3</v>
      </c>
      <c r="I158">
        <f>[1]!PVT_Bg_m3m3($C158,I$69,gamma_gas_,gamma_oil_,gamma_water_,Rsb_m3m3_,Rp_m3m3_,Pb_atm_,T_res_C_,Bob_m3m3_,Muo_cP_,PVT_corr_1_)</f>
        <v>1.063603011735257E-2</v>
      </c>
      <c r="J158">
        <f>[1]!PVT_Bg_m3m3($C158,J$69,gamma_gas_,gamma_oil_,gamma_water_,Rsb_m3m3_,Rp_m3m3_,Pb_atm_,T_res_C_,Bob_m3m3_,Muo_cP_,PVT_corr_1_)</f>
        <v>1.3036750139129321E-2</v>
      </c>
      <c r="K158">
        <f>[1]!PVT_Bg_m3m3($C158,K$69,gamma_gas_,gamma_oil_,gamma_water_,Rsb_m3m3_,Rp_m3m3_,Pb_atm_,T_res_C_,Bob_m3m3_,Muo_cP_,PVT_corr_1_)</f>
        <v>1.5177494197134492E-2</v>
      </c>
    </row>
    <row r="159" spans="2:11" outlineLevel="1" x14ac:dyDescent="0.4">
      <c r="B159" s="7"/>
      <c r="C159">
        <v>90</v>
      </c>
      <c r="D159">
        <f>[1]!PVT_Bg_m3m3($C159,D$69,gamma_gas_,gamma_oil_,gamma_water_,Rsb_m3m3_,Rp_m3m3_,Pb_atm_,T_res_C_,Bob_m3m3_,Muo_cP_,PVT_corr_)</f>
        <v>7.0632838036313412E-3</v>
      </c>
      <c r="E159">
        <f>[1]!PVT_Bg_m3m3($C159,E$69,gamma_gas_,gamma_oil_,gamma_water_,Rsb_m3m3_,Rp_m3m3_,Pb_atm_,T_res_C_,Bob_m3m3_,Muo_cP_,PVT_corr_)</f>
        <v>9.9247590173746746E-3</v>
      </c>
      <c r="F159">
        <f>[1]!PVT_Bg_m3m3($C159,F$69,gamma_gas_,gamma_oil_,gamma_water_,Rsb_m3m3_,Rp_m3m3_,Pb_atm_,T_res_C_,Bob_m3m3_,Muo_cP_,PVT_corr_)</f>
        <v>1.2231153779370094E-2</v>
      </c>
      <c r="G159">
        <f>[1]!PVT_Bg_m3m3($C159,G$69,gamma_gas_,gamma_oil_,gamma_water_,Rsb_m3m3_,Rp_m3m3_,Pb_atm_,T_res_C_,Bob_m3m3_,Muo_cP_,PVT_corr_)</f>
        <v>1.4279334164471209E-2</v>
      </c>
      <c r="H159">
        <f>[1]!PVT_Bg_m3m3($C159,H$69,gamma_gas_,gamma_oil_,gamma_water_,Rsb_m3m3_,Rp_m3m3_,Pb_atm_,T_res_C_,Bob_m3m3_,Muo_cP_,PVT_corr_1_)</f>
        <v>7.0632838036313412E-3</v>
      </c>
      <c r="I159">
        <f>[1]!PVT_Bg_m3m3($C159,I$69,gamma_gas_,gamma_oil_,gamma_water_,Rsb_m3m3_,Rp_m3m3_,Pb_atm_,T_res_C_,Bob_m3m3_,Muo_cP_,PVT_corr_1_)</f>
        <v>9.9247590173746746E-3</v>
      </c>
      <c r="J159">
        <f>[1]!PVT_Bg_m3m3($C159,J$69,gamma_gas_,gamma_oil_,gamma_water_,Rsb_m3m3_,Rp_m3m3_,Pb_atm_,T_res_C_,Bob_m3m3_,Muo_cP_,PVT_corr_1_)</f>
        <v>1.2231153779370094E-2</v>
      </c>
      <c r="K159">
        <f>[1]!PVT_Bg_m3m3($C159,K$69,gamma_gas_,gamma_oil_,gamma_water_,Rsb_m3m3_,Rp_m3m3_,Pb_atm_,T_res_C_,Bob_m3m3_,Muo_cP_,PVT_corr_1_)</f>
        <v>1.4279334164471209E-2</v>
      </c>
    </row>
    <row r="160" spans="2:11" outlineLevel="1" x14ac:dyDescent="0.4">
      <c r="C160">
        <v>95</v>
      </c>
      <c r="D160">
        <f>[1]!PVT_Bg_m3m3($C160,D$69,gamma_gas_,gamma_oil_,gamma_water_,Rsb_m3m3_,Rp_m3m3_,Pb_atm_,T_res_C_,Bob_m3m3_,Muo_cP_,PVT_corr_)</f>
        <v>6.5484033388066246E-3</v>
      </c>
      <c r="E160">
        <f>[1]!PVT_Bg_m3m3($C160,E$69,gamma_gas_,gamma_oil_,gamma_water_,Rsb_m3m3_,Rp_m3m3_,Pb_atm_,T_res_C_,Bob_m3m3_,Muo_cP_,PVT_corr_)</f>
        <v>9.2960906427758585E-3</v>
      </c>
      <c r="F160">
        <f>[1]!PVT_Bg_m3m3($C160,F$69,gamma_gas_,gamma_oil_,gamma_water_,Rsb_m3m3_,Rp_m3m3_,Pb_atm_,T_res_C_,Bob_m3m3_,Muo_cP_,PVT_corr_)</f>
        <v>1.1515088287746075E-2</v>
      </c>
      <c r="G160">
        <f>[1]!PVT_Bg_m3m3($C160,G$69,gamma_gas_,gamma_oil_,gamma_water_,Rsb_m3m3_,Rp_m3m3_,Pb_atm_,T_res_C_,Bob_m3m3_,Muo_cP_,PVT_corr_)</f>
        <v>1.3479302530906625E-2</v>
      </c>
      <c r="H160">
        <f>[1]!PVT_Bg_m3m3($C160,H$69,gamma_gas_,gamma_oil_,gamma_water_,Rsb_m3m3_,Rp_m3m3_,Pb_atm_,T_res_C_,Bob_m3m3_,Muo_cP_,PVT_corr_1_)</f>
        <v>6.5484033388066246E-3</v>
      </c>
      <c r="I160">
        <f>[1]!PVT_Bg_m3m3($C160,I$69,gamma_gas_,gamma_oil_,gamma_water_,Rsb_m3m3_,Rp_m3m3_,Pb_atm_,T_res_C_,Bob_m3m3_,Muo_cP_,PVT_corr_1_)</f>
        <v>9.2960906427758585E-3</v>
      </c>
      <c r="J160">
        <f>[1]!PVT_Bg_m3m3($C160,J$69,gamma_gas_,gamma_oil_,gamma_water_,Rsb_m3m3_,Rp_m3m3_,Pb_atm_,T_res_C_,Bob_m3m3_,Muo_cP_,PVT_corr_1_)</f>
        <v>1.1515088287746075E-2</v>
      </c>
      <c r="K160">
        <f>[1]!PVT_Bg_m3m3($C160,K$69,gamma_gas_,gamma_oil_,gamma_water_,Rsb_m3m3_,Rp_m3m3_,Pb_atm_,T_res_C_,Bob_m3m3_,Muo_cP_,PVT_corr_1_)</f>
        <v>1.3479302530906625E-2</v>
      </c>
    </row>
    <row r="161" spans="2:11" outlineLevel="1" x14ac:dyDescent="0.4">
      <c r="C161">
        <v>100</v>
      </c>
      <c r="D161">
        <f>[1]!PVT_Bg_m3m3($C161,D$69,gamma_gas_,gamma_oil_,gamma_water_,Rsb_m3m3_,Rp_m3m3_,Pb_atm_,T_res_C_,Bob_m3m3_,Muo_cP_,PVT_corr_)</f>
        <v>6.1074149059869567E-3</v>
      </c>
      <c r="E161">
        <f>[1]!PVT_Bg_m3m3($C161,E$69,gamma_gas_,gamma_oil_,gamma_water_,Rsb_m3m3_,Rp_m3m3_,Pb_atm_,T_res_C_,Bob_m3m3_,Muo_cP_,PVT_corr_)</f>
        <v>8.7382344877620696E-3</v>
      </c>
      <c r="F161">
        <f>[1]!PVT_Bg_m3m3($C161,F$69,gamma_gas_,gamma_oil_,gamma_water_,Rsb_m3m3_,Rp_m3m3_,Pb_atm_,T_res_C_,Bob_m3m3_,Muo_cP_,PVT_corr_)</f>
        <v>1.0875348021848568E-2</v>
      </c>
      <c r="G161">
        <f>[1]!PVT_Bg_m3m3($C161,G$69,gamma_gas_,gamma_oil_,gamma_water_,Rsb_m3m3_,Rp_m3m3_,Pb_atm_,T_res_C_,Bob_m3m3_,Muo_cP_,PVT_corr_)</f>
        <v>1.2762746172029863E-2</v>
      </c>
      <c r="H161">
        <f>[1]!PVT_Bg_m3m3($C161,H$69,gamma_gas_,gamma_oil_,gamma_water_,Rsb_m3m3_,Rp_m3m3_,Pb_atm_,T_res_C_,Bob_m3m3_,Muo_cP_,PVT_corr_1_)</f>
        <v>6.1074149059869567E-3</v>
      </c>
      <c r="I161">
        <f>[1]!PVT_Bg_m3m3($C161,I$69,gamma_gas_,gamma_oil_,gamma_water_,Rsb_m3m3_,Rp_m3m3_,Pb_atm_,T_res_C_,Bob_m3m3_,Muo_cP_,PVT_corr_1_)</f>
        <v>8.7382344877620696E-3</v>
      </c>
      <c r="J161">
        <f>[1]!PVT_Bg_m3m3($C161,J$69,gamma_gas_,gamma_oil_,gamma_water_,Rsb_m3m3_,Rp_m3m3_,Pb_atm_,T_res_C_,Bob_m3m3_,Muo_cP_,PVT_corr_1_)</f>
        <v>1.0875348021848568E-2</v>
      </c>
      <c r="K161">
        <f>[1]!PVT_Bg_m3m3($C161,K$69,gamma_gas_,gamma_oil_,gamma_water_,Rsb_m3m3_,Rp_m3m3_,Pb_atm_,T_res_C_,Bob_m3m3_,Muo_cP_,PVT_corr_1_)</f>
        <v>1.2762746172029863E-2</v>
      </c>
    </row>
    <row r="162" spans="2:11" outlineLevel="1" x14ac:dyDescent="0.4">
      <c r="C162">
        <v>105</v>
      </c>
      <c r="D162">
        <f>[1]!PVT_Bg_m3m3($C162,D$69,gamma_gas_,gamma_oil_,gamma_water_,Rsb_m3m3_,Rp_m3m3_,Pb_atm_,T_res_C_,Bob_m3m3_,Muo_cP_,PVT_corr_)</f>
        <v>5.7300082685789845E-3</v>
      </c>
      <c r="E162">
        <f>[1]!PVT_Bg_m3m3($C162,E$69,gamma_gas_,gamma_oil_,gamma_water_,Rsb_m3m3_,Rp_m3m3_,Pb_atm_,T_res_C_,Bob_m3m3_,Muo_cP_,PVT_corr_)</f>
        <v>8.2415950717264486E-3</v>
      </c>
      <c r="F162">
        <f>[1]!PVT_Bg_m3m3($C162,F$69,gamma_gas_,gamma_oil_,gamma_water_,Rsb_m3m3_,Rp_m3m3_,Pb_atm_,T_res_C_,Bob_m3m3_,Muo_cP_,PVT_corr_)</f>
        <v>1.0301200035382619E-2</v>
      </c>
      <c r="G162">
        <f>[1]!PVT_Bg_m3m3($C162,G$69,gamma_gas_,gamma_oil_,gamma_water_,Rsb_m3m3_,Rp_m3m3_,Pb_atm_,T_res_C_,Bob_m3m3_,Muo_cP_,PVT_corr_)</f>
        <v>1.2117834527819711E-2</v>
      </c>
      <c r="H162">
        <f>[1]!PVT_Bg_m3m3($C162,H$69,gamma_gas_,gamma_oil_,gamma_water_,Rsb_m3m3_,Rp_m3m3_,Pb_atm_,T_res_C_,Bob_m3m3_,Muo_cP_,PVT_corr_1_)</f>
        <v>5.7300082685789845E-3</v>
      </c>
      <c r="I162">
        <f>[1]!PVT_Bg_m3m3($C162,I$69,gamma_gas_,gamma_oil_,gamma_water_,Rsb_m3m3_,Rp_m3m3_,Pb_atm_,T_res_C_,Bob_m3m3_,Muo_cP_,PVT_corr_1_)</f>
        <v>8.2415950717264486E-3</v>
      </c>
      <c r="J162">
        <f>[1]!PVT_Bg_m3m3($C162,J$69,gamma_gas_,gamma_oil_,gamma_water_,Rsb_m3m3_,Rp_m3m3_,Pb_atm_,T_res_C_,Bob_m3m3_,Muo_cP_,PVT_corr_1_)</f>
        <v>1.0301200035382619E-2</v>
      </c>
      <c r="K162">
        <f>[1]!PVT_Bg_m3m3($C162,K$69,gamma_gas_,gamma_oil_,gamma_water_,Rsb_m3m3_,Rp_m3m3_,Pb_atm_,T_res_C_,Bob_m3m3_,Muo_cP_,PVT_corr_1_)</f>
        <v>1.2117834527819711E-2</v>
      </c>
    </row>
    <row r="163" spans="2:11" outlineLevel="1" x14ac:dyDescent="0.4">
      <c r="B163" s="7"/>
      <c r="C163">
        <v>110</v>
      </c>
      <c r="D163">
        <f>[1]!PVT_Bg_m3m3($C163,D$69,gamma_gas_,gamma_oil_,gamma_water_,Rsb_m3m3_,Rp_m3m3_,Pb_atm_,T_res_C_,Bob_m3m3_,Muo_cP_,PVT_corr_)</f>
        <v>5.4068733725528215E-3</v>
      </c>
      <c r="E163">
        <f>[1]!PVT_Bg_m3m3($C163,E$69,gamma_gas_,gamma_oil_,gamma_water_,Rsb_m3m3_,Rp_m3m3_,Pb_atm_,T_res_C_,Bob_m3m3_,Muo_cP_,PVT_corr_)</f>
        <v>7.7982003543719119E-3</v>
      </c>
      <c r="F163">
        <f>[1]!PVT_Bg_m3m3($C163,F$69,gamma_gas_,gamma_oil_,gamma_water_,Rsb_m3m3_,Rp_m3m3_,Pb_atm_,T_res_C_,Bob_m3m3_,Muo_cP_,PVT_corr_)</f>
        <v>9.7838628268341696E-3</v>
      </c>
      <c r="G163">
        <f>[1]!PVT_Bg_m3m3($C163,G$69,gamma_gas_,gamma_oil_,gamma_water_,Rsb_m3m3_,Rp_m3m3_,Pb_atm_,T_res_C_,Bob_m3m3_,Muo_cP_,PVT_corr_)</f>
        <v>1.1534842956812948E-2</v>
      </c>
      <c r="H163">
        <f>[1]!PVT_Bg_m3m3($C163,H$69,gamma_gas_,gamma_oil_,gamma_water_,Rsb_m3m3_,Rp_m3m3_,Pb_atm_,T_res_C_,Bob_m3m3_,Muo_cP_,PVT_corr_1_)</f>
        <v>5.4068733725528215E-3</v>
      </c>
      <c r="I163">
        <f>[1]!PVT_Bg_m3m3($C163,I$69,gamma_gas_,gamma_oil_,gamma_water_,Rsb_m3m3_,Rp_m3m3_,Pb_atm_,T_res_C_,Bob_m3m3_,Muo_cP_,PVT_corr_1_)</f>
        <v>7.7982003543719119E-3</v>
      </c>
      <c r="J163">
        <f>[1]!PVT_Bg_m3m3($C163,J$69,gamma_gas_,gamma_oil_,gamma_water_,Rsb_m3m3_,Rp_m3m3_,Pb_atm_,T_res_C_,Bob_m3m3_,Muo_cP_,PVT_corr_1_)</f>
        <v>9.7838628268341696E-3</v>
      </c>
      <c r="K163">
        <f>[1]!PVT_Bg_m3m3($C163,K$69,gamma_gas_,gamma_oil_,gamma_water_,Rsb_m3m3_,Rp_m3m3_,Pb_atm_,T_res_C_,Bob_m3m3_,Muo_cP_,PVT_corr_1_)</f>
        <v>1.1534842956812948E-2</v>
      </c>
    </row>
    <row r="164" spans="2:11" outlineLevel="1" x14ac:dyDescent="0.4">
      <c r="C164">
        <v>115</v>
      </c>
      <c r="D164">
        <f>[1]!PVT_Bg_m3m3($C164,D$69,gamma_gas_,gamma_oil_,gamma_water_,Rsb_m3m3_,Rp_m3m3_,Pb_atm_,T_res_C_,Bob_m3m3_,Muo_cP_,PVT_corr_)</f>
        <v>5.1297583115843233E-3</v>
      </c>
      <c r="E164">
        <f>[1]!PVT_Bg_m3m3($C164,E$69,gamma_gas_,gamma_oil_,gamma_water_,Rsb_m3m3_,Rp_m3m3_,Pb_atm_,T_res_C_,Bob_m3m3_,Muo_cP_,PVT_corr_)</f>
        <v>7.4013604062334254E-3</v>
      </c>
      <c r="F164">
        <f>[1]!PVT_Bg_m3m3($C164,F$69,gamma_gas_,gamma_oil_,gamma_water_,Rsb_m3m3_,Rp_m3m3_,Pb_atm_,T_res_C_,Bob_m3m3_,Muo_cP_,PVT_corr_)</f>
        <v>9.3160431579417616E-3</v>
      </c>
      <c r="G164">
        <f>[1]!PVT_Bg_m3m3($C164,G$69,gamma_gas_,gamma_oil_,gamma_water_,Rsb_m3m3_,Rp_m3m3_,Pb_atm_,T_res_C_,Bob_m3m3_,Muo_cP_,PVT_corr_)</f>
        <v>1.1005752436812547E-2</v>
      </c>
      <c r="H164">
        <f>[1]!PVT_Bg_m3m3($C164,H$69,gamma_gas_,gamma_oil_,gamma_water_,Rsb_m3m3_,Rp_m3m3_,Pb_atm_,T_res_C_,Bob_m3m3_,Muo_cP_,PVT_corr_1_)</f>
        <v>5.1297583115843233E-3</v>
      </c>
      <c r="I164">
        <f>[1]!PVT_Bg_m3m3($C164,I$69,gamma_gas_,gamma_oil_,gamma_water_,Rsb_m3m3_,Rp_m3m3_,Pb_atm_,T_res_C_,Bob_m3m3_,Muo_cP_,PVT_corr_1_)</f>
        <v>7.4013604062334254E-3</v>
      </c>
      <c r="J164">
        <f>[1]!PVT_Bg_m3m3($C164,J$69,gamma_gas_,gamma_oil_,gamma_water_,Rsb_m3m3_,Rp_m3m3_,Pb_atm_,T_res_C_,Bob_m3m3_,Muo_cP_,PVT_corr_1_)</f>
        <v>9.3160431579417616E-3</v>
      </c>
      <c r="K164">
        <f>[1]!PVT_Bg_m3m3($C164,K$69,gamma_gas_,gamma_oil_,gamma_water_,Rsb_m3m3_,Rp_m3m3_,Pb_atm_,T_res_C_,Bob_m3m3_,Muo_cP_,PVT_corr_1_)</f>
        <v>1.1005752436812547E-2</v>
      </c>
    </row>
    <row r="165" spans="2:11" outlineLevel="1" x14ac:dyDescent="0.4">
      <c r="C165">
        <v>120</v>
      </c>
      <c r="D165">
        <f>[1]!PVT_Bg_m3m3($C165,D$69,gamma_gas_,gamma_oil_,gamma_water_,Rsb_m3m3_,Rp_m3m3_,Pb_atm_,T_res_C_,Bob_m3m3_,Muo_cP_,PVT_corr_)</f>
        <v>4.8914541517350524E-3</v>
      </c>
      <c r="E165">
        <f>[1]!PVT_Bg_m3m3($C165,E$69,gamma_gas_,gamma_oil_,gamma_water_,Rsb_m3m3_,Rp_m3m3_,Pb_atm_,T_res_C_,Bob_m3m3_,Muo_cP_,PVT_corr_)</f>
        <v>7.045400302254653E-3</v>
      </c>
      <c r="F165">
        <f>[1]!PVT_Bg_m3m3($C165,F$69,gamma_gas_,gamma_oil_,gamma_water_,Rsb_m3m3_,Rp_m3m3_,Pb_atm_,T_res_C_,Bob_m3m3_,Muo_cP_,PVT_corr_)</f>
        <v>8.8916384426195646E-3</v>
      </c>
      <c r="G165">
        <f>[1]!PVT_Bg_m3m3($C165,G$69,gamma_gas_,gamma_oil_,gamma_water_,Rsb_m3m3_,Rp_m3m3_,Pb_atm_,T_res_C_,Bob_m3m3_,Muo_cP_,PVT_corr_)</f>
        <v>1.0523839114662282E-2</v>
      </c>
      <c r="H165">
        <f>[1]!PVT_Bg_m3m3($C165,H$69,gamma_gas_,gamma_oil_,gamma_water_,Rsb_m3m3_,Rp_m3m3_,Pb_atm_,T_res_C_,Bob_m3m3_,Muo_cP_,PVT_corr_1_)</f>
        <v>4.8914541517350524E-3</v>
      </c>
      <c r="I165">
        <f>[1]!PVT_Bg_m3m3($C165,I$69,gamma_gas_,gamma_oil_,gamma_water_,Rsb_m3m3_,Rp_m3m3_,Pb_atm_,T_res_C_,Bob_m3m3_,Muo_cP_,PVT_corr_1_)</f>
        <v>7.045400302254653E-3</v>
      </c>
      <c r="J165">
        <f>[1]!PVT_Bg_m3m3($C165,J$69,gamma_gas_,gamma_oil_,gamma_water_,Rsb_m3m3_,Rp_m3m3_,Pb_atm_,T_res_C_,Bob_m3m3_,Muo_cP_,PVT_corr_1_)</f>
        <v>8.8916384426195646E-3</v>
      </c>
      <c r="K165">
        <f>[1]!PVT_Bg_m3m3($C165,K$69,gamma_gas_,gamma_oil_,gamma_water_,Rsb_m3m3_,Rp_m3m3_,Pb_atm_,T_res_C_,Bob_m3m3_,Muo_cP_,PVT_corr_1_)</f>
        <v>1.0523839114662282E-2</v>
      </c>
    </row>
    <row r="166" spans="2:11" outlineLevel="1" x14ac:dyDescent="0.4">
      <c r="C166">
        <v>125</v>
      </c>
      <c r="D166">
        <f>[1]!PVT_Bg_m3m3($C166,D$69,gamma_gas_,gamma_oil_,gamma_water_,Rsb_m3m3_,Rp_m3m3_,Pb_atm_,T_res_C_,Bob_m3m3_,Muo_cP_,PVT_corr_)</f>
        <v>4.6857833982090705E-3</v>
      </c>
      <c r="E166">
        <f>[1]!PVT_Bg_m3m3($C166,E$69,gamma_gas_,gamma_oil_,gamma_water_,Rsb_m3m3_,Rp_m3m3_,Pb_atm_,T_res_C_,Bob_m3m3_,Muo_cP_,PVT_corr_)</f>
        <v>6.7254464559637793E-3</v>
      </c>
      <c r="F166">
        <f>[1]!PVT_Bg_m3m3($C166,F$69,gamma_gas_,gamma_oil_,gamma_water_,Rsb_m3m3_,Rp_m3m3_,Pb_atm_,T_res_C_,Bob_m3m3_,Muo_cP_,PVT_corr_)</f>
        <v>8.5054986165222467E-3</v>
      </c>
      <c r="G166">
        <f>[1]!PVT_Bg_m3m3($C166,G$69,gamma_gas_,gamma_oil_,gamma_water_,Rsb_m3m3_,Rp_m3m3_,Pb_atm_,T_res_C_,Bob_m3m3_,Muo_cP_,PVT_corr_)</f>
        <v>1.008346818080171E-2</v>
      </c>
      <c r="H166">
        <f>[1]!PVT_Bg_m3m3($C166,H$69,gamma_gas_,gamma_oil_,gamma_water_,Rsb_m3m3_,Rp_m3m3_,Pb_atm_,T_res_C_,Bob_m3m3_,Muo_cP_,PVT_corr_1_)</f>
        <v>4.6857833982090705E-3</v>
      </c>
      <c r="I166">
        <f>[1]!PVT_Bg_m3m3($C166,I$69,gamma_gas_,gamma_oil_,gamma_water_,Rsb_m3m3_,Rp_m3m3_,Pb_atm_,T_res_C_,Bob_m3m3_,Muo_cP_,PVT_corr_1_)</f>
        <v>6.7254464559637793E-3</v>
      </c>
      <c r="J166">
        <f>[1]!PVT_Bg_m3m3($C166,J$69,gamma_gas_,gamma_oil_,gamma_water_,Rsb_m3m3_,Rp_m3m3_,Pb_atm_,T_res_C_,Bob_m3m3_,Muo_cP_,PVT_corr_1_)</f>
        <v>8.5054986165222467E-3</v>
      </c>
      <c r="K166">
        <f>[1]!PVT_Bg_m3m3($C166,K$69,gamma_gas_,gamma_oil_,gamma_water_,Rsb_m3m3_,Rp_m3m3_,Pb_atm_,T_res_C_,Bob_m3m3_,Muo_cP_,PVT_corr_1_)</f>
        <v>1.008346818080171E-2</v>
      </c>
    </row>
    <row r="167" spans="2:11" outlineLevel="1" x14ac:dyDescent="0.4">
      <c r="B167" s="7"/>
      <c r="C167">
        <v>130</v>
      </c>
      <c r="D167">
        <f>[1]!PVT_Bg_m3m3($C167,D$69,gamma_gas_,gamma_oil_,gamma_water_,Rsb_m3m3_,Rp_m3m3_,Pb_atm_,T_res_C_,Bob_m3m3_,Muo_cP_,PVT_corr_)</f>
        <v>4.5075189400251925E-3</v>
      </c>
      <c r="E167">
        <f>[1]!PVT_Bg_m3m3($C167,E$69,gamma_gas_,gamma_oil_,gamma_water_,Rsb_m3m3_,Rp_m3m3_,Pb_atm_,T_res_C_,Bob_m3m3_,Muo_cP_,PVT_corr_)</f>
        <v>6.43725200639485E-3</v>
      </c>
      <c r="F167">
        <f>[1]!PVT_Bg_m3m3($C167,F$69,gamma_gas_,gamma_oil_,gamma_water_,Rsb_m3m3_,Rp_m3m3_,Pb_atm_,T_res_C_,Bob_m3m3_,Muo_cP_,PVT_corr_)</f>
        <v>8.1532429597871783E-3</v>
      </c>
      <c r="G167">
        <f>[1]!PVT_Bg_m3m3($C167,G$69,gamma_gas_,gamma_oil_,gamma_water_,Rsb_m3m3_,Rp_m3m3_,Pb_atm_,T_res_C_,Bob_m3m3_,Muo_cP_,PVT_corr_)</f>
        <v>9.6798844378054427E-3</v>
      </c>
      <c r="H167">
        <f>[1]!PVT_Bg_m3m3($C167,H$69,gamma_gas_,gamma_oil_,gamma_water_,Rsb_m3m3_,Rp_m3m3_,Pb_atm_,T_res_C_,Bob_m3m3_,Muo_cP_,PVT_corr_1_)</f>
        <v>4.5075189400251925E-3</v>
      </c>
      <c r="I167">
        <f>[1]!PVT_Bg_m3m3($C167,I$69,gamma_gas_,gamma_oil_,gamma_water_,Rsb_m3m3_,Rp_m3m3_,Pb_atm_,T_res_C_,Bob_m3m3_,Muo_cP_,PVT_corr_1_)</f>
        <v>6.43725200639485E-3</v>
      </c>
      <c r="J167">
        <f>[1]!PVT_Bg_m3m3($C167,J$69,gamma_gas_,gamma_oil_,gamma_water_,Rsb_m3m3_,Rp_m3m3_,Pb_atm_,T_res_C_,Bob_m3m3_,Muo_cP_,PVT_corr_1_)</f>
        <v>8.1532429597871783E-3</v>
      </c>
      <c r="K167">
        <f>[1]!PVT_Bg_m3m3($C167,K$69,gamma_gas_,gamma_oil_,gamma_water_,Rsb_m3m3_,Rp_m3m3_,Pb_atm_,T_res_C_,Bob_m3m3_,Muo_cP_,PVT_corr_1_)</f>
        <v>9.6798844378054427E-3</v>
      </c>
    </row>
    <row r="168" spans="2:11" outlineLevel="1" x14ac:dyDescent="0.4">
      <c r="C168">
        <v>135</v>
      </c>
      <c r="D168">
        <f>[1]!PVT_Bg_m3m3($C168,D$69,gamma_gas_,gamma_oil_,gamma_water_,Rsb_m3m3_,Rp_m3m3_,Pb_atm_,T_res_C_,Bob_m3m3_,Muo_cP_,PVT_corr_)</f>
        <v>4.3522775631496839E-3</v>
      </c>
      <c r="E168">
        <f>[1]!PVT_Bg_m3m3($C168,E$69,gamma_gas_,gamma_oil_,gamma_water_,Rsb_m3m3_,Rp_m3m3_,Pb_atm_,T_res_C_,Bob_m3m3_,Muo_cP_,PVT_corr_)</f>
        <v>6.1771597573826E-3</v>
      </c>
      <c r="F168">
        <f>[1]!PVT_Bg_m3m3($C168,F$69,gamma_gas_,gamma_oil_,gamma_water_,Rsb_m3m3_,Rp_m3m3_,Pb_atm_,T_res_C_,Bob_m3m3_,Muo_cP_,PVT_corr_)</f>
        <v>7.8311176258339422E-3</v>
      </c>
      <c r="G168">
        <f>[1]!PVT_Bg_m3m3($C168,G$69,gamma_gas_,gamma_oil_,gamma_water_,Rsb_m3m3_,Rp_m3m3_,Pb_atm_,T_res_C_,Bob_m3m3_,Muo_cP_,PVT_corr_)</f>
        <v>9.308963678103039E-3</v>
      </c>
      <c r="H168">
        <f>[1]!PVT_Bg_m3m3($C168,H$69,gamma_gas_,gamma_oil_,gamma_water_,Rsb_m3m3_,Rp_m3m3_,Pb_atm_,T_res_C_,Bob_m3m3_,Muo_cP_,PVT_corr_1_)</f>
        <v>4.3522775631496839E-3</v>
      </c>
      <c r="I168">
        <f>[1]!PVT_Bg_m3m3($C168,I$69,gamma_gas_,gamma_oil_,gamma_water_,Rsb_m3m3_,Rp_m3m3_,Pb_atm_,T_res_C_,Bob_m3m3_,Muo_cP_,PVT_corr_1_)</f>
        <v>6.1771597573826E-3</v>
      </c>
      <c r="J168">
        <f>[1]!PVT_Bg_m3m3($C168,J$69,gamma_gas_,gamma_oil_,gamma_water_,Rsb_m3m3_,Rp_m3m3_,Pb_atm_,T_res_C_,Bob_m3m3_,Muo_cP_,PVT_corr_1_)</f>
        <v>7.8311176258339422E-3</v>
      </c>
      <c r="K168">
        <f>[1]!PVT_Bg_m3m3($C168,K$69,gamma_gas_,gamma_oil_,gamma_water_,Rsb_m3m3_,Rp_m3m3_,Pb_atm_,T_res_C_,Bob_m3m3_,Muo_cP_,PVT_corr_1_)</f>
        <v>9.308963678103039E-3</v>
      </c>
    </row>
    <row r="169" spans="2:11" outlineLevel="1" x14ac:dyDescent="0.4">
      <c r="C169">
        <v>140</v>
      </c>
      <c r="D169">
        <f>[1]!PVT_Bg_m3m3($C169,D$69,gamma_gas_,gamma_oil_,gamma_water_,Rsb_m3m3_,Rp_m3m3_,Pb_atm_,T_res_C_,Bob_m3m3_,Muo_cP_,PVT_corr_)</f>
        <v>4.2164027684280705E-3</v>
      </c>
      <c r="E169">
        <f>[1]!PVT_Bg_m3m3($C169,E$69,gamma_gas_,gamma_oil_,gamma_water_,Rsb_m3m3_,Rp_m3m3_,Pb_atm_,T_res_C_,Bob_m3m3_,Muo_cP_,PVT_corr_)</f>
        <v>5.9419397466563672E-3</v>
      </c>
      <c r="F169">
        <f>[1]!PVT_Bg_m3m3($C169,F$69,gamma_gas_,gamma_oil_,gamma_water_,Rsb_m3m3_,Rp_m3m3_,Pb_atm_,T_res_C_,Bob_m3m3_,Muo_cP_,PVT_corr_)</f>
        <v>7.5358623675342538E-3</v>
      </c>
      <c r="G169">
        <f>[1]!PVT_Bg_m3m3($C169,G$69,gamma_gas_,gamma_oil_,gamma_water_,Rsb_m3m3_,Rp_m3m3_,Pb_atm_,T_res_C_,Bob_m3m3_,Muo_cP_,PVT_corr_)</f>
        <v>8.9672299161465598E-3</v>
      </c>
      <c r="H169">
        <f>[1]!PVT_Bg_m3m3($C169,H$69,gamma_gas_,gamma_oil_,gamma_water_,Rsb_m3m3_,Rp_m3m3_,Pb_atm_,T_res_C_,Bob_m3m3_,Muo_cP_,PVT_corr_1_)</f>
        <v>4.2164027684280705E-3</v>
      </c>
      <c r="I169">
        <f>[1]!PVT_Bg_m3m3($C169,I$69,gamma_gas_,gamma_oil_,gamma_water_,Rsb_m3m3_,Rp_m3m3_,Pb_atm_,T_res_C_,Bob_m3m3_,Muo_cP_,PVT_corr_1_)</f>
        <v>5.9419397466563672E-3</v>
      </c>
      <c r="J169">
        <f>[1]!PVT_Bg_m3m3($C169,J$69,gamma_gas_,gamma_oil_,gamma_water_,Rsb_m3m3_,Rp_m3m3_,Pb_atm_,T_res_C_,Bob_m3m3_,Muo_cP_,PVT_corr_1_)</f>
        <v>7.5358623675342538E-3</v>
      </c>
      <c r="K169">
        <f>[1]!PVT_Bg_m3m3($C169,K$69,gamma_gas_,gamma_oil_,gamma_water_,Rsb_m3m3_,Rp_m3m3_,Pb_atm_,T_res_C_,Bob_m3m3_,Muo_cP_,PVT_corr_1_)</f>
        <v>8.9672299161465598E-3</v>
      </c>
    </row>
    <row r="170" spans="2:11" outlineLevel="1" x14ac:dyDescent="0.4">
      <c r="C170">
        <v>145</v>
      </c>
      <c r="D170">
        <f>[1]!PVT_Bg_m3m3($C170,D$69,gamma_gas_,gamma_oil_,gamma_water_,Rsb_m3m3_,Rp_m3m3_,Pb_atm_,T_res_C_,Bob_m3m3_,Muo_cP_,PVT_corr_)</f>
        <v>4.0968475654579372E-3</v>
      </c>
      <c r="E170">
        <f>[1]!PVT_Bg_m3m3($C170,E$69,gamma_gas_,gamma_oil_,gamma_water_,Rsb_m3m3_,Rp_m3m3_,Pb_atm_,T_res_C_,Bob_m3m3_,Muo_cP_,PVT_corr_)</f>
        <v>5.7287799422350945E-3</v>
      </c>
      <c r="F170">
        <f>[1]!PVT_Bg_m3m3($C170,F$69,gamma_gas_,gamma_oil_,gamma_water_,Rsb_m3m3_,Rp_m3m3_,Pb_atm_,T_res_C_,Bob_m3m3_,Muo_cP_,PVT_corr_)</f>
        <v>7.2646769253091022E-3</v>
      </c>
      <c r="G170">
        <f>[1]!PVT_Bg_m3m3($C170,G$69,gamma_gas_,gamma_oil_,gamma_water_,Rsb_m3m3_,Rp_m3m3_,Pb_atm_,T_res_C_,Bob_m3m3_,Muo_cP_,PVT_corr_)</f>
        <v>8.6516410020126607E-3</v>
      </c>
      <c r="H170">
        <f>[1]!PVT_Bg_m3m3($C170,H$69,gamma_gas_,gamma_oil_,gamma_water_,Rsb_m3m3_,Rp_m3m3_,Pb_atm_,T_res_C_,Bob_m3m3_,Muo_cP_,PVT_corr_1_)</f>
        <v>4.0968475654579372E-3</v>
      </c>
      <c r="I170">
        <f>[1]!PVT_Bg_m3m3($C170,I$69,gamma_gas_,gamma_oil_,gamma_water_,Rsb_m3m3_,Rp_m3m3_,Pb_atm_,T_res_C_,Bob_m3m3_,Muo_cP_,PVT_corr_1_)</f>
        <v>5.7287799422350945E-3</v>
      </c>
      <c r="J170">
        <f>[1]!PVT_Bg_m3m3($C170,J$69,gamma_gas_,gamma_oil_,gamma_water_,Rsb_m3m3_,Rp_m3m3_,Pb_atm_,T_res_C_,Bob_m3m3_,Muo_cP_,PVT_corr_1_)</f>
        <v>7.2646769253091022E-3</v>
      </c>
      <c r="K170">
        <f>[1]!PVT_Bg_m3m3($C170,K$69,gamma_gas_,gamma_oil_,gamma_water_,Rsb_m3m3_,Rp_m3m3_,Pb_atm_,T_res_C_,Bob_m3m3_,Muo_cP_,PVT_corr_1_)</f>
        <v>8.6516410020126607E-3</v>
      </c>
    </row>
    <row r="171" spans="2:11" outlineLevel="1" x14ac:dyDescent="0.4">
      <c r="C171">
        <v>150</v>
      </c>
      <c r="D171">
        <f>[1]!PVT_Bg_m3m3($C171,D$69,gamma_gas_,gamma_oil_,gamma_water_,Rsb_m3m3_,Rp_m3m3_,Pb_atm_,T_res_C_,Bob_m3m3_,Muo_cP_,PVT_corr_)</f>
        <v>3.9910885275773701E-3</v>
      </c>
      <c r="E171">
        <f>[1]!PVT_Bg_m3m3($C171,E$69,gamma_gas_,gamma_oil_,gamma_water_,Rsb_m3m3_,Rp_m3m3_,Pb_atm_,T_res_C_,Bob_m3m3_,Muo_cP_,PVT_corr_)</f>
        <v>5.5351899250229604E-3</v>
      </c>
      <c r="F171">
        <f>[1]!PVT_Bg_m3m3($C171,F$69,gamma_gas_,gamma_oil_,gamma_water_,Rsb_m3m3_,Rp_m3m3_,Pb_atm_,T_res_C_,Bob_m3m3_,Muo_cP_,PVT_corr_)</f>
        <v>7.0150846324540895E-3</v>
      </c>
      <c r="G171">
        <f>[1]!PVT_Bg_m3m3($C171,G$69,gamma_gas_,gamma_oil_,gamma_water_,Rsb_m3m3_,Rp_m3m3_,Pb_atm_,T_res_C_,Bob_m3m3_,Muo_cP_,PVT_corr_)</f>
        <v>8.3595493831921126E-3</v>
      </c>
      <c r="H171">
        <f>[1]!PVT_Bg_m3m3($C171,H$69,gamma_gas_,gamma_oil_,gamma_water_,Rsb_m3m3_,Rp_m3m3_,Pb_atm_,T_res_C_,Bob_m3m3_,Muo_cP_,PVT_corr_1_)</f>
        <v>3.9910885275773701E-3</v>
      </c>
      <c r="I171">
        <f>[1]!PVT_Bg_m3m3($C171,I$69,gamma_gas_,gamma_oil_,gamma_water_,Rsb_m3m3_,Rp_m3m3_,Pb_atm_,T_res_C_,Bob_m3m3_,Muo_cP_,PVT_corr_1_)</f>
        <v>5.5351899250229604E-3</v>
      </c>
      <c r="J171">
        <f>[1]!PVT_Bg_m3m3($C171,J$69,gamma_gas_,gamma_oil_,gamma_water_,Rsb_m3m3_,Rp_m3m3_,Pb_atm_,T_res_C_,Bob_m3m3_,Muo_cP_,PVT_corr_1_)</f>
        <v>7.0150846324540895E-3</v>
      </c>
      <c r="K171">
        <f>[1]!PVT_Bg_m3m3($C171,K$69,gamma_gas_,gamma_oil_,gamma_water_,Rsb_m3m3_,Rp_m3m3_,Pb_atm_,T_res_C_,Bob_m3m3_,Muo_cP_,PVT_corr_1_)</f>
        <v>8.3595493831921126E-3</v>
      </c>
    </row>
    <row r="172" spans="2:11" outlineLevel="1" x14ac:dyDescent="0.4"/>
    <row r="173" spans="2:11" collapsed="1" x14ac:dyDescent="0.4">
      <c r="B173" s="7" t="s">
        <v>56</v>
      </c>
    </row>
    <row r="174" spans="2:11" hidden="1" outlineLevel="1" x14ac:dyDescent="0.4">
      <c r="D174" t="str">
        <f>"T = "&amp;D175&amp; " C"</f>
        <v>T = 20 C</v>
      </c>
      <c r="E174" t="str">
        <f t="shared" ref="E174:G174" si="26">"T = "&amp;E175&amp; " C"</f>
        <v>T = 60 C</v>
      </c>
      <c r="F174" t="str">
        <f t="shared" si="26"/>
        <v>T = 100 C</v>
      </c>
      <c r="G174" t="str">
        <f t="shared" si="26"/>
        <v>T = 140 C</v>
      </c>
      <c r="H174" t="str">
        <f>D174</f>
        <v>T = 20 C</v>
      </c>
      <c r="I174" t="str">
        <f t="shared" ref="I174" si="27">E174</f>
        <v>T = 60 C</v>
      </c>
      <c r="J174" t="str">
        <f t="shared" ref="J174" si="28">F174</f>
        <v>T = 100 C</v>
      </c>
      <c r="K174" t="str">
        <f t="shared" ref="K174" si="29">G174</f>
        <v>T = 140 C</v>
      </c>
    </row>
    <row r="175" spans="2:11" hidden="1" outlineLevel="1" x14ac:dyDescent="0.4">
      <c r="D175">
        <v>20</v>
      </c>
      <c r="E175">
        <v>60</v>
      </c>
      <c r="F175">
        <v>100</v>
      </c>
      <c r="G175">
        <v>140</v>
      </c>
    </row>
    <row r="176" spans="2:11" hidden="1" outlineLevel="1" x14ac:dyDescent="0.4">
      <c r="C176" t="s">
        <v>54</v>
      </c>
      <c r="D176" t="str">
        <f>"T_1_"&amp;D175</f>
        <v>T_1_20</v>
      </c>
      <c r="E176" t="str">
        <f t="shared" ref="E176:G176" si="30">"T_1_"&amp;E175</f>
        <v>T_1_60</v>
      </c>
      <c r="F176" t="str">
        <f t="shared" si="30"/>
        <v>T_1_100</v>
      </c>
      <c r="G176" t="str">
        <f t="shared" si="30"/>
        <v>T_1_140</v>
      </c>
      <c r="H176" t="str">
        <f>"T_0_"&amp;D175</f>
        <v>T_0_20</v>
      </c>
      <c r="I176" t="str">
        <f t="shared" ref="I176" si="31">"T_0_"&amp;E175</f>
        <v>T_0_60</v>
      </c>
      <c r="J176" t="str">
        <f t="shared" ref="J176" si="32">"T_0_"&amp;F175</f>
        <v>T_0_100</v>
      </c>
      <c r="K176" t="str">
        <f t="shared" ref="K176" si="33">"T_0_"&amp;G175</f>
        <v>T_0_140</v>
      </c>
    </row>
    <row r="177" spans="2:11" hidden="1" outlineLevel="1" x14ac:dyDescent="0.4">
      <c r="C177">
        <v>1</v>
      </c>
      <c r="D177">
        <f>[1]!PVT_Muo_cP($C177,D$69,gamma_gas_,gamma_oil_,gamma_water_,Rsb_m3m3_,Rp_m3m3_,Pb_atm_,T_res_C_,Bob_m3m3_,Muo_cP_,PVT_corr_)</f>
        <v>8.5591568052158316</v>
      </c>
      <c r="E177">
        <f>[1]!PVT_Muo_cP($C177,E$69,gamma_gas_,gamma_oil_,gamma_water_,Rsb_m3m3_,Rp_m3m3_,Pb_atm_,T_res_C_,Bob_m3m3_,Muo_cP_,PVT_corr_)</f>
        <v>6.1495541624132528</v>
      </c>
      <c r="F177">
        <f>[1]!PVT_Muo_cP($C177,F$69,gamma_gas_,gamma_oil_,gamma_water_,Rsb_m3m3_,Rp_m3m3_,Pb_atm_,T_res_C_,Bob_m3m3_,Muo_cP_,PVT_corr_)</f>
        <v>4.7138015264498803</v>
      </c>
      <c r="G177">
        <f>[1]!PVT_Muo_cP($C177,G$69,gamma_gas_,gamma_oil_,gamma_water_,Rsb_m3m3_,Rp_m3m3_,Pb_atm_,T_res_C_,Bob_m3m3_,Muo_cP_,PVT_corr_)</f>
        <v>3.762575970641088</v>
      </c>
      <c r="H177">
        <f>[1]!PVT_Muo_cP($C177,H$69,gamma_gas_,gamma_oil_,gamma_water_,Rsb_m3m3_,Rp_m3m3_,Pb_atm_,T_res_C_,Bob_m3m3_,Muo_cP_,PVT_corr_1_)</f>
        <v>25.711919322494321</v>
      </c>
      <c r="I177">
        <f>[1]!PVT_Muo_cP($C177,I$69,gamma_gas_,gamma_oil_,gamma_water_,Rsb_m3m3_,Rp_m3m3_,Pb_atm_,T_res_C_,Bob_m3m3_,Muo_cP_,PVT_corr_1_)</f>
        <v>9.6176029068473756</v>
      </c>
      <c r="J177">
        <f>[1]!PVT_Muo_cP($C177,J$69,gamma_gas_,gamma_oil_,gamma_water_,Rsb_m3m3_,Rp_m3m3_,Pb_atm_,T_res_C_,Bob_m3m3_,Muo_cP_,PVT_corr_1_)</f>
        <v>6.743390534269925</v>
      </c>
      <c r="K177">
        <f>[1]!PVT_Muo_cP($C177,K$69,gamma_gas_,gamma_oil_,gamma_water_,Rsb_m3m3_,Rp_m3m3_,Pb_atm_,T_res_C_,Bob_m3m3_,Muo_cP_,PVT_corr_1_)</f>
        <v>5.483086121755786</v>
      </c>
    </row>
    <row r="178" spans="2:11" hidden="1" outlineLevel="1" x14ac:dyDescent="0.4">
      <c r="C178">
        <v>5</v>
      </c>
      <c r="D178">
        <f>[1]!PVT_Muo_cP($C178,D$69,gamma_gas_,gamma_oil_,gamma_water_,Rsb_m3m3_,Rp_m3m3_,Pb_atm_,T_res_C_,Bob_m3m3_,Muo_cP_,PVT_corr_)</f>
        <v>6.2924432860255513</v>
      </c>
      <c r="E178">
        <f>[1]!PVT_Muo_cP($C178,E$69,gamma_gas_,gamma_oil_,gamma_water_,Rsb_m3m3_,Rp_m3m3_,Pb_atm_,T_res_C_,Bob_m3m3_,Muo_cP_,PVT_corr_)</f>
        <v>5.0551370662839794</v>
      </c>
      <c r="F178">
        <f>[1]!PVT_Muo_cP($C178,F$69,gamma_gas_,gamma_oil_,gamma_water_,Rsb_m3m3_,Rp_m3m3_,Pb_atm_,T_res_C_,Bob_m3m3_,Muo_cP_,PVT_corr_)</f>
        <v>4.1844313826803017</v>
      </c>
      <c r="G178">
        <f>[1]!PVT_Muo_cP($C178,G$69,gamma_gas_,gamma_oil_,gamma_water_,Rsb_m3m3_,Rp_m3m3_,Pb_atm_,T_res_C_,Bob_m3m3_,Muo_cP_,PVT_corr_)</f>
        <v>3.5275066033654836</v>
      </c>
      <c r="H178">
        <f>[1]!PVT_Muo_cP($C178,H$69,gamma_gas_,gamma_oil_,gamma_water_,Rsb_m3m3_,Rp_m3m3_,Pb_atm_,T_res_C_,Bob_m3m3_,Muo_cP_,PVT_corr_1_)</f>
        <v>20.69164118733767</v>
      </c>
      <c r="I178">
        <f>[1]!PVT_Muo_cP($C178,I$69,gamma_gas_,gamma_oil_,gamma_water_,Rsb_m3m3_,Rp_m3m3_,Pb_atm_,T_res_C_,Bob_m3m3_,Muo_cP_,PVT_corr_1_)</f>
        <v>8.6030616318639463</v>
      </c>
      <c r="J178">
        <f>[1]!PVT_Muo_cP($C178,J$69,gamma_gas_,gamma_oil_,gamma_water_,Rsb_m3m3_,Rp_m3m3_,Pb_atm_,T_res_C_,Bob_m3m3_,Muo_cP_,PVT_corr_1_)</f>
        <v>6.27442384307043</v>
      </c>
      <c r="K178">
        <f>[1]!PVT_Muo_cP($C178,K$69,gamma_gas_,gamma_oil_,gamma_water_,Rsb_m3m3_,Rp_m3m3_,Pb_atm_,T_res_C_,Bob_m3m3_,Muo_cP_,PVT_corr_1_)</f>
        <v>5.2159992706051588</v>
      </c>
    </row>
    <row r="179" spans="2:11" hidden="1" outlineLevel="1" x14ac:dyDescent="0.4">
      <c r="C179">
        <v>10</v>
      </c>
      <c r="D179">
        <f>[1]!PVT_Muo_cP($C179,D$69,gamma_gas_,gamma_oil_,gamma_water_,Rsb_m3m3_,Rp_m3m3_,Pb_atm_,T_res_C_,Bob_m3m3_,Muo_cP_,PVT_corr_)</f>
        <v>5.2092179273565913</v>
      </c>
      <c r="E179">
        <f>[1]!PVT_Muo_cP($C179,E$69,gamma_gas_,gamma_oil_,gamma_water_,Rsb_m3m3_,Rp_m3m3_,Pb_atm_,T_res_C_,Bob_m3m3_,Muo_cP_,PVT_corr_)</f>
        <v>4.4800360872336391</v>
      </c>
      <c r="F179">
        <f>[1]!PVT_Muo_cP($C179,F$69,gamma_gas_,gamma_oil_,gamma_water_,Rsb_m3m3_,Rp_m3m3_,Pb_atm_,T_res_C_,Bob_m3m3_,Muo_cP_,PVT_corr_)</f>
        <v>3.8800805056938996</v>
      </c>
      <c r="G179">
        <f>[1]!PVT_Muo_cP($C179,G$69,gamma_gas_,gamma_oil_,gamma_water_,Rsb_m3m3_,Rp_m3m3_,Pb_atm_,T_res_C_,Bob_m3m3_,Muo_cP_,PVT_corr_)</f>
        <v>3.3769183892874257</v>
      </c>
      <c r="H179">
        <f>[1]!PVT_Muo_cP($C179,H$69,gamma_gas_,gamma_oil_,gamma_water_,Rsb_m3m3_,Rp_m3m3_,Pb_atm_,T_res_C_,Bob_m3m3_,Muo_cP_,PVT_corr_1_)</f>
        <v>15.649960796613376</v>
      </c>
      <c r="I179">
        <f>[1]!PVT_Muo_cP($C179,I$69,gamma_gas_,gamma_oil_,gamma_water_,Rsb_m3m3_,Rp_m3m3_,Pb_atm_,T_res_C_,Bob_m3m3_,Muo_cP_,PVT_corr_1_)</f>
        <v>7.4300399566978834</v>
      </c>
      <c r="J179">
        <f>[1]!PVT_Muo_cP($C179,J$69,gamma_gas_,gamma_oil_,gamma_water_,Rsb_m3m3_,Rp_m3m3_,Pb_atm_,T_res_C_,Bob_m3m3_,Muo_cP_,PVT_corr_1_)</f>
        <v>5.6960804274929666</v>
      </c>
      <c r="K179">
        <f>[1]!PVT_Muo_cP($C179,K$69,gamma_gas_,gamma_oil_,gamma_water_,Rsb_m3m3_,Rp_m3m3_,Pb_atm_,T_res_C_,Bob_m3m3_,Muo_cP_,PVT_corr_1_)</f>
        <v>4.8722156697534906</v>
      </c>
    </row>
    <row r="180" spans="2:11" hidden="1" outlineLevel="1" x14ac:dyDescent="0.4">
      <c r="C180">
        <v>15</v>
      </c>
      <c r="D180">
        <f>[1]!PVT_Muo_cP($C180,D$69,gamma_gas_,gamma_oil_,gamma_water_,Rsb_m3m3_,Rp_m3m3_,Pb_atm_,T_res_C_,Bob_m3m3_,Muo_cP_,PVT_corr_)</f>
        <v>4.5481654374785991</v>
      </c>
      <c r="E180">
        <f>[1]!PVT_Muo_cP($C180,E$69,gamma_gas_,gamma_oil_,gamma_water_,Rsb_m3m3_,Rp_m3m3_,Pb_atm_,T_res_C_,Bob_m3m3_,Muo_cP_,PVT_corr_)</f>
        <v>4.1019291283824231</v>
      </c>
      <c r="F180">
        <f>[1]!PVT_Muo_cP($C180,F$69,gamma_gas_,gamma_oil_,gamma_water_,Rsb_m3m3_,Rp_m3m3_,Pb_atm_,T_res_C_,Bob_m3m3_,Muo_cP_,PVT_corr_)</f>
        <v>3.6675111580195208</v>
      </c>
      <c r="G180">
        <f>[1]!PVT_Muo_cP($C180,G$69,gamma_gas_,gamma_oil_,gamma_water_,Rsb_m3m3_,Rp_m3m3_,Pb_atm_,T_res_C_,Bob_m3m3_,Muo_cP_,PVT_corr_)</f>
        <v>3.2647781655155668</v>
      </c>
      <c r="H180">
        <f>[1]!PVT_Muo_cP($C180,H$69,gamma_gas_,gamma_oil_,gamma_water_,Rsb_m3m3_,Rp_m3m3_,Pb_atm_,T_res_C_,Bob_m3m3_,Muo_cP_,PVT_corr_1_)</f>
        <v>12.097620444710943</v>
      </c>
      <c r="I180">
        <f>[1]!PVT_Muo_cP($C180,I$69,gamma_gas_,gamma_oil_,gamma_water_,Rsb_m3m3_,Rp_m3m3_,Pb_atm_,T_res_C_,Bob_m3m3_,Muo_cP_,PVT_corr_1_)</f>
        <v>6.4699854762963565</v>
      </c>
      <c r="J180">
        <f>[1]!PVT_Muo_cP($C180,J$69,gamma_gas_,gamma_oil_,gamma_water_,Rsb_m3m3_,Rp_m3m3_,Pb_atm_,T_res_C_,Bob_m3m3_,Muo_cP_,PVT_corr_1_)</f>
        <v>5.1892516518461607</v>
      </c>
      <c r="K180">
        <f>[1]!PVT_Muo_cP($C180,K$69,gamma_gas_,gamma_oil_,gamma_water_,Rsb_m3m3_,Rp_m3m3_,Pb_atm_,T_res_C_,Bob_m3m3_,Muo_cP_,PVT_corr_1_)</f>
        <v>4.5568285512608711</v>
      </c>
    </row>
    <row r="181" spans="2:11" hidden="1" outlineLevel="1" x14ac:dyDescent="0.4">
      <c r="C181">
        <v>20</v>
      </c>
      <c r="D181">
        <f>[1]!PVT_Muo_cP($C181,D$69,gamma_gas_,gamma_oil_,gamma_water_,Rsb_m3m3_,Rp_m3m3_,Pb_atm_,T_res_C_,Bob_m3m3_,Muo_cP_,PVT_corr_)</f>
        <v>4.0741272480687991</v>
      </c>
      <c r="E181">
        <f>[1]!PVT_Muo_cP($C181,E$69,gamma_gas_,gamma_oil_,gamma_water_,Rsb_m3m3_,Rp_m3m3_,Pb_atm_,T_res_C_,Bob_m3m3_,Muo_cP_,PVT_corr_)</f>
        <v>3.8139451241990332</v>
      </c>
      <c r="F181">
        <f>[1]!PVT_Muo_cP($C181,F$69,gamma_gas_,gamma_oil_,gamma_water_,Rsb_m3m3_,Rp_m3m3_,Pb_atm_,T_res_C_,Bob_m3m3_,Muo_cP_,PVT_corr_)</f>
        <v>3.4977949727142956</v>
      </c>
      <c r="G181">
        <f>[1]!PVT_Muo_cP($C181,G$69,gamma_gas_,gamma_oil_,gamma_water_,Rsb_m3m3_,Rp_m3m3_,Pb_atm_,T_res_C_,Bob_m3m3_,Muo_cP_,PVT_corr_)</f>
        <v>3.1709528330237737</v>
      </c>
      <c r="H181">
        <f>[1]!PVT_Muo_cP($C181,H$69,gamma_gas_,gamma_oil_,gamma_water_,Rsb_m3m3_,Rp_m3m3_,Pb_atm_,T_res_C_,Bob_m3m3_,Muo_cP_,PVT_corr_1_)</f>
        <v>9.5984191120044713</v>
      </c>
      <c r="I181">
        <f>[1]!PVT_Muo_cP($C181,I$69,gamma_gas_,gamma_oil_,gamma_water_,Rsb_m3m3_,Rp_m3m3_,Pb_atm_,T_res_C_,Bob_m3m3_,Muo_cP_,PVT_corr_1_)</f>
        <v>5.6985565962147042</v>
      </c>
      <c r="J181">
        <f>[1]!PVT_Muo_cP($C181,J$69,gamma_gas_,gamma_oil_,gamma_water_,Rsb_m3m3_,Rp_m3m3_,Pb_atm_,T_res_C_,Bob_m3m3_,Muo_cP_,PVT_corr_1_)</f>
        <v>4.7564788891179557</v>
      </c>
      <c r="K181">
        <f>[1]!PVT_Muo_cP($C181,K$69,gamma_gas_,gamma_oil_,gamma_water_,Rsb_m3m3_,Rp_m3m3_,Pb_atm_,T_res_C_,Bob_m3m3_,Muo_cP_,PVT_corr_1_)</f>
        <v>4.2762085101389715</v>
      </c>
    </row>
    <row r="182" spans="2:11" hidden="1" outlineLevel="1" x14ac:dyDescent="0.4">
      <c r="C182">
        <v>25</v>
      </c>
      <c r="D182">
        <f>[1]!PVT_Muo_cP($C182,D$69,gamma_gas_,gamma_oil_,gamma_water_,Rsb_m3m3_,Rp_m3m3_,Pb_atm_,T_res_C_,Bob_m3m3_,Muo_cP_,PVT_corr_)</f>
        <v>3.7071031355788917</v>
      </c>
      <c r="E182">
        <f>[1]!PVT_Muo_cP($C182,E$69,gamma_gas_,gamma_oil_,gamma_water_,Rsb_m3m3_,Rp_m3m3_,Pb_atm_,T_res_C_,Bob_m3m3_,Muo_cP_,PVT_corr_)</f>
        <v>3.5789739104633886</v>
      </c>
      <c r="F182">
        <f>[1]!PVT_Muo_cP($C182,F$69,gamma_gas_,gamma_oil_,gamma_water_,Rsb_m3m3_,Rp_m3m3_,Pb_atm_,T_res_C_,Bob_m3m3_,Muo_cP_,PVT_corr_)</f>
        <v>3.3535568268253</v>
      </c>
      <c r="G182">
        <f>[1]!PVT_Muo_cP($C182,G$69,gamma_gas_,gamma_oil_,gamma_water_,Rsb_m3m3_,Rp_m3m3_,Pb_atm_,T_res_C_,Bob_m3m3_,Muo_cP_,PVT_corr_)</f>
        <v>3.0880446876474634</v>
      </c>
      <c r="H182">
        <f>[1]!PVT_Muo_cP($C182,H$69,gamma_gas_,gamma_oil_,gamma_water_,Rsb_m3m3_,Rp_m3m3_,Pb_atm_,T_res_C_,Bob_m3m3_,Muo_cP_,PVT_corr_1_)</f>
        <v>7.8025467999840963</v>
      </c>
      <c r="I182">
        <f>[1]!PVT_Muo_cP($C182,I$69,gamma_gas_,gamma_oil_,gamma_water_,Rsb_m3m3_,Rp_m3m3_,Pb_atm_,T_res_C_,Bob_m3m3_,Muo_cP_,PVT_corr_1_)</f>
        <v>5.0758233924521337</v>
      </c>
      <c r="J182">
        <f>[1]!PVT_Muo_cP($C182,J$69,gamma_gas_,gamma_oil_,gamma_water_,Rsb_m3m3_,Rp_m3m3_,Pb_atm_,T_res_C_,Bob_m3m3_,Muo_cP_,PVT_corr_1_)</f>
        <v>4.387986472979156</v>
      </c>
      <c r="K182">
        <f>[1]!PVT_Muo_cP($C182,K$69,gamma_gas_,gamma_oil_,gamma_water_,Rsb_m3m3_,Rp_m3m3_,Pb_atm_,T_res_C_,Bob_m3m3_,Muo_cP_,PVT_corr_1_)</f>
        <v>4.0283998119471613</v>
      </c>
    </row>
    <row r="183" spans="2:11" hidden="1" outlineLevel="1" x14ac:dyDescent="0.4">
      <c r="C183">
        <v>30</v>
      </c>
      <c r="D183">
        <f>[1]!PVT_Muo_cP($C183,D$69,gamma_gas_,gamma_oil_,gamma_water_,Rsb_m3m3_,Rp_m3m3_,Pb_atm_,T_res_C_,Bob_m3m3_,Muo_cP_,PVT_corr_)</f>
        <v>3.4096228666048614</v>
      </c>
      <c r="E183">
        <f>[1]!PVT_Muo_cP($C183,E$69,gamma_gas_,gamma_oil_,gamma_water_,Rsb_m3m3_,Rp_m3m3_,Pb_atm_,T_res_C_,Bob_m3m3_,Muo_cP_,PVT_corr_)</f>
        <v>3.3793243204045598</v>
      </c>
      <c r="F183">
        <f>[1]!PVT_Muo_cP($C183,F$69,gamma_gas_,gamma_oil_,gamma_water_,Rsb_m3m3_,Rp_m3m3_,Pb_atm_,T_res_C_,Bob_m3m3_,Muo_cP_,PVT_corr_)</f>
        <v>3.2263781429147076</v>
      </c>
      <c r="G183">
        <f>[1]!PVT_Muo_cP($C183,G$69,gamma_gas_,gamma_oil_,gamma_water_,Rsb_m3m3_,Rp_m3m3_,Pb_atm_,T_res_C_,Bob_m3m3_,Muo_cP_,PVT_corr_)</f>
        <v>3.0123689536701668</v>
      </c>
      <c r="H183">
        <f>[1]!PVT_Muo_cP($C183,H$69,gamma_gas_,gamma_oil_,gamma_water_,Rsb_m3m3_,Rp_m3m3_,Pb_atm_,T_res_C_,Bob_m3m3_,Muo_cP_,PVT_corr_1_)</f>
        <v>6.4788842654640062</v>
      </c>
      <c r="I183">
        <f>[1]!PVT_Muo_cP($C183,I$69,gamma_gas_,gamma_oil_,gamma_water_,Rsb_m3m3_,Rp_m3m3_,Pb_atm_,T_res_C_,Bob_m3m3_,Muo_cP_,PVT_corr_1_)</f>
        <v>4.5675332764852721</v>
      </c>
      <c r="J183">
        <f>[1]!PVT_Muo_cP($C183,J$69,gamma_gas_,gamma_oil_,gamma_water_,Rsb_m3m3_,Rp_m3m3_,Pb_atm_,T_res_C_,Bob_m3m3_,Muo_cP_,PVT_corr_1_)</f>
        <v>4.072790554622018</v>
      </c>
      <c r="K183">
        <f>[1]!PVT_Muo_cP($C183,K$69,gamma_gas_,gamma_oil_,gamma_water_,Rsb_m3m3_,Rp_m3m3_,Pb_atm_,T_res_C_,Bob_m3m3_,Muo_cP_,PVT_corr_1_)</f>
        <v>3.809483713343282</v>
      </c>
    </row>
    <row r="184" spans="2:11" hidden="1" outlineLevel="1" x14ac:dyDescent="0.4">
      <c r="C184">
        <v>35</v>
      </c>
      <c r="D184">
        <f>[1]!PVT_Muo_cP($C184,D$69,gamma_gas_,gamma_oil_,gamma_water_,Rsb_m3m3_,Rp_m3m3_,Pb_atm_,T_res_C_,Bob_m3m3_,Muo_cP_,PVT_corr_)</f>
        <v>3.1610102397362136</v>
      </c>
      <c r="E184">
        <f>[1]!PVT_Muo_cP($C184,E$69,gamma_gas_,gamma_oil_,gamma_water_,Rsb_m3m3_,Rp_m3m3_,Pb_atm_,T_res_C_,Bob_m3m3_,Muo_cP_,PVT_corr_)</f>
        <v>3.2050894863237231</v>
      </c>
      <c r="F184">
        <f>[1]!PVT_Muo_cP($C184,F$69,gamma_gas_,gamma_oil_,gamma_water_,Rsb_m3m3_,Rp_m3m3_,Pb_atm_,T_res_C_,Bob_m3m3_,Muo_cP_,PVT_corr_)</f>
        <v>3.1114938274799537</v>
      </c>
      <c r="G184">
        <f>[1]!PVT_Muo_cP($C184,G$69,gamma_gas_,gamma_oil_,gamma_water_,Rsb_m3m3_,Rp_m3m3_,Pb_atm_,T_res_C_,Bob_m3m3_,Muo_cP_,PVT_corr_)</f>
        <v>2.9417942609576375</v>
      </c>
      <c r="H184">
        <f>[1]!PVT_Muo_cP($C184,H$69,gamma_gas_,gamma_oil_,gamma_water_,Rsb_m3m3_,Rp_m3m3_,Pb_atm_,T_res_C_,Bob_m3m3_,Muo_cP_,PVT_corr_1_)</f>
        <v>5.4789147277996246</v>
      </c>
      <c r="I184">
        <f>[1]!PVT_Muo_cP($C184,I$69,gamma_gas_,gamma_oil_,gamma_water_,Rsb_m3m3_,Rp_m3m3_,Pb_atm_,T_res_C_,Bob_m3m3_,Muo_cP_,PVT_corr_1_)</f>
        <v>4.1473889157519572</v>
      </c>
      <c r="J184">
        <f>[1]!PVT_Muo_cP($C184,J$69,gamma_gas_,gamma_oil_,gamma_water_,Rsb_m3m3_,Rp_m3m3_,Pb_atm_,T_res_C_,Bob_m3m3_,Muo_cP_,PVT_corr_1_)</f>
        <v>3.8012537596669</v>
      </c>
      <c r="K184">
        <f>[1]!PVT_Muo_cP($C184,K$69,gamma_gas_,gamma_oil_,gamma_water_,Rsb_m3m3_,Rp_m3m3_,Pb_atm_,T_res_C_,Bob_m3m3_,Muo_cP_,PVT_corr_1_)</f>
        <v>3.6154060668497512</v>
      </c>
    </row>
    <row r="185" spans="2:11" hidden="1" outlineLevel="1" x14ac:dyDescent="0.4">
      <c r="C185">
        <v>40</v>
      </c>
      <c r="D185">
        <f>[1]!PVT_Muo_cP($C185,D$69,gamma_gas_,gamma_oil_,gamma_water_,Rsb_m3m3_,Rp_m3m3_,Pb_atm_,T_res_C_,Bob_m3m3_,Muo_cP_,PVT_corr_)</f>
        <v>2.9486203952149106</v>
      </c>
      <c r="E185">
        <f>[1]!PVT_Muo_cP($C185,E$69,gamma_gas_,gamma_oil_,gamma_water_,Rsb_m3m3_,Rp_m3m3_,Pb_atm_,T_res_C_,Bob_m3m3_,Muo_cP_,PVT_corr_)</f>
        <v>3.0501363386435161</v>
      </c>
      <c r="F185">
        <f>[1]!PVT_Muo_cP($C185,F$69,gamma_gas_,gamma_oil_,gamma_water_,Rsb_m3m3_,Rp_m3m3_,Pb_atm_,T_res_C_,Bob_m3m3_,Muo_cP_,PVT_corr_)</f>
        <v>3.0059378681981941</v>
      </c>
      <c r="G185">
        <f>[1]!PVT_Muo_cP($C185,G$69,gamma_gas_,gamma_oil_,gamma_water_,Rsb_m3m3_,Rp_m3m3_,Pb_atm_,T_res_C_,Bob_m3m3_,Muo_cP_,PVT_corr_)</f>
        <v>2.8749734757782108</v>
      </c>
      <c r="H185">
        <f>[1]!PVT_Muo_cP($C185,H$69,gamma_gas_,gamma_oil_,gamma_water_,Rsb_m3m3_,Rp_m3m3_,Pb_atm_,T_res_C_,Bob_m3m3_,Muo_cP_,PVT_corr_1_)</f>
        <v>4.7062922842778026</v>
      </c>
      <c r="I185">
        <f>[1]!PVT_Muo_cP($C185,I$69,gamma_gas_,gamma_oil_,gamma_water_,Rsb_m3m3_,Rp_m3m3_,Pb_atm_,T_res_C_,Bob_m3m3_,Muo_cP_,PVT_corr_1_)</f>
        <v>3.7957574169369552</v>
      </c>
      <c r="J185">
        <f>[1]!PVT_Muo_cP($C185,J$69,gamma_gas_,gamma_oil_,gamma_water_,Rsb_m3m3_,Rp_m3m3_,Pb_atm_,T_res_C_,Bob_m3m3_,Muo_cP_,PVT_corr_1_)</f>
        <v>3.5654871364077771</v>
      </c>
      <c r="K185">
        <f>[1]!PVT_Muo_cP($C185,K$69,gamma_gas_,gamma_oil_,gamma_water_,Rsb_m3m3_,Rp_m3m3_,Pb_atm_,T_res_C_,Bob_m3m3_,Muo_cP_,PVT_corr_1_)</f>
        <v>3.4425216268052705</v>
      </c>
    </row>
    <row r="186" spans="2:11" hidden="1" outlineLevel="1" x14ac:dyDescent="0.4">
      <c r="C186">
        <v>45</v>
      </c>
      <c r="D186">
        <f>[1]!PVT_Muo_cP($C186,D$69,gamma_gas_,gamma_oil_,gamma_water_,Rsb_m3m3_,Rp_m3m3_,Pb_atm_,T_res_C_,Bob_m3m3_,Muo_cP_,PVT_corr_)</f>
        <v>2.7641478318506651</v>
      </c>
      <c r="E186">
        <f>[1]!PVT_Muo_cP($C186,E$69,gamma_gas_,gamma_oil_,gamma_water_,Rsb_m3m3_,Rp_m3m3_,Pb_atm_,T_res_C_,Bob_m3m3_,Muo_cP_,PVT_corr_)</f>
        <v>2.9103955028323059</v>
      </c>
      <c r="F186">
        <f>[1]!PVT_Muo_cP($C186,F$69,gamma_gas_,gamma_oil_,gamma_water_,Rsb_m3m3_,Rp_m3m3_,Pb_atm_,T_res_C_,Bob_m3m3_,Muo_cP_,PVT_corr_)</f>
        <v>2.9077418493338669</v>
      </c>
      <c r="G186">
        <f>[1]!PVT_Muo_cP($C186,G$69,gamma_gas_,gamma_oil_,gamma_water_,Rsb_m3m3_,Rp_m3m3_,Pb_atm_,T_res_C_,Bob_m3m3_,Muo_cP_,PVT_corr_)</f>
        <v>2.8110053261148389</v>
      </c>
      <c r="H186">
        <f>[1]!PVT_Muo_cP($C186,H$69,gamma_gas_,gamma_oil_,gamma_water_,Rsb_m3m3_,Rp_m3m3_,Pb_atm_,T_res_C_,Bob_m3m3_,Muo_cP_,PVT_corr_1_)</f>
        <v>4.0972244957698365</v>
      </c>
      <c r="I186">
        <f>[1]!PVT_Muo_cP($C186,I$69,gamma_gas_,gamma_oil_,gamma_water_,Rsb_m3m3_,Rp_m3m3_,Pb_atm_,T_res_C_,Bob_m3m3_,Muo_cP_,PVT_corr_1_)</f>
        <v>3.4980184742643292</v>
      </c>
      <c r="J186">
        <f>[1]!PVT_Muo_cP($C186,J$69,gamma_gas_,gamma_oil_,gamma_water_,Rsb_m3m3_,Rp_m3m3_,Pb_atm_,T_res_C_,Bob_m3m3_,Muo_cP_,PVT_corr_1_)</f>
        <v>3.359178908306391</v>
      </c>
      <c r="K186">
        <f>[1]!PVT_Muo_cP($C186,K$69,gamma_gas_,gamma_oil_,gamma_water_,Rsb_m3m3_,Rp_m3m3_,Pb_atm_,T_res_C_,Bob_m3m3_,Muo_cP_,PVT_corr_1_)</f>
        <v>3.2877132997982255</v>
      </c>
    </row>
    <row r="187" spans="2:11" hidden="1" outlineLevel="1" x14ac:dyDescent="0.4">
      <c r="B187" s="7"/>
      <c r="C187">
        <v>50</v>
      </c>
      <c r="D187">
        <f>[1]!PVT_Muo_cP($C187,D$69,gamma_gas_,gamma_oil_,gamma_water_,Rsb_m3m3_,Rp_m3m3_,Pb_atm_,T_res_C_,Bob_m3m3_,Muo_cP_,PVT_corr_)</f>
        <v>2.6018414754592412</v>
      </c>
      <c r="E187">
        <f>[1]!PVT_Muo_cP($C187,E$69,gamma_gas_,gamma_oil_,gamma_water_,Rsb_m3m3_,Rp_m3m3_,Pb_atm_,T_res_C_,Bob_m3m3_,Muo_cP_,PVT_corr_)</f>
        <v>2.78302514081019</v>
      </c>
      <c r="F187">
        <f>[1]!PVT_Muo_cP($C187,F$69,gamma_gas_,gamma_oil_,gamma_water_,Rsb_m3m3_,Rp_m3m3_,Pb_atm_,T_res_C_,Bob_m3m3_,Muo_cP_,PVT_corr_)</f>
        <v>2.8155380124946792</v>
      </c>
      <c r="G187">
        <f>[1]!PVT_Muo_cP($C187,G$69,gamma_gas_,gamma_oil_,gamma_water_,Rsb_m3m3_,Rp_m3m3_,Pb_atm_,T_res_C_,Bob_m3m3_,Muo_cP_,PVT_corr_)</f>
        <v>2.749263887478091</v>
      </c>
      <c r="H187">
        <f>[1]!PVT_Muo_cP($C187,H$69,gamma_gas_,gamma_oil_,gamma_water_,Rsb_m3m3_,Rp_m3m3_,Pb_atm_,T_res_C_,Bob_m3m3_,Muo_cP_,PVT_corr_1_)</f>
        <v>3.6084801192922336</v>
      </c>
      <c r="I187">
        <f>[1]!PVT_Muo_cP($C187,I$69,gamma_gas_,gamma_oil_,gamma_water_,Rsb_m3m3_,Rp_m3m3_,Pb_atm_,T_res_C_,Bob_m3m3_,Muo_cP_,PVT_corr_1_)</f>
        <v>3.2432079520120514</v>
      </c>
      <c r="J187">
        <f>[1]!PVT_Muo_cP($C187,J$69,gamma_gas_,gamma_oil_,gamma_water_,Rsb_m3m3_,Rp_m3m3_,Pb_atm_,T_res_C_,Bob_m3m3_,Muo_cP_,PVT_corr_1_)</f>
        <v>3.1773066303128088</v>
      </c>
      <c r="K187">
        <f>[1]!PVT_Muo_cP($C187,K$69,gamma_gas_,gamma_oil_,gamma_water_,Rsb_m3m3_,Rp_m3m3_,Pb_atm_,T_res_C_,Bob_m3m3_,Muo_cP_,PVT_corr_1_)</f>
        <v>3.1483681514454975</v>
      </c>
    </row>
    <row r="188" spans="2:11" hidden="1" outlineLevel="1" x14ac:dyDescent="0.4">
      <c r="C188">
        <v>55</v>
      </c>
      <c r="D188">
        <f>[1]!PVT_Muo_cP($C188,D$69,gamma_gas_,gamma_oil_,gamma_water_,Rsb_m3m3_,Rp_m3m3_,Pb_atm_,T_res_C_,Bob_m3m3_,Muo_cP_,PVT_corr_)</f>
        <v>2.4575532900587653</v>
      </c>
      <c r="E188">
        <f>[1]!PVT_Muo_cP($C188,E$69,gamma_gas_,gamma_oil_,gamma_water_,Rsb_m3m3_,Rp_m3m3_,Pb_atm_,T_res_C_,Bob_m3m3_,Muo_cP_,PVT_corr_)</f>
        <v>2.6659605745423165</v>
      </c>
      <c r="F188">
        <f>[1]!PVT_Muo_cP($C188,F$69,gamma_gas_,gamma_oil_,gamma_water_,Rsb_m3m3_,Rp_m3m3_,Pb_atm_,T_res_C_,Bob_m3m3_,Muo_cP_,PVT_corr_)</f>
        <v>2.7283428216946253</v>
      </c>
      <c r="G188">
        <f>[1]!PVT_Muo_cP($C188,G$69,gamma_gas_,gamma_oil_,gamma_water_,Rsb_m3m3_,Rp_m3m3_,Pb_atm_,T_res_C_,Bob_m3m3_,Muo_cP_,PVT_corr_)</f>
        <v>2.689303980443746</v>
      </c>
      <c r="H188">
        <f>[1]!PVT_Muo_cP($C188,H$69,gamma_gas_,gamma_oil_,gamma_water_,Rsb_m3m3_,Rp_m3m3_,Pb_atm_,T_res_C_,Bob_m3m3_,Muo_cP_,PVT_corr_1_)</f>
        <v>3.210078167836711</v>
      </c>
      <c r="I188">
        <f>[1]!PVT_Muo_cP($C188,I$69,gamma_gas_,gamma_oil_,gamma_water_,Rsb_m3m3_,Rp_m3m3_,Pb_atm_,T_res_C_,Bob_m3m3_,Muo_cP_,PVT_corr_1_)</f>
        <v>3.0230147774984744</v>
      </c>
      <c r="J188">
        <f>[1]!PVT_Muo_cP($C188,J$69,gamma_gas_,gamma_oil_,gamma_water_,Rsb_m3m3_,Rp_m3m3_,Pb_atm_,T_res_C_,Bob_m3m3_,Muo_cP_,PVT_corr_1_)</f>
        <v>3.0158654089897836</v>
      </c>
      <c r="K188">
        <f>[1]!PVT_Muo_cP($C188,K$69,gamma_gas_,gamma_oil_,gamma_water_,Rsb_m3m3_,Rp_m3m3_,Pb_atm_,T_res_C_,Bob_m3m3_,Muo_cP_,PVT_corr_1_)</f>
        <v>3.0223110414555379</v>
      </c>
    </row>
    <row r="189" spans="2:11" hidden="1" outlineLevel="1" x14ac:dyDescent="0.4">
      <c r="C189">
        <v>60</v>
      </c>
      <c r="D189">
        <f>[1]!PVT_Muo_cP($C189,D$69,gamma_gas_,gamma_oil_,gamma_water_,Rsb_m3m3_,Rp_m3m3_,Pb_atm_,T_res_C_,Bob_m3m3_,Muo_cP_,PVT_corr_)</f>
        <v>2.3281925762676408</v>
      </c>
      <c r="E189">
        <f>[1]!PVT_Muo_cP($C189,E$69,gamma_gas_,gamma_oil_,gamma_water_,Rsb_m3m3_,Rp_m3m3_,Pb_atm_,T_res_C_,Bob_m3m3_,Muo_cP_,PVT_corr_)</f>
        <v>2.5576534646029363</v>
      </c>
      <c r="F189">
        <f>[1]!PVT_Muo_cP($C189,F$69,gamma_gas_,gamma_oil_,gamma_water_,Rsb_m3m3_,Rp_m3m3_,Pb_atm_,T_res_C_,Bob_m3m3_,Muo_cP_,PVT_corr_)</f>
        <v>2.6454301346679139</v>
      </c>
      <c r="G189">
        <f>[1]!PVT_Muo_cP($C189,G$69,gamma_gas_,gamma_oil_,gamma_water_,Rsb_m3m3_,Rp_m3m3_,Pb_atm_,T_res_C_,Bob_m3m3_,Muo_cP_,PVT_corr_)</f>
        <v>2.6308047395815044</v>
      </c>
      <c r="H189">
        <f>[1]!PVT_Muo_cP($C189,H$69,gamma_gas_,gamma_oil_,gamma_water_,Rsb_m3m3_,Rp_m3m3_,Pb_atm_,T_res_C_,Bob_m3m3_,Muo_cP_,PVT_corr_1_)</f>
        <v>2.8807686158680306</v>
      </c>
      <c r="I189">
        <f>[1]!PVT_Muo_cP($C189,I$69,gamma_gas_,gamma_oil_,gamma_water_,Rsb_m3m3_,Rp_m3m3_,Pb_atm_,T_res_C_,Bob_m3m3_,Muo_cP_,PVT_corr_1_)</f>
        <v>2.8310628385556345</v>
      </c>
      <c r="J189">
        <f>[1]!PVT_Muo_cP($C189,J$69,gamma_gas_,gamma_oil_,gamma_water_,Rsb_m3m3_,Rp_m3m3_,Pb_atm_,T_res_C_,Bob_m3m3_,Muo_cP_,PVT_corr_1_)</f>
        <v>2.8716439107057599</v>
      </c>
      <c r="K189">
        <f>[1]!PVT_Muo_cP($C189,K$69,gamma_gas_,gamma_oil_,gamma_water_,Rsb_m3m3_,Rp_m3m3_,Pb_atm_,T_res_C_,Bob_m3m3_,Muo_cP_,PVT_corr_1_)</f>
        <v>2.9077325758465631</v>
      </c>
    </row>
    <row r="190" spans="2:11" hidden="1" outlineLevel="1" x14ac:dyDescent="0.4">
      <c r="C190">
        <v>65</v>
      </c>
      <c r="D190">
        <f>[1]!PVT_Muo_cP($C190,D$69,gamma_gas_,gamma_oil_,gamma_water_,Rsb_m3m3_,Rp_m3m3_,Pb_atm_,T_res_C_,Bob_m3m3_,Muo_cP_,PVT_corr_)</f>
        <v>2.2113944639575362</v>
      </c>
      <c r="E190">
        <f>[1]!PVT_Muo_cP($C190,E$69,gamma_gas_,gamma_oil_,gamma_water_,Rsb_m3m3_,Rp_m3m3_,Pb_atm_,T_res_C_,Bob_m3m3_,Muo_cP_,PVT_corr_)</f>
        <v>2.4569119809901983</v>
      </c>
      <c r="F190">
        <f>[1]!PVT_Muo_cP($C190,F$69,gamma_gas_,gamma_oil_,gamma_water_,Rsb_m3m3_,Rp_m3m3_,Pb_atm_,T_res_C_,Bob_m3m3_,Muo_cP_,PVT_corr_)</f>
        <v>2.5662525887939527</v>
      </c>
      <c r="G190">
        <f>[1]!PVT_Muo_cP($C190,G$69,gamma_gas_,gamma_oil_,gamma_water_,Rsb_m3m3_,Rp_m3m3_,Pb_atm_,T_res_C_,Bob_m3m3_,Muo_cP_,PVT_corr_)</f>
        <v>2.5735339746836359</v>
      </c>
      <c r="H190">
        <f>[1]!PVT_Muo_cP($C190,H$69,gamma_gas_,gamma_oil_,gamma_water_,Rsb_m3m3_,Rp_m3m3_,Pb_atm_,T_res_C_,Bob_m3m3_,Muo_cP_,PVT_corr_1_)</f>
        <v>2.6051832039138283</v>
      </c>
      <c r="I190">
        <f>[1]!PVT_Muo_cP($C190,I$69,gamma_gas_,gamma_oil_,gamma_water_,Rsb_m3m3_,Rp_m3m3_,Pb_atm_,T_res_C_,Bob_m3m3_,Muo_cP_,PVT_corr_1_)</f>
        <v>2.6624006229192432</v>
      </c>
      <c r="J190">
        <f>[1]!PVT_Muo_cP($C190,J$69,gamma_gas_,gamma_oil_,gamma_water_,Rsb_m3m3_,Rp_m3m3_,Pb_atm_,T_res_C_,Bob_m3m3_,Muo_cP_,PVT_corr_1_)</f>
        <v>2.7420486891268023</v>
      </c>
      <c r="K190">
        <f>[1]!PVT_Muo_cP($C190,K$69,gamma_gas_,gamma_oil_,gamma_water_,Rsb_m3m3_,Rp_m3m3_,Pb_atm_,T_res_C_,Bob_m3m3_,Muo_cP_,PVT_corr_1_)</f>
        <v>2.8031238997668186</v>
      </c>
    </row>
    <row r="191" spans="2:11" hidden="1" outlineLevel="1" x14ac:dyDescent="0.4">
      <c r="B191" s="7"/>
      <c r="C191">
        <v>70</v>
      </c>
      <c r="D191">
        <f>[1]!PVT_Muo_cP($C191,D$69,gamma_gas_,gamma_oil_,gamma_water_,Rsb_m3m3_,Rp_m3m3_,Pb_atm_,T_res_C_,Bob_m3m3_,Muo_cP_,PVT_corr_)</f>
        <v>2.1053089787636372</v>
      </c>
      <c r="E191">
        <f>[1]!PVT_Muo_cP($C191,E$69,gamma_gas_,gamma_oil_,gamma_water_,Rsb_m3m3_,Rp_m3m3_,Pb_atm_,T_res_C_,Bob_m3m3_,Muo_cP_,PVT_corr_)</f>
        <v>2.3627983146798996</v>
      </c>
      <c r="F191">
        <f>[1]!PVT_Muo_cP($C191,F$69,gamma_gas_,gamma_oil_,gamma_water_,Rsb_m3m3_,Rp_m3m3_,Pb_atm_,T_res_C_,Bob_m3m3_,Muo_cP_,PVT_corr_)</f>
        <v>2.4903906254510506</v>
      </c>
      <c r="G191">
        <f>[1]!PVT_Muo_cP($C191,G$69,gamma_gas_,gamma_oil_,gamma_water_,Rsb_m3m3_,Rp_m3m3_,Pb_atm_,T_res_C_,Bob_m3m3_,Muo_cP_,PVT_corr_)</f>
        <v>2.5173245915964322</v>
      </c>
      <c r="H191">
        <f>[1]!PVT_Muo_cP($C191,H$69,gamma_gas_,gamma_oil_,gamma_water_,Rsb_m3m3_,Rp_m3m3_,Pb_atm_,T_res_C_,Bob_m3m3_,Muo_cP_,PVT_corr_1_)</f>
        <v>2.3720004169823738</v>
      </c>
      <c r="I191">
        <f>[1]!PVT_Muo_cP($C191,I$69,gamma_gas_,gamma_oil_,gamma_water_,Rsb_m3m3_,Rp_m3m3_,Pb_atm_,T_res_C_,Bob_m3m3_,Muo_cP_,PVT_corr_1_)</f>
        <v>2.5131372770521985</v>
      </c>
      <c r="J191">
        <f>[1]!PVT_Muo_cP($C191,J$69,gamma_gas_,gamma_oil_,gamma_water_,Rsb_m3m3_,Rp_m3m3_,Pb_atm_,T_res_C_,Bob_m3m3_,Muo_cP_,PVT_corr_1_)</f>
        <v>2.6249690238858587</v>
      </c>
      <c r="K191">
        <f>[1]!PVT_Muo_cP($C191,K$69,gamma_gas_,gamma_oil_,gamma_water_,Rsb_m3m3_,Rp_m3m3_,Pb_atm_,T_res_C_,Bob_m3m3_,Muo_cP_,PVT_corr_1_)</f>
        <v>2.7072215989514508</v>
      </c>
    </row>
    <row r="192" spans="2:11" hidden="1" outlineLevel="1" x14ac:dyDescent="0.4">
      <c r="C192">
        <v>75</v>
      </c>
      <c r="D192">
        <f>[1]!PVT_Muo_cP($C192,D$69,gamma_gas_,gamma_oil_,gamma_water_,Rsb_m3m3_,Rp_m3m3_,Pb_atm_,T_res_C_,Bob_m3m3_,Muo_cP_,PVT_corr_)</f>
        <v>2.0089669350077828</v>
      </c>
      <c r="E192">
        <f>[1]!PVT_Muo_cP($C192,E$69,gamma_gas_,gamma_oil_,gamma_water_,Rsb_m3m3_,Rp_m3m3_,Pb_atm_,T_res_C_,Bob_m3m3_,Muo_cP_,PVT_corr_)</f>
        <v>2.274560463742489</v>
      </c>
      <c r="F192">
        <f>[1]!PVT_Muo_cP($C192,F$69,gamma_gas_,gamma_oil_,gamma_water_,Rsb_m3m3_,Rp_m3m3_,Pb_atm_,T_res_C_,Bob_m3m3_,Muo_cP_,PVT_corr_)</f>
        <v>2.4175181908182446</v>
      </c>
      <c r="G192">
        <f>[1]!PVT_Muo_cP($C192,G$69,gamma_gas_,gamma_oil_,gamma_water_,Rsb_m3m3_,Rp_m3m3_,Pb_atm_,T_res_C_,Bob_m3m3_,Muo_cP_,PVT_corr_)</f>
        <v>2.4620583725335456</v>
      </c>
      <c r="H192">
        <f>[1]!PVT_Muo_cP($C192,H$69,gamma_gas_,gamma_oil_,gamma_water_,Rsb_m3m3_,Rp_m3m3_,Pb_atm_,T_res_C_,Bob_m3m3_,Muo_cP_,PVT_corr_1_)</f>
        <v>2.172738306083712</v>
      </c>
      <c r="I192">
        <f>[1]!PVT_Muo_cP($C192,I$69,gamma_gas_,gamma_oil_,gamma_water_,Rsb_m3m3_,Rp_m3m3_,Pb_atm_,T_res_C_,Bob_m3m3_,Muo_cP_,PVT_corr_1_)</f>
        <v>2.3801809500762685</v>
      </c>
      <c r="J192">
        <f>[1]!PVT_Muo_cP($C192,J$69,gamma_gas_,gamma_oil_,gamma_water_,Rsb_m3m3_,Rp_m3m3_,Pb_atm_,T_res_C_,Bob_m3m3_,Muo_cP_,PVT_corr_1_)</f>
        <v>2.5186735277750794</v>
      </c>
      <c r="K192">
        <f>[1]!PVT_Muo_cP($C192,K$69,gamma_gas_,gamma_oil_,gamma_water_,Rsb_m3m3_,Rp_m3m3_,Pb_atm_,T_res_C_,Bob_m3m3_,Muo_cP_,PVT_corr_1_)</f>
        <v>2.6189625429855381</v>
      </c>
    </row>
    <row r="193" spans="2:11" hidden="1" outlineLevel="1" x14ac:dyDescent="0.4">
      <c r="C193">
        <v>80</v>
      </c>
      <c r="D193">
        <f>[1]!PVT_Muo_cP($C193,D$69,gamma_gas_,gamma_oil_,gamma_water_,Rsb_m3m3_,Rp_m3m3_,Pb_atm_,T_res_C_,Bob_m3m3_,Muo_cP_,PVT_corr_)</f>
        <v>2.01603125174366</v>
      </c>
      <c r="E193">
        <f>[1]!PVT_Muo_cP($C193,E$69,gamma_gas_,gamma_oil_,gamma_water_,Rsb_m3m3_,Rp_m3m3_,Pb_atm_,T_res_C_,Bob_m3m3_,Muo_cP_,PVT_corr_)</f>
        <v>2.1915853962045859</v>
      </c>
      <c r="F193">
        <f>[1]!PVT_Muo_cP($C193,F$69,gamma_gas_,gamma_oil_,gamma_water_,Rsb_m3m3_,Rp_m3m3_,Pb_atm_,T_res_C_,Bob_m3m3_,Muo_cP_,PVT_corr_)</f>
        <v>2.3473789353529591</v>
      </c>
      <c r="G193">
        <f>[1]!PVT_Muo_cP($C193,G$69,gamma_gas_,gamma_oil_,gamma_water_,Rsb_m3m3_,Rp_m3m3_,Pb_atm_,T_res_C_,Bob_m3m3_,Muo_cP_,PVT_corr_)</f>
        <v>2.4076544415992731</v>
      </c>
      <c r="H193">
        <f>[1]!PVT_Muo_cP($C193,H$69,gamma_gas_,gamma_oil_,gamma_water_,Rsb_m3m3_,Rp_m3m3_,Pb_atm_,T_res_C_,Bob_m3m3_,Muo_cP_,PVT_corr_1_)</f>
        <v>2.0015223211659157</v>
      </c>
      <c r="I193">
        <f>[1]!PVT_Muo_cP($C193,I$69,gamma_gas_,gamma_oil_,gamma_water_,Rsb_m3m3_,Rp_m3m3_,Pb_atm_,T_res_C_,Bob_m3m3_,Muo_cP_,PVT_corr_1_)</f>
        <v>2.2610487276386588</v>
      </c>
      <c r="J193">
        <f>[1]!PVT_Muo_cP($C193,J$69,gamma_gas_,gamma_oil_,gamma_water_,Rsb_m3m3_,Rp_m3m3_,Pb_atm_,T_res_C_,Bob_m3m3_,Muo_cP_,PVT_corr_1_)</f>
        <v>2.4217309933154181</v>
      </c>
      <c r="K193">
        <f>[1]!PVT_Muo_cP($C193,K$69,gamma_gas_,gamma_oil_,gamma_water_,Rsb_m3m3_,Rp_m3m3_,Pb_atm_,T_res_C_,Bob_m3m3_,Muo_cP_,PVT_corr_1_)</f>
        <v>2.5374473825669579</v>
      </c>
    </row>
    <row r="194" spans="2:11" hidden="1" outlineLevel="1" x14ac:dyDescent="0.4">
      <c r="C194">
        <v>85</v>
      </c>
      <c r="D194">
        <f>[1]!PVT_Muo_cP($C194,D$69,gamma_gas_,gamma_oil_,gamma_water_,Rsb_m3m3_,Rp_m3m3_,Pb_atm_,T_res_C_,Bob_m3m3_,Muo_cP_,PVT_corr_)</f>
        <v>2.0315596821970976</v>
      </c>
      <c r="E194">
        <f>[1]!PVT_Muo_cP($C194,E$69,gamma_gas_,gamma_oil_,gamma_water_,Rsb_m3m3_,Rp_m3m3_,Pb_atm_,T_res_C_,Bob_m3m3_,Muo_cP_,PVT_corr_)</f>
        <v>2.1133660307862572</v>
      </c>
      <c r="F194">
        <f>[1]!PVT_Muo_cP($C194,F$69,gamma_gas_,gamma_oil_,gamma_water_,Rsb_m3m3_,Rp_m3m3_,Pb_atm_,T_res_C_,Bob_m3m3_,Muo_cP_,PVT_corr_)</f>
        <v>2.279769264038598</v>
      </c>
      <c r="G194">
        <f>[1]!PVT_Muo_cP($C194,G$69,gamma_gas_,gamma_oil_,gamma_water_,Rsb_m3m3_,Rp_m3m3_,Pb_atm_,T_res_C_,Bob_m3m3_,Muo_cP_,PVT_corr_)</f>
        <v>2.3540608224692376</v>
      </c>
      <c r="H194">
        <f>[1]!PVT_Muo_cP($C194,H$69,gamma_gas_,gamma_oil_,gamma_water_,Rsb_m3m3_,Rp_m3m3_,Pb_atm_,T_res_C_,Bob_m3m3_,Muo_cP_,PVT_corr_1_)</f>
        <v>2.0233821114798611</v>
      </c>
      <c r="I194">
        <f>[1]!PVT_Muo_cP($C194,I$69,gamma_gas_,gamma_oil_,gamma_water_,Rsb_m3m3_,Rp_m3m3_,Pb_atm_,T_res_C_,Bob_m3m3_,Muo_cP_,PVT_corr_1_)</f>
        <v>2.1537270235055423</v>
      </c>
      <c r="J194">
        <f>[1]!PVT_Muo_cP($C194,J$69,gamma_gas_,gamma_oil_,gamma_water_,Rsb_m3m3_,Rp_m3m3_,Pb_atm_,T_res_C_,Bob_m3m3_,Muo_cP_,PVT_corr_1_)</f>
        <v>2.332949541980001</v>
      </c>
      <c r="K194">
        <f>[1]!PVT_Muo_cP($C194,K$69,gamma_gas_,gamma_oil_,gamma_water_,Rsb_m3m3_,Rp_m3m3_,Pb_atm_,T_res_C_,Bob_m3m3_,Muo_cP_,PVT_corr_1_)</f>
        <v>2.4619111988961717</v>
      </c>
    </row>
    <row r="195" spans="2:11" hidden="1" outlineLevel="1" x14ac:dyDescent="0.4">
      <c r="B195" s="7"/>
      <c r="C195">
        <v>90</v>
      </c>
      <c r="D195">
        <f>[1]!PVT_Muo_cP($C195,D$69,gamma_gas_,gamma_oil_,gamma_water_,Rsb_m3m3_,Rp_m3m3_,Pb_atm_,T_res_C_,Bob_m3m3_,Muo_cP_,PVT_corr_)</f>
        <v>2.0470881126505351</v>
      </c>
      <c r="E195">
        <f>[1]!PVT_Muo_cP($C195,E$69,gamma_gas_,gamma_oil_,gamma_water_,Rsb_m3m3_,Rp_m3m3_,Pb_atm_,T_res_C_,Bob_m3m3_,Muo_cP_,PVT_corr_)</f>
        <v>2.0394774262127178</v>
      </c>
      <c r="F195">
        <f>[1]!PVT_Muo_cP($C195,F$69,gamma_gas_,gamma_oil_,gamma_water_,Rsb_m3m3_,Rp_m3m3_,Pb_atm_,T_res_C_,Bob_m3m3_,Muo_cP_,PVT_corr_)</f>
        <v>2.2145259967062869</v>
      </c>
      <c r="G195">
        <f>[1]!PVT_Muo_cP($C195,G$69,gamma_gas_,gamma_oil_,gamma_water_,Rsb_m3m3_,Rp_m3m3_,Pb_atm_,T_res_C_,Bob_m3m3_,Muo_cP_,PVT_corr_)</f>
        <v>2.3012481019951982</v>
      </c>
      <c r="H195">
        <f>[1]!PVT_Muo_cP($C195,H$69,gamma_gas_,gamma_oil_,gamma_water_,Rsb_m3m3_,Rp_m3m3_,Pb_atm_,T_res_C_,Bob_m3m3_,Muo_cP_,PVT_corr_1_)</f>
        <v>2.046753727944481</v>
      </c>
      <c r="I195">
        <f>[1]!PVT_Muo_cP($C195,I$69,gamma_gas_,gamma_oil_,gamma_water_,Rsb_m3m3_,Rp_m3m3_,Pb_atm_,T_res_C_,Bob_m3m3_,Muo_cP_,PVT_corr_1_)</f>
        <v>2.0565678709069193</v>
      </c>
      <c r="J195">
        <f>[1]!PVT_Muo_cP($C195,J$69,gamma_gas_,gamma_oil_,gamma_water_,Rsb_m3m3_,Rp_m3m3_,Pb_atm_,T_res_C_,Bob_m3m3_,Muo_cP_,PVT_corr_1_)</f>
        <v>2.2513295644181714</v>
      </c>
      <c r="K195">
        <f>[1]!PVT_Muo_cP($C195,K$69,gamma_gas_,gamma_oil_,gamma_water_,Rsb_m3m3_,Rp_m3m3_,Pb_atm_,T_res_C_,Bob_m3m3_,Muo_cP_,PVT_corr_1_)</f>
        <v>2.3916999208904839</v>
      </c>
    </row>
    <row r="196" spans="2:11" hidden="1" outlineLevel="1" x14ac:dyDescent="0.4">
      <c r="C196">
        <v>95</v>
      </c>
      <c r="D196">
        <f>[1]!PVT_Muo_cP($C196,D$69,gamma_gas_,gamma_oil_,gamma_water_,Rsb_m3m3_,Rp_m3m3_,Pb_atm_,T_res_C_,Bob_m3m3_,Muo_cP_,PVT_corr_)</f>
        <v>2.0626165431039731</v>
      </c>
      <c r="E196">
        <f>[1]!PVT_Muo_cP($C196,E$69,gamma_gas_,gamma_oil_,gamma_water_,Rsb_m3m3_,Rp_m3m3_,Pb_atm_,T_res_C_,Bob_m3m3_,Muo_cP_,PVT_corr_)</f>
        <v>2.0082749466443874</v>
      </c>
      <c r="F196">
        <f>[1]!PVT_Muo_cP($C196,F$69,gamma_gas_,gamma_oil_,gamma_water_,Rsb_m3m3_,Rp_m3m3_,Pb_atm_,T_res_C_,Bob_m3m3_,Muo_cP_,PVT_corr_)</f>
        <v>2.151517214743321</v>
      </c>
      <c r="G196">
        <f>[1]!PVT_Muo_cP($C196,G$69,gamma_gas_,gamma_oil_,gamma_water_,Rsb_m3m3_,Rp_m3m3_,Pb_atm_,T_res_C_,Bob_m3m3_,Muo_cP_,PVT_corr_)</f>
        <v>2.2492045688345939</v>
      </c>
      <c r="H196">
        <f>[1]!PVT_Muo_cP($C196,H$69,gamma_gas_,gamma_oil_,gamma_water_,Rsb_m3m3_,Rp_m3m3_,Pb_atm_,T_res_C_,Bob_m3m3_,Muo_cP_,PVT_corr_1_)</f>
        <v>2.0715724933340152</v>
      </c>
      <c r="I196">
        <f>[1]!PVT_Muo_cP($C196,I$69,gamma_gas_,gamma_oil_,gamma_water_,Rsb_m3m3_,Rp_m3m3_,Pb_atm_,T_res_C_,Bob_m3m3_,Muo_cP_,PVT_corr_1_)</f>
        <v>2.0098315637307462</v>
      </c>
      <c r="J196">
        <f>[1]!PVT_Muo_cP($C196,J$69,gamma_gas_,gamma_oil_,gamma_water_,Rsb_m3m3_,Rp_m3m3_,Pb_atm_,T_res_C_,Bob_m3m3_,Muo_cP_,PVT_corr_1_)</f>
        <v>2.1760270761363283</v>
      </c>
      <c r="K196">
        <f>[1]!PVT_Muo_cP($C196,K$69,gamma_gas_,gamma_oil_,gamma_water_,Rsb_m3m3_,Rp_m3m3_,Pb_atm_,T_res_C_,Bob_m3m3_,Muo_cP_,PVT_corr_1_)</f>
        <v>2.3262513408563263</v>
      </c>
    </row>
    <row r="197" spans="2:11" hidden="1" outlineLevel="1" x14ac:dyDescent="0.4">
      <c r="C197">
        <v>100</v>
      </c>
      <c r="D197">
        <f>[1]!PVT_Muo_cP($C197,D$69,gamma_gas_,gamma_oil_,gamma_water_,Rsb_m3m3_,Rp_m3m3_,Pb_atm_,T_res_C_,Bob_m3m3_,Muo_cP_,PVT_corr_)</f>
        <v>2.0781449735574102</v>
      </c>
      <c r="E197">
        <f>[1]!PVT_Muo_cP($C197,E$69,gamma_gas_,gamma_oil_,gamma_water_,Rsb_m3m3_,Rp_m3m3_,Pb_atm_,T_res_C_,Bob_m3m3_,Muo_cP_,PVT_corr_)</f>
        <v>2.0228909215374475</v>
      </c>
      <c r="F197">
        <f>[1]!PVT_Muo_cP($C197,F$69,gamma_gas_,gamma_oil_,gamma_water_,Rsb_m3m3_,Rp_m3m3_,Pb_atm_,T_res_C_,Bob_m3m3_,Muo_cP_,PVT_corr_)</f>
        <v>2.0906353626164851</v>
      </c>
      <c r="G197">
        <f>[1]!PVT_Muo_cP($C197,G$69,gamma_gas_,gamma_oil_,gamma_water_,Rsb_m3m3_,Rp_m3m3_,Pb_atm_,T_res_C_,Bob_m3m3_,Muo_cP_,PVT_corr_)</f>
        <v>2.1979324119596808</v>
      </c>
      <c r="H197">
        <f>[1]!PVT_Muo_cP($C197,H$69,gamma_gas_,gamma_oil_,gamma_water_,Rsb_m3m3_,Rp_m3m3_,Pb_atm_,T_res_C_,Bob_m3m3_,Muo_cP_,PVT_corr_1_)</f>
        <v>2.0977807916186029</v>
      </c>
      <c r="I197">
        <f>[1]!PVT_Muo_cP($C197,I$69,gamma_gas_,gamma_oil_,gamma_water_,Rsb_m3m3_,Rp_m3m3_,Pb_atm_,T_res_C_,Bob_m3m3_,Muo_cP_,PVT_corr_1_)</f>
        <v>2.0320763992404793</v>
      </c>
      <c r="J197">
        <f>[1]!PVT_Muo_cP($C197,J$69,gamma_gas_,gamma_oil_,gamma_water_,Rsb_m3m3_,Rp_m3m3_,Pb_atm_,T_res_C_,Bob_m3m3_,Muo_cP_,PVT_corr_1_)</f>
        <v>2.1063249763885645</v>
      </c>
      <c r="K197">
        <f>[1]!PVT_Muo_cP($C197,K$69,gamma_gas_,gamma_oil_,gamma_water_,Rsb_m3m3_,Rp_m3m3_,Pb_atm_,T_res_C_,Bob_m3m3_,Muo_cP_,PVT_corr_1_)</f>
        <v>2.2650797798039308</v>
      </c>
    </row>
    <row r="198" spans="2:11" hidden="1" outlineLevel="1" x14ac:dyDescent="0.4">
      <c r="C198">
        <v>105</v>
      </c>
      <c r="D198">
        <f>[1]!PVT_Muo_cP($C198,D$69,gamma_gas_,gamma_oil_,gamma_water_,Rsb_m3m3_,Rp_m3m3_,Pb_atm_,T_res_C_,Bob_m3m3_,Muo_cP_,PVT_corr_)</f>
        <v>2.0936734040108482</v>
      </c>
      <c r="E198">
        <f>[1]!PVT_Muo_cP($C198,E$69,gamma_gas_,gamma_oil_,gamma_water_,Rsb_m3m3_,Rp_m3m3_,Pb_atm_,T_res_C_,Bob_m3m3_,Muo_cP_,PVT_corr_)</f>
        <v>2.0375068964305072</v>
      </c>
      <c r="F198">
        <f>[1]!PVT_Muo_cP($C198,F$69,gamma_gas_,gamma_oil_,gamma_water_,Rsb_m3m3_,Rp_m3m3_,Pb_atm_,T_res_C_,Bob_m3m3_,Muo_cP_,PVT_corr_)</f>
        <v>2.0317919786805496</v>
      </c>
      <c r="G198">
        <f>[1]!PVT_Muo_cP($C198,G$69,gamma_gas_,gamma_oil_,gamma_water_,Rsb_m3m3_,Rp_m3m3_,Pb_atm_,T_res_C_,Bob_m3m3_,Muo_cP_,PVT_corr_)</f>
        <v>2.1474446990650482</v>
      </c>
      <c r="H198">
        <f>[1]!PVT_Muo_cP($C198,H$69,gamma_gas_,gamma_oil_,gamma_water_,Rsb_m3m3_,Rp_m3m3_,Pb_atm_,T_res_C_,Bob_m3m3_,Muo_cP_,PVT_corr_1_)</f>
        <v>2.125326938949732</v>
      </c>
      <c r="I198">
        <f>[1]!PVT_Muo_cP($C198,I$69,gamma_gas_,gamma_oil_,gamma_water_,Rsb_m3m3_,Rp_m3m3_,Pb_atm_,T_res_C_,Bob_m3m3_,Muo_cP_,PVT_corr_1_)</f>
        <v>2.0555784204142351</v>
      </c>
      <c r="J198">
        <f>[1]!PVT_Muo_cP($C198,J$69,gamma_gas_,gamma_oil_,gamma_water_,Rsb_m3m3_,Rp_m3m3_,Pb_atm_,T_res_C_,Bob_m3m3_,Muo_cP_,PVT_corr_1_)</f>
        <v>2.0416103401188774</v>
      </c>
      <c r="K198">
        <f>[1]!PVT_Muo_cP($C198,K$69,gamma_gas_,gamma_oil_,gamma_water_,Rsb_m3m3_,Rp_m3m3_,Pb_atm_,T_res_C_,Bob_m3m3_,Muo_cP_,PVT_corr_1_)</f>
        <v>2.2077636477050349</v>
      </c>
    </row>
    <row r="199" spans="2:11" hidden="1" outlineLevel="1" x14ac:dyDescent="0.4">
      <c r="B199" s="7"/>
      <c r="C199">
        <v>110</v>
      </c>
      <c r="D199">
        <f>[1]!PVT_Muo_cP($C199,D$69,gamma_gas_,gamma_oil_,gamma_water_,Rsb_m3m3_,Rp_m3m3_,Pb_atm_,T_res_C_,Bob_m3m3_,Muo_cP_,PVT_corr_)</f>
        <v>2.1092018344642853</v>
      </c>
      <c r="E199">
        <f>[1]!PVT_Muo_cP($C199,E$69,gamma_gas_,gamma_oil_,gamma_water_,Rsb_m3m3_,Rp_m3m3_,Pb_atm_,T_res_C_,Bob_m3m3_,Muo_cP_,PVT_corr_)</f>
        <v>2.0521228713235669</v>
      </c>
      <c r="F199">
        <f>[1]!PVT_Muo_cP($C199,F$69,gamma_gas_,gamma_oil_,gamma_water_,Rsb_m3m3_,Rp_m3m3_,Pb_atm_,T_res_C_,Bob_m3m3_,Muo_cP_,PVT_corr_)</f>
        <v>2.0088491319388577</v>
      </c>
      <c r="G199">
        <f>[1]!PVT_Muo_cP($C199,G$69,gamma_gas_,gamma_oil_,gamma_water_,Rsb_m3m3_,Rp_m3m3_,Pb_atm_,T_res_C_,Bob_m3m3_,Muo_cP_,PVT_corr_)</f>
        <v>2.0977629419002732</v>
      </c>
      <c r="H199">
        <f>[1]!PVT_Muo_cP($C199,H$69,gamma_gas_,gamma_oil_,gamma_water_,Rsb_m3m3_,Rp_m3m3_,Pb_atm_,T_res_C_,Bob_m3m3_,Muo_cP_,PVT_corr_1_)</f>
        <v>2.1541642525666531</v>
      </c>
      <c r="I199">
        <f>[1]!PVT_Muo_cP($C199,I$69,gamma_gas_,gamma_oil_,gamma_water_,Rsb_m3m3_,Rp_m3m3_,Pb_atm_,T_res_C_,Bob_m3m3_,Muo_cP_,PVT_corr_1_)</f>
        <v>2.0802893523193005</v>
      </c>
      <c r="J199">
        <f>[1]!PVT_Muo_cP($C199,J$69,gamma_gas_,gamma_oil_,gamma_water_,Rsb_m3m3_,Rp_m3m3_,Pb_atm_,T_res_C_,Bob_m3m3_,Muo_cP_,PVT_corr_1_)</f>
        <v>2.0089479176050675</v>
      </c>
      <c r="K199">
        <f>[1]!PVT_Muo_cP($C199,K$69,gamma_gas_,gamma_oil_,gamma_water_,Rsb_m3m3_,Rp_m3m3_,Pb_atm_,T_res_C_,Bob_m3m3_,Muo_cP_,PVT_corr_1_)</f>
        <v>2.1539353040989995</v>
      </c>
    </row>
    <row r="200" spans="2:11" hidden="1" outlineLevel="1" x14ac:dyDescent="0.4">
      <c r="C200">
        <v>115</v>
      </c>
      <c r="D200">
        <f>[1]!PVT_Muo_cP($C200,D$69,gamma_gas_,gamma_oil_,gamma_water_,Rsb_m3m3_,Rp_m3m3_,Pb_atm_,T_res_C_,Bob_m3m3_,Muo_cP_,PVT_corr_)</f>
        <v>2.1247302649177233</v>
      </c>
      <c r="E200">
        <f>[1]!PVT_Muo_cP($C200,E$69,gamma_gas_,gamma_oil_,gamma_water_,Rsb_m3m3_,Rp_m3m3_,Pb_atm_,T_res_C_,Bob_m3m3_,Muo_cP_,PVT_corr_)</f>
        <v>2.0667388462166265</v>
      </c>
      <c r="F200">
        <f>[1]!PVT_Muo_cP($C200,F$69,gamma_gas_,gamma_oil_,gamma_water_,Rsb_m3m3_,Rp_m3m3_,Pb_atm_,T_res_C_,Bob_m3m3_,Muo_cP_,PVT_corr_)</f>
        <v>2.0243924077150992</v>
      </c>
      <c r="G200">
        <f>[1]!PVT_Muo_cP($C200,G$69,gamma_gas_,gamma_oil_,gamma_water_,Rsb_m3m3_,Rp_m3m3_,Pb_atm_,T_res_C_,Bob_m3m3_,Muo_cP_,PVT_corr_)</f>
        <v>2.0489151129090959</v>
      </c>
      <c r="H200">
        <f>[1]!PVT_Muo_cP($C200,H$69,gamma_gas_,gamma_oil_,gamma_water_,Rsb_m3m3_,Rp_m3m3_,Pb_atm_,T_res_C_,Bob_m3m3_,Muo_cP_,PVT_corr_1_)</f>
        <v>2.1842502763999434</v>
      </c>
      <c r="I200">
        <f>[1]!PVT_Muo_cP($C200,I$69,gamma_gas_,gamma_oil_,gamma_water_,Rsb_m3m3_,Rp_m3m3_,Pb_atm_,T_res_C_,Bob_m3m3_,Muo_cP_,PVT_corr_1_)</f>
        <v>2.1061653059322225</v>
      </c>
      <c r="J200">
        <f>[1]!PVT_Muo_cP($C200,J$69,gamma_gas_,gamma_oil_,gamma_water_,Rsb_m3m3_,Rp_m3m3_,Pb_atm_,T_res_C_,Bob_m3m3_,Muo_cP_,PVT_corr_1_)</f>
        <v>2.030871802485851</v>
      </c>
      <c r="K200">
        <f>[1]!PVT_Muo_cP($C200,K$69,gamma_gas_,gamma_oil_,gamma_water_,Rsb_m3m3_,Rp_m3m3_,Pb_atm_,T_res_C_,Bob_m3m3_,Muo_cP_,PVT_corr_1_)</f>
        <v>2.1032727523610379</v>
      </c>
    </row>
    <row r="201" spans="2:11" hidden="1" outlineLevel="1" x14ac:dyDescent="0.4">
      <c r="C201">
        <v>120</v>
      </c>
      <c r="D201">
        <f>[1]!PVT_Muo_cP($C201,D$69,gamma_gas_,gamma_oil_,gamma_water_,Rsb_m3m3_,Rp_m3m3_,Pb_atm_,T_res_C_,Bob_m3m3_,Muo_cP_,PVT_corr_)</f>
        <v>2.1402586953711609</v>
      </c>
      <c r="E201">
        <f>[1]!PVT_Muo_cP($C201,E$69,gamma_gas_,gamma_oil_,gamma_water_,Rsb_m3m3_,Rp_m3m3_,Pb_atm_,T_res_C_,Bob_m3m3_,Muo_cP_,PVT_corr_)</f>
        <v>2.0813548211096866</v>
      </c>
      <c r="F201">
        <f>[1]!PVT_Muo_cP($C201,F$69,gamma_gas_,gamma_oil_,gamma_water_,Rsb_m3m3_,Rp_m3m3_,Pb_atm_,T_res_C_,Bob_m3m3_,Muo_cP_,PVT_corr_)</f>
        <v>2.0399356834913411</v>
      </c>
      <c r="G201">
        <f>[1]!PVT_Muo_cP($C201,G$69,gamma_gas_,gamma_oil_,gamma_water_,Rsb_m3m3_,Rp_m3m3_,Pb_atm_,T_res_C_,Bob_m3m3_,Muo_cP_,PVT_corr_)</f>
        <v>2.0027531589004477</v>
      </c>
      <c r="H201">
        <f>[1]!PVT_Muo_cP($C201,H$69,gamma_gas_,gamma_oil_,gamma_water_,Rsb_m3m3_,Rp_m3m3_,Pb_atm_,T_res_C_,Bob_m3m3_,Muo_cP_,PVT_corr_1_)</f>
        <v>2.2155461320862653</v>
      </c>
      <c r="I201">
        <f>[1]!PVT_Muo_cP($C201,I$69,gamma_gas_,gamma_oil_,gamma_water_,Rsb_m3m3_,Rp_m3m3_,Pb_atm_,T_res_C_,Bob_m3m3_,Muo_cP_,PVT_corr_1_)</f>
        <v>2.1331661304136711</v>
      </c>
      <c r="J201">
        <f>[1]!PVT_Muo_cP($C201,J$69,gamma_gas_,gamma_oil_,gamma_water_,Rsb_m3m3_,Rp_m3m3_,Pb_atm_,T_res_C_,Bob_m3m3_,Muo_cP_,PVT_corr_1_)</f>
        <v>2.053849240168681</v>
      </c>
      <c r="K201">
        <f>[1]!PVT_Muo_cP($C201,K$69,gamma_gas_,gamma_oil_,gamma_water_,Rsb_m3m3_,Rp_m3m3_,Pb_atm_,T_res_C_,Bob_m3m3_,Muo_cP_,PVT_corr_1_)</f>
        <v>2.0554928014809284</v>
      </c>
    </row>
    <row r="202" spans="2:11" hidden="1" outlineLevel="1" x14ac:dyDescent="0.4">
      <c r="C202">
        <v>125</v>
      </c>
      <c r="D202">
        <f>[1]!PVT_Muo_cP($C202,D$69,gamma_gas_,gamma_oil_,gamma_water_,Rsb_m3m3_,Rp_m3m3_,Pb_atm_,T_res_C_,Bob_m3m3_,Muo_cP_,PVT_corr_)</f>
        <v>2.1557871258245984</v>
      </c>
      <c r="E202">
        <f>[1]!PVT_Muo_cP($C202,E$69,gamma_gas_,gamma_oil_,gamma_water_,Rsb_m3m3_,Rp_m3m3_,Pb_atm_,T_res_C_,Bob_m3m3_,Muo_cP_,PVT_corr_)</f>
        <v>2.0959707960027463</v>
      </c>
      <c r="F202">
        <f>[1]!PVT_Muo_cP($C202,F$69,gamma_gas_,gamma_oil_,gamma_water_,Rsb_m3m3_,Rp_m3m3_,Pb_atm_,T_res_C_,Bob_m3m3_,Muo_cP_,PVT_corr_)</f>
        <v>2.0554789592675831</v>
      </c>
      <c r="G202">
        <f>[1]!PVT_Muo_cP($C202,G$69,gamma_gas_,gamma_oil_,gamma_water_,Rsb_m3m3_,Rp_m3m3_,Pb_atm_,T_res_C_,Bob_m3m3_,Muo_cP_,PVT_corr_)</f>
        <v>2.0192333268418912</v>
      </c>
      <c r="H202">
        <f>[1]!PVT_Muo_cP($C202,H$69,gamma_gas_,gamma_oil_,gamma_water_,Rsb_m3m3_,Rp_m3m3_,Pb_atm_,T_res_C_,Bob_m3m3_,Muo_cP_,PVT_corr_1_)</f>
        <v>2.2480159713526242</v>
      </c>
      <c r="I202">
        <f>[1]!PVT_Muo_cP($C202,I$69,gamma_gas_,gamma_oil_,gamma_water_,Rsb_m3m3_,Rp_m3m3_,Pb_atm_,T_res_C_,Bob_m3m3_,Muo_cP_,PVT_corr_1_)</f>
        <v>2.1612548661456059</v>
      </c>
      <c r="J202">
        <f>[1]!PVT_Muo_cP($C202,J$69,gamma_gas_,gamma_oil_,gamma_water_,Rsb_m3m3_,Rp_m3m3_,Pb_atm_,T_res_C_,Bob_m3m3_,Muo_cP_,PVT_corr_1_)</f>
        <v>2.0778422644513164</v>
      </c>
      <c r="K202">
        <f>[1]!PVT_Muo_cP($C202,K$69,gamma_gas_,gamma_oil_,gamma_water_,Rsb_m3m3_,Rp_m3m3_,Pb_atm_,T_res_C_,Bob_m3m3_,Muo_cP_,PVT_corr_1_)</f>
        <v>2.0103454075938298</v>
      </c>
    </row>
    <row r="203" spans="2:11" hidden="1" outlineLevel="1" x14ac:dyDescent="0.4">
      <c r="B203" s="7"/>
      <c r="C203">
        <v>130</v>
      </c>
      <c r="D203">
        <f>[1]!PVT_Muo_cP($C203,D$69,gamma_gas_,gamma_oil_,gamma_water_,Rsb_m3m3_,Rp_m3m3_,Pb_atm_,T_res_C_,Bob_m3m3_,Muo_cP_,PVT_corr_)</f>
        <v>2.171315556278036</v>
      </c>
      <c r="E203">
        <f>[1]!PVT_Muo_cP($C203,E$69,gamma_gas_,gamma_oil_,gamma_water_,Rsb_m3m3_,Rp_m3m3_,Pb_atm_,T_res_C_,Bob_m3m3_,Muo_cP_,PVT_corr_)</f>
        <v>2.1105867708958059</v>
      </c>
      <c r="F203">
        <f>[1]!PVT_Muo_cP($C203,F$69,gamma_gas_,gamma_oil_,gamma_water_,Rsb_m3m3_,Rp_m3m3_,Pb_atm_,T_res_C_,Bob_m3m3_,Muo_cP_,PVT_corr_)</f>
        <v>2.071022235043825</v>
      </c>
      <c r="G203">
        <f>[1]!PVT_Muo_cP($C203,G$69,gamma_gas_,gamma_oil_,gamma_water_,Rsb_m3m3_,Rp_m3m3_,Pb_atm_,T_res_C_,Bob_m3m3_,Muo_cP_,PVT_corr_)</f>
        <v>2.036648136499156</v>
      </c>
      <c r="H203">
        <f>[1]!PVT_Muo_cP($C203,H$69,gamma_gas_,gamma_oil_,gamma_water_,Rsb_m3m3_,Rp_m3m3_,Pb_atm_,T_res_C_,Bob_m3m3_,Muo_cP_,PVT_corr_1_)</f>
        <v>2.281626511086134</v>
      </c>
      <c r="I203">
        <f>[1]!PVT_Muo_cP($C203,I$69,gamma_gas_,gamma_oil_,gamma_water_,Rsb_m3m3_,Rp_m3m3_,Pb_atm_,T_res_C_,Bob_m3m3_,Muo_cP_,PVT_corr_1_)</f>
        <v>2.1903972800467235</v>
      </c>
      <c r="J203">
        <f>[1]!PVT_Muo_cP($C203,J$69,gamma_gas_,gamma_oil_,gamma_water_,Rsb_m3m3_,Rp_m3m3_,Pb_atm_,T_res_C_,Bob_m3m3_,Muo_cP_,PVT_corr_1_)</f>
        <v>2.1028157856353733</v>
      </c>
      <c r="K203">
        <f>[1]!PVT_Muo_cP($C203,K$69,gamma_gas_,gamma_oil_,gamma_water_,Rsb_m3m3_,Rp_m3m3_,Pb_atm_,T_res_C_,Bob_m3m3_,Muo_cP_,PVT_corr_1_)</f>
        <v>2.0187361756690048</v>
      </c>
    </row>
    <row r="204" spans="2:11" hidden="1" outlineLevel="1" x14ac:dyDescent="0.4">
      <c r="C204">
        <v>135</v>
      </c>
      <c r="D204">
        <f>[1]!PVT_Muo_cP($C204,D$69,gamma_gas_,gamma_oil_,gamma_water_,Rsb_m3m3_,Rp_m3m3_,Pb_atm_,T_res_C_,Bob_m3m3_,Muo_cP_,PVT_corr_)</f>
        <v>2.186843986731474</v>
      </c>
      <c r="E204">
        <f>[1]!PVT_Muo_cP($C204,E$69,gamma_gas_,gamma_oil_,gamma_water_,Rsb_m3m3_,Rp_m3m3_,Pb_atm_,T_res_C_,Bob_m3m3_,Muo_cP_,PVT_corr_)</f>
        <v>2.125202745788866</v>
      </c>
      <c r="F204">
        <f>[1]!PVT_Muo_cP($C204,F$69,gamma_gas_,gamma_oil_,gamma_water_,Rsb_m3m3_,Rp_m3m3_,Pb_atm_,T_res_C_,Bob_m3m3_,Muo_cP_,PVT_corr_)</f>
        <v>2.0865655108200669</v>
      </c>
      <c r="G204">
        <f>[1]!PVT_Muo_cP($C204,G$69,gamma_gas_,gamma_oil_,gamma_water_,Rsb_m3m3_,Rp_m3m3_,Pb_atm_,T_res_C_,Bob_m3m3_,Muo_cP_,PVT_corr_)</f>
        <v>2.0540629461564208</v>
      </c>
      <c r="H204">
        <f>[1]!PVT_Muo_cP($C204,H$69,gamma_gas_,gamma_oil_,gamma_water_,Rsb_m3m3_,Rp_m3m3_,Pb_atm_,T_res_C_,Bob_m3m3_,Muo_cP_,PVT_corr_1_)</f>
        <v>2.3163466364197389</v>
      </c>
      <c r="I204">
        <f>[1]!PVT_Muo_cP($C204,I$69,gamma_gas_,gamma_oil_,gamma_water_,Rsb_m3m3_,Rp_m3m3_,Pb_atm_,T_res_C_,Bob_m3m3_,Muo_cP_,PVT_corr_1_)</f>
        <v>2.2205614686282584</v>
      </c>
      <c r="J204">
        <f>[1]!PVT_Muo_cP($C204,J$69,gamma_gas_,gamma_oil_,gamma_water_,Rsb_m3m3_,Rp_m3m3_,Pb_atm_,T_res_C_,Bob_m3m3_,Muo_cP_,PVT_corr_1_)</f>
        <v>2.1287371926241239</v>
      </c>
      <c r="K204">
        <f>[1]!PVT_Muo_cP($C204,K$69,gamma_gas_,gamma_oil_,gamma_water_,Rsb_m3m3_,Rp_m3m3_,Pb_atm_,T_res_C_,Bob_m3m3_,Muo_cP_,PVT_corr_1_)</f>
        <v>2.040710018291259</v>
      </c>
    </row>
    <row r="205" spans="2:11" hidden="1" outlineLevel="1" x14ac:dyDescent="0.4">
      <c r="C205">
        <v>140</v>
      </c>
      <c r="D205">
        <f>[1]!PVT_Muo_cP($C205,D$69,gamma_gas_,gamma_oil_,gamma_water_,Rsb_m3m3_,Rp_m3m3_,Pb_atm_,T_res_C_,Bob_m3m3_,Muo_cP_,PVT_corr_)</f>
        <v>2.2023724171849115</v>
      </c>
      <c r="E205">
        <f>[1]!PVT_Muo_cP($C205,E$69,gamma_gas_,gamma_oil_,gamma_water_,Rsb_m3m3_,Rp_m3m3_,Pb_atm_,T_res_C_,Bob_m3m3_,Muo_cP_,PVT_corr_)</f>
        <v>2.1398187206819257</v>
      </c>
      <c r="F205">
        <f>[1]!PVT_Muo_cP($C205,F$69,gamma_gas_,gamma_oil_,gamma_water_,Rsb_m3m3_,Rp_m3m3_,Pb_atm_,T_res_C_,Bob_m3m3_,Muo_cP_,PVT_corr_)</f>
        <v>2.1021087865963084</v>
      </c>
      <c r="G205">
        <f>[1]!PVT_Muo_cP($C205,G$69,gamma_gas_,gamma_oil_,gamma_water_,Rsb_m3m3_,Rp_m3m3_,Pb_atm_,T_res_C_,Bob_m3m3_,Muo_cP_,PVT_corr_)</f>
        <v>2.0714777558136857</v>
      </c>
      <c r="H205">
        <f>[1]!PVT_Muo_cP($C205,H$69,gamma_gas_,gamma_oil_,gamma_water_,Rsb_m3m3_,Rp_m3m3_,Pb_atm_,T_res_C_,Bob_m3m3_,Muo_cP_,PVT_corr_1_)</f>
        <v>2.3521470602082313</v>
      </c>
      <c r="I205">
        <f>[1]!PVT_Muo_cP($C205,I$69,gamma_gas_,gamma_oil_,gamma_water_,Rsb_m3m3_,Rp_m3m3_,Pb_atm_,T_res_C_,Bob_m3m3_,Muo_cP_,PVT_corr_1_)</f>
        <v>2.2517175172490775</v>
      </c>
      <c r="J205">
        <f>[1]!PVT_Muo_cP($C205,J$69,gamma_gas_,gamma_oil_,gamma_water_,Rsb_m3m3_,Rp_m3m3_,Pb_atm_,T_res_C_,Bob_m3m3_,Muo_cP_,PVT_corr_1_)</f>
        <v>2.1555760110668811</v>
      </c>
      <c r="K205">
        <f>[1]!PVT_Muo_cP($C205,K$69,gamma_gas_,gamma_oil_,gamma_water_,Rsb_m3m3_,Rp_m3m3_,Pb_atm_,T_res_C_,Bob_m3m3_,Muo_cP_,PVT_corr_1_)</f>
        <v>2.0635394555013478</v>
      </c>
    </row>
    <row r="206" spans="2:11" hidden="1" outlineLevel="1" x14ac:dyDescent="0.4">
      <c r="C206">
        <v>145</v>
      </c>
      <c r="D206">
        <f>[1]!PVT_Muo_cP($C206,D$69,gamma_gas_,gamma_oil_,gamma_water_,Rsb_m3m3_,Rp_m3m3_,Pb_atm_,T_res_C_,Bob_m3m3_,Muo_cP_,PVT_corr_)</f>
        <v>2.217900847638349</v>
      </c>
      <c r="E206">
        <f>[1]!PVT_Muo_cP($C206,E$69,gamma_gas_,gamma_oil_,gamma_water_,Rsb_m3m3_,Rp_m3m3_,Pb_atm_,T_res_C_,Bob_m3m3_,Muo_cP_,PVT_corr_)</f>
        <v>2.1544346955749853</v>
      </c>
      <c r="F206">
        <f>[1]!PVT_Muo_cP($C206,F$69,gamma_gas_,gamma_oil_,gamma_water_,Rsb_m3m3_,Rp_m3m3_,Pb_atm_,T_res_C_,Bob_m3m3_,Muo_cP_,PVT_corr_)</f>
        <v>2.1176520623725503</v>
      </c>
      <c r="G206">
        <f>[1]!PVT_Muo_cP($C206,G$69,gamma_gas_,gamma_oil_,gamma_water_,Rsb_m3m3_,Rp_m3m3_,Pb_atm_,T_res_C_,Bob_m3m3_,Muo_cP_,PVT_corr_)</f>
        <v>2.0888925654709505</v>
      </c>
      <c r="H206">
        <f>[1]!PVT_Muo_cP($C206,H$69,gamma_gas_,gamma_oil_,gamma_water_,Rsb_m3m3_,Rp_m3m3_,Pb_atm_,T_res_C_,Bob_m3m3_,Muo_cP_,PVT_corr_1_)</f>
        <v>2.3890000296020757</v>
      </c>
      <c r="I206">
        <f>[1]!PVT_Muo_cP($C206,I$69,gamma_gas_,gamma_oil_,gamma_water_,Rsb_m3m3_,Rp_m3m3_,Pb_atm_,T_res_C_,Bob_m3m3_,Muo_cP_,PVT_corr_1_)</f>
        <v>2.2838372063297356</v>
      </c>
      <c r="J206">
        <f>[1]!PVT_Muo_cP($C206,J$69,gamma_gas_,gamma_oil_,gamma_water_,Rsb_m3m3_,Rp_m3m3_,Pb_atm_,T_res_C_,Bob_m3m3_,Muo_cP_,PVT_corr_1_)</f>
        <v>2.1833036083657151</v>
      </c>
      <c r="K206">
        <f>[1]!PVT_Muo_cP($C206,K$69,gamma_gas_,gamma_oil_,gamma_water_,Rsb_m3m3_,Rp_m3m3_,Pb_atm_,T_res_C_,Bob_m3m3_,Muo_cP_,PVT_corr_1_)</f>
        <v>2.0871954590683433</v>
      </c>
    </row>
    <row r="207" spans="2:11" hidden="1" outlineLevel="1" x14ac:dyDescent="0.4">
      <c r="C207">
        <v>150</v>
      </c>
      <c r="D207">
        <f>[1]!PVT_Muo_cP($C207,D$69,gamma_gas_,gamma_oil_,gamma_water_,Rsb_m3m3_,Rp_m3m3_,Pb_atm_,T_res_C_,Bob_m3m3_,Muo_cP_,PVT_corr_)</f>
        <v>2.2334292780917866</v>
      </c>
      <c r="E207">
        <f>[1]!PVT_Muo_cP($C207,E$69,gamma_gas_,gamma_oil_,gamma_water_,Rsb_m3m3_,Rp_m3m3_,Pb_atm_,T_res_C_,Bob_m3m3_,Muo_cP_,PVT_corr_)</f>
        <v>2.169050670468045</v>
      </c>
      <c r="F207">
        <f>[1]!PVT_Muo_cP($C207,F$69,gamma_gas_,gamma_oil_,gamma_water_,Rsb_m3m3_,Rp_m3m3_,Pb_atm_,T_res_C_,Bob_m3m3_,Muo_cP_,PVT_corr_)</f>
        <v>2.1331953381487923</v>
      </c>
      <c r="G207">
        <f>[1]!PVT_Muo_cP($C207,G$69,gamma_gas_,gamma_oil_,gamma_water_,Rsb_m3m3_,Rp_m3m3_,Pb_atm_,T_res_C_,Bob_m3m3_,Muo_cP_,PVT_corr_)</f>
        <v>2.1063073751282153</v>
      </c>
      <c r="H207">
        <f>[1]!PVT_Muo_cP($C207,H$69,gamma_gas_,gamma_oil_,gamma_water_,Rsb_m3m3_,Rp_m3m3_,Pb_atm_,T_res_C_,Bob_m3m3_,Muo_cP_,PVT_corr_1_)</f>
        <v>2.4268790722325844</v>
      </c>
      <c r="I207">
        <f>[1]!PVT_Muo_cP($C207,I$69,gamma_gas_,gamma_oil_,gamma_water_,Rsb_m3m3_,Rp_m3m3_,Pb_atm_,T_res_C_,Bob_m3m3_,Muo_cP_,PVT_corr_1_)</f>
        <v>2.3168937570688968</v>
      </c>
      <c r="J207">
        <f>[1]!PVT_Muo_cP($C207,J$69,gamma_gas_,gamma_oil_,gamma_water_,Rsb_m3m3_,Rp_m3m3_,Pb_atm_,T_res_C_,Bob_m3m3_,Muo_cP_,PVT_corr_1_)</f>
        <v>2.2118929381209709</v>
      </c>
      <c r="K207">
        <f>[1]!PVT_Muo_cP($C207,K$69,gamma_gas_,gamma_oil_,gamma_water_,Rsb_m3m3_,Rp_m3m3_,Pb_atm_,T_res_C_,Bob_m3m3_,Muo_cP_,PVT_corr_1_)</f>
        <v>2.1116507197545773</v>
      </c>
    </row>
    <row r="208" spans="2:11" hidden="1" outlineLevel="1" x14ac:dyDescent="0.4"/>
    <row r="211" spans="2:11" x14ac:dyDescent="0.4">
      <c r="B211" s="7" t="s">
        <v>58</v>
      </c>
    </row>
    <row r="212" spans="2:11" outlineLevel="1" x14ac:dyDescent="0.4">
      <c r="D212" t="str">
        <f>"T = "&amp;D213&amp; " C"</f>
        <v>T = 20 C</v>
      </c>
      <c r="E212" t="str">
        <f t="shared" ref="E212:G212" si="34">"T = "&amp;E213&amp; " C"</f>
        <v>T = 60 C</v>
      </c>
      <c r="F212" t="str">
        <f t="shared" si="34"/>
        <v>T = 100 C</v>
      </c>
      <c r="G212" t="str">
        <f t="shared" si="34"/>
        <v>T = 140 C</v>
      </c>
      <c r="H212" t="str">
        <f>D212</f>
        <v>T = 20 C</v>
      </c>
      <c r="I212" t="str">
        <f t="shared" ref="I212" si="35">E212</f>
        <v>T = 60 C</v>
      </c>
      <c r="J212" t="str">
        <f t="shared" ref="J212" si="36">F212</f>
        <v>T = 100 C</v>
      </c>
      <c r="K212" t="str">
        <f t="shared" ref="K212" si="37">G212</f>
        <v>T = 140 C</v>
      </c>
    </row>
    <row r="213" spans="2:11" outlineLevel="1" x14ac:dyDescent="0.4">
      <c r="D213">
        <v>20</v>
      </c>
      <c r="E213">
        <v>60</v>
      </c>
      <c r="F213">
        <v>100</v>
      </c>
      <c r="G213">
        <v>140</v>
      </c>
    </row>
    <row r="214" spans="2:11" outlineLevel="1" x14ac:dyDescent="0.4">
      <c r="C214" t="s">
        <v>54</v>
      </c>
      <c r="D214" t="str">
        <f>"T_1_"&amp;D213</f>
        <v>T_1_20</v>
      </c>
      <c r="E214" t="str">
        <f t="shared" ref="E214:G214" si="38">"T_1_"&amp;E213</f>
        <v>T_1_60</v>
      </c>
      <c r="F214" t="str">
        <f t="shared" si="38"/>
        <v>T_1_100</v>
      </c>
      <c r="G214" t="str">
        <f t="shared" si="38"/>
        <v>T_1_140</v>
      </c>
      <c r="H214" t="str">
        <f>"T_0_"&amp;D213</f>
        <v>T_0_20</v>
      </c>
      <c r="I214" t="str">
        <f t="shared" ref="I214" si="39">"T_0_"&amp;E213</f>
        <v>T_0_60</v>
      </c>
      <c r="J214" t="str">
        <f t="shared" ref="J214" si="40">"T_0_"&amp;F213</f>
        <v>T_0_100</v>
      </c>
      <c r="K214" t="str">
        <f t="shared" ref="K214" si="41">"T_0_"&amp;G213</f>
        <v>T_0_140</v>
      </c>
    </row>
    <row r="215" spans="2:11" outlineLevel="1" x14ac:dyDescent="0.4">
      <c r="C215">
        <v>1</v>
      </c>
      <c r="D215">
        <f>[1]!PVT_Mug_cP($C215,D$69,gamma_gas_,gamma_oil_,gamma_water_,Rsb_m3m3_,Rp_m3m3_,Pb_atm_,T_res_C_,Bob_m3m3_,Muo_cP_,PVT_corr_)</f>
        <v>9.9967950066753054E-3</v>
      </c>
      <c r="E215">
        <f>[1]!PVT_Mug_cP($C215,E$69,gamma_gas_,gamma_oil_,gamma_water_,Rsb_m3m3_,Rp_m3m3_,Pb_atm_,T_res_C_,Bob_m3m3_,Muo_cP_,PVT_corr_)</f>
        <v>1.1411375226842964E-2</v>
      </c>
      <c r="F215">
        <f>[1]!PVT_Mug_cP($C215,F$69,gamma_gas_,gamma_oil_,gamma_water_,Rsb_m3m3_,Rp_m3m3_,Pb_atm_,T_res_C_,Bob_m3m3_,Muo_cP_,PVT_corr_)</f>
        <v>1.2790640065504391E-2</v>
      </c>
      <c r="G215">
        <f>[1]!PVT_Mug_cP($C215,G$69,gamma_gas_,gamma_oil_,gamma_water_,Rsb_m3m3_,Rp_m3m3_,Pb_atm_,T_res_C_,Bob_m3m3_,Muo_cP_,PVT_corr_)</f>
        <v>1.4133269395588602E-2</v>
      </c>
      <c r="H215">
        <f>[1]!PVT_Mug_cP($C215,H$69,gamma_gas_,gamma_oil_,gamma_water_,Rsb_m3m3_,Rp_m3m3_,Pb_atm_,T_res_C_,Bob_m3m3_,Muo_cP_,PVT_corr_1_)</f>
        <v>9.9967950066753054E-3</v>
      </c>
      <c r="I215">
        <f>[1]!PVT_Mug_cP($C215,I$69,gamma_gas_,gamma_oil_,gamma_water_,Rsb_m3m3_,Rp_m3m3_,Pb_atm_,T_res_C_,Bob_m3m3_,Muo_cP_,PVT_corr_1_)</f>
        <v>1.1411375226842964E-2</v>
      </c>
      <c r="J215">
        <f>[1]!PVT_Mug_cP($C215,J$69,gamma_gas_,gamma_oil_,gamma_water_,Rsb_m3m3_,Rp_m3m3_,Pb_atm_,T_res_C_,Bob_m3m3_,Muo_cP_,PVT_corr_1_)</f>
        <v>1.2790640065504391E-2</v>
      </c>
      <c r="K215">
        <f>[1]!PVT_Mug_cP($C215,K$69,gamma_gas_,gamma_oil_,gamma_water_,Rsb_m3m3_,Rp_m3m3_,Pb_atm_,T_res_C_,Bob_m3m3_,Muo_cP_,PVT_corr_1_)</f>
        <v>1.4133269395588602E-2</v>
      </c>
    </row>
    <row r="216" spans="2:11" outlineLevel="1" x14ac:dyDescent="0.4">
      <c r="C216">
        <v>5</v>
      </c>
      <c r="D216">
        <f>[1]!PVT_Mug_cP($C216,D$69,gamma_gas_,gamma_oil_,gamma_water_,Rsb_m3m3_,Rp_m3m3_,Pb_atm_,T_res_C_,Bob_m3m3_,Muo_cP_,PVT_corr_)</f>
        <v>1.0073116955997557E-2</v>
      </c>
      <c r="E216">
        <f>[1]!PVT_Mug_cP($C216,E$69,gamma_gas_,gamma_oil_,gamma_water_,Rsb_m3m3_,Rp_m3m3_,Pb_atm_,T_res_C_,Bob_m3m3_,Muo_cP_,PVT_corr_)</f>
        <v>1.1466010073525516E-2</v>
      </c>
      <c r="F216">
        <f>[1]!PVT_Mug_cP($C216,F$69,gamma_gas_,gamma_oil_,gamma_water_,Rsb_m3m3_,Rp_m3m3_,Pb_atm_,T_res_C_,Bob_m3m3_,Muo_cP_,PVT_corr_)</f>
        <v>1.2831990288702029E-2</v>
      </c>
      <c r="G216">
        <f>[1]!PVT_Mug_cP($C216,G$69,gamma_gas_,gamma_oil_,gamma_water_,Rsb_m3m3_,Rp_m3m3_,Pb_atm_,T_res_C_,Bob_m3m3_,Muo_cP_,PVT_corr_)</f>
        <v>1.4165875568951335E-2</v>
      </c>
      <c r="H216">
        <f>[1]!PVT_Mug_cP($C216,H$69,gamma_gas_,gamma_oil_,gamma_water_,Rsb_m3m3_,Rp_m3m3_,Pb_atm_,T_res_C_,Bob_m3m3_,Muo_cP_,PVT_corr_1_)</f>
        <v>1.0073116955997557E-2</v>
      </c>
      <c r="I216">
        <f>[1]!PVT_Mug_cP($C216,I$69,gamma_gas_,gamma_oil_,gamma_water_,Rsb_m3m3_,Rp_m3m3_,Pb_atm_,T_res_C_,Bob_m3m3_,Muo_cP_,PVT_corr_1_)</f>
        <v>1.1466010073525516E-2</v>
      </c>
      <c r="J216">
        <f>[1]!PVT_Mug_cP($C216,J$69,gamma_gas_,gamma_oil_,gamma_water_,Rsb_m3m3_,Rp_m3m3_,Pb_atm_,T_res_C_,Bob_m3m3_,Muo_cP_,PVT_corr_1_)</f>
        <v>1.2831990288702029E-2</v>
      </c>
      <c r="K216">
        <f>[1]!PVT_Mug_cP($C216,K$69,gamma_gas_,gamma_oil_,gamma_water_,Rsb_m3m3_,Rp_m3m3_,Pb_atm_,T_res_C_,Bob_m3m3_,Muo_cP_,PVT_corr_1_)</f>
        <v>1.4165875568951335E-2</v>
      </c>
    </row>
    <row r="217" spans="2:11" outlineLevel="1" x14ac:dyDescent="0.4">
      <c r="C217">
        <v>10</v>
      </c>
      <c r="D217">
        <f>[1]!PVT_Mug_cP($C217,D$69,gamma_gas_,gamma_oil_,gamma_water_,Rsb_m3m3_,Rp_m3m3_,Pb_atm_,T_res_C_,Bob_m3m3_,Muo_cP_,PVT_corr_)</f>
        <v>1.0196259793414545E-2</v>
      </c>
      <c r="E217">
        <f>[1]!PVT_Mug_cP($C217,E$69,gamma_gas_,gamma_oil_,gamma_water_,Rsb_m3m3_,Rp_m3m3_,Pb_atm_,T_res_C_,Bob_m3m3_,Muo_cP_,PVT_corr_)</f>
        <v>1.1556885009772703E-2</v>
      </c>
      <c r="F217">
        <f>[1]!PVT_Mug_cP($C217,F$69,gamma_gas_,gamma_oil_,gamma_water_,Rsb_m3m3_,Rp_m3m3_,Pb_atm_,T_res_C_,Bob_m3m3_,Muo_cP_,PVT_corr_)</f>
        <v>1.2902643138111009E-2</v>
      </c>
      <c r="G217">
        <f>[1]!PVT_Mug_cP($C217,G$69,gamma_gas_,gamma_oil_,gamma_water_,Rsb_m3m3_,Rp_m3m3_,Pb_atm_,T_res_C_,Bob_m3m3_,Muo_cP_,PVT_corr_)</f>
        <v>1.4222895010334063E-2</v>
      </c>
      <c r="H217">
        <f>[1]!PVT_Mug_cP($C217,H$69,gamma_gas_,gamma_oil_,gamma_water_,Rsb_m3m3_,Rp_m3m3_,Pb_atm_,T_res_C_,Bob_m3m3_,Muo_cP_,PVT_corr_1_)</f>
        <v>1.0196259793414545E-2</v>
      </c>
      <c r="I217">
        <f>[1]!PVT_Mug_cP($C217,I$69,gamma_gas_,gamma_oil_,gamma_water_,Rsb_m3m3_,Rp_m3m3_,Pb_atm_,T_res_C_,Bob_m3m3_,Muo_cP_,PVT_corr_1_)</f>
        <v>1.1556885009772703E-2</v>
      </c>
      <c r="J217">
        <f>[1]!PVT_Mug_cP($C217,J$69,gamma_gas_,gamma_oil_,gamma_water_,Rsb_m3m3_,Rp_m3m3_,Pb_atm_,T_res_C_,Bob_m3m3_,Muo_cP_,PVT_corr_1_)</f>
        <v>1.2902643138111009E-2</v>
      </c>
      <c r="K217">
        <f>[1]!PVT_Mug_cP($C217,K$69,gamma_gas_,gamma_oil_,gamma_water_,Rsb_m3m3_,Rp_m3m3_,Pb_atm_,T_res_C_,Bob_m3m3_,Muo_cP_,PVT_corr_1_)</f>
        <v>1.4222895010334063E-2</v>
      </c>
    </row>
    <row r="218" spans="2:11" outlineLevel="1" x14ac:dyDescent="0.4">
      <c r="C218">
        <v>15</v>
      </c>
      <c r="D218">
        <f>[1]!PVT_Mug_cP($C218,D$69,gamma_gas_,gamma_oil_,gamma_water_,Rsb_m3m3_,Rp_m3m3_,Pb_atm_,T_res_C_,Bob_m3m3_,Muo_cP_,PVT_corr_)</f>
        <v>1.0342213733527925E-2</v>
      </c>
      <c r="E218">
        <f>[1]!PVT_Mug_cP($C218,E$69,gamma_gas_,gamma_oil_,gamma_water_,Rsb_m3m3_,Rp_m3m3_,Pb_atm_,T_res_C_,Bob_m3m3_,Muo_cP_,PVT_corr_)</f>
        <v>1.1665123393013455E-2</v>
      </c>
      <c r="F218">
        <f>[1]!PVT_Mug_cP($C218,F$69,gamma_gas_,gamma_oil_,gamma_water_,Rsb_m3m3_,Rp_m3m3_,Pb_atm_,T_res_C_,Bob_m3m3_,Muo_cP_,PVT_corr_)</f>
        <v>1.2987480095554891E-2</v>
      </c>
      <c r="G218">
        <f>[1]!PVT_Mug_cP($C218,G$69,gamma_gas_,gamma_oil_,gamma_water_,Rsb_m3m3_,Rp_m3m3_,Pb_atm_,T_res_C_,Bob_m3m3_,Muo_cP_,PVT_corr_)</f>
        <v>1.429195454611519E-2</v>
      </c>
      <c r="H218">
        <f>[1]!PVT_Mug_cP($C218,H$69,gamma_gas_,gamma_oil_,gamma_water_,Rsb_m3m3_,Rp_m3m3_,Pb_atm_,T_res_C_,Bob_m3m3_,Muo_cP_,PVT_corr_1_)</f>
        <v>1.0342213733527925E-2</v>
      </c>
      <c r="I218">
        <f>[1]!PVT_Mug_cP($C218,I$69,gamma_gas_,gamma_oil_,gamma_water_,Rsb_m3m3_,Rp_m3m3_,Pb_atm_,T_res_C_,Bob_m3m3_,Muo_cP_,PVT_corr_1_)</f>
        <v>1.1665123393013455E-2</v>
      </c>
      <c r="J218">
        <f>[1]!PVT_Mug_cP($C218,J$69,gamma_gas_,gamma_oil_,gamma_water_,Rsb_m3m3_,Rp_m3m3_,Pb_atm_,T_res_C_,Bob_m3m3_,Muo_cP_,PVT_corr_1_)</f>
        <v>1.2987480095554891E-2</v>
      </c>
      <c r="K218">
        <f>[1]!PVT_Mug_cP($C218,K$69,gamma_gas_,gamma_oil_,gamma_water_,Rsb_m3m3_,Rp_m3m3_,Pb_atm_,T_res_C_,Bob_m3m3_,Muo_cP_,PVT_corr_1_)</f>
        <v>1.429195454611519E-2</v>
      </c>
    </row>
    <row r="219" spans="2:11" outlineLevel="1" x14ac:dyDescent="0.4">
      <c r="C219">
        <v>20</v>
      </c>
      <c r="D219">
        <f>[1]!PVT_Mug_cP($C219,D$69,gamma_gas_,gamma_oil_,gamma_water_,Rsb_m3m3_,Rp_m3m3_,Pb_atm_,T_res_C_,Bob_m3m3_,Muo_cP_,PVT_corr_)</f>
        <v>1.0509352730440706E-2</v>
      </c>
      <c r="E219">
        <f>[1]!PVT_Mug_cP($C219,E$69,gamma_gas_,gamma_oil_,gamma_water_,Rsb_m3m3_,Rp_m3m3_,Pb_atm_,T_res_C_,Bob_m3m3_,Muo_cP_,PVT_corr_)</f>
        <v>1.1788288858792973E-2</v>
      </c>
      <c r="F219">
        <f>[1]!PVT_Mug_cP($C219,F$69,gamma_gas_,gamma_oil_,gamma_water_,Rsb_m3m3_,Rp_m3m3_,Pb_atm_,T_res_C_,Bob_m3m3_,Muo_cP_,PVT_corr_)</f>
        <v>1.3084038465214243E-2</v>
      </c>
      <c r="G219">
        <f>[1]!PVT_Mug_cP($C219,G$69,gamma_gas_,gamma_oil_,gamma_water_,Rsb_m3m3_,Rp_m3m3_,Pb_atm_,T_res_C_,Bob_m3m3_,Muo_cP_,PVT_corr_)</f>
        <v>1.4370759774367617E-2</v>
      </c>
      <c r="H219">
        <f>[1]!PVT_Mug_cP($C219,H$69,gamma_gas_,gamma_oil_,gamma_water_,Rsb_m3m3_,Rp_m3m3_,Pb_atm_,T_res_C_,Bob_m3m3_,Muo_cP_,PVT_corr_1_)</f>
        <v>1.0509352730440706E-2</v>
      </c>
      <c r="I219">
        <f>[1]!PVT_Mug_cP($C219,I$69,gamma_gas_,gamma_oil_,gamma_water_,Rsb_m3m3_,Rp_m3m3_,Pb_atm_,T_res_C_,Bob_m3m3_,Muo_cP_,PVT_corr_1_)</f>
        <v>1.1788288858792973E-2</v>
      </c>
      <c r="J219">
        <f>[1]!PVT_Mug_cP($C219,J$69,gamma_gas_,gamma_oil_,gamma_water_,Rsb_m3m3_,Rp_m3m3_,Pb_atm_,T_res_C_,Bob_m3m3_,Muo_cP_,PVT_corr_1_)</f>
        <v>1.3084038465214243E-2</v>
      </c>
      <c r="K219">
        <f>[1]!PVT_Mug_cP($C219,K$69,gamma_gas_,gamma_oil_,gamma_water_,Rsb_m3m3_,Rp_m3m3_,Pb_atm_,T_res_C_,Bob_m3m3_,Muo_cP_,PVT_corr_1_)</f>
        <v>1.4370759774367617E-2</v>
      </c>
    </row>
    <row r="220" spans="2:11" outlineLevel="1" x14ac:dyDescent="0.4">
      <c r="C220">
        <v>25</v>
      </c>
      <c r="D220">
        <f>[1]!PVT_Mug_cP($C220,D$69,gamma_gas_,gamma_oil_,gamma_water_,Rsb_m3m3_,Rp_m3m3_,Pb_atm_,T_res_C_,Bob_m3m3_,Muo_cP_,PVT_corr_)</f>
        <v>1.0698006529869969E-2</v>
      </c>
      <c r="E220">
        <f>[1]!PVT_Mug_cP($C220,E$69,gamma_gas_,gamma_oil_,gamma_water_,Rsb_m3m3_,Rp_m3m3_,Pb_atm_,T_res_C_,Bob_m3m3_,Muo_cP_,PVT_corr_)</f>
        <v>1.1925498204894046E-2</v>
      </c>
      <c r="F220">
        <f>[1]!PVT_Mug_cP($C220,F$69,gamma_gas_,gamma_oil_,gamma_water_,Rsb_m3m3_,Rp_m3m3_,Pb_atm_,T_res_C_,Bob_m3m3_,Muo_cP_,PVT_corr_)</f>
        <v>1.3191176812778588E-2</v>
      </c>
      <c r="G220">
        <f>[1]!PVT_Mug_cP($C220,G$69,gamma_gas_,gamma_oil_,gamma_water_,Rsb_m3m3_,Rp_m3m3_,Pb_atm_,T_res_C_,Bob_m3m3_,Muo_cP_,PVT_corr_)</f>
        <v>1.4458157566434577E-2</v>
      </c>
      <c r="H220">
        <f>[1]!PVT_Mug_cP($C220,H$69,gamma_gas_,gamma_oil_,gamma_water_,Rsb_m3m3_,Rp_m3m3_,Pb_atm_,T_res_C_,Bob_m3m3_,Muo_cP_,PVT_corr_1_)</f>
        <v>1.0698006529869969E-2</v>
      </c>
      <c r="I220">
        <f>[1]!PVT_Mug_cP($C220,I$69,gamma_gas_,gamma_oil_,gamma_water_,Rsb_m3m3_,Rp_m3m3_,Pb_atm_,T_res_C_,Bob_m3m3_,Muo_cP_,PVT_corr_1_)</f>
        <v>1.1925498204894046E-2</v>
      </c>
      <c r="J220">
        <f>[1]!PVT_Mug_cP($C220,J$69,gamma_gas_,gamma_oil_,gamma_water_,Rsb_m3m3_,Rp_m3m3_,Pb_atm_,T_res_C_,Bob_m3m3_,Muo_cP_,PVT_corr_1_)</f>
        <v>1.3191176812778588E-2</v>
      </c>
      <c r="K220">
        <f>[1]!PVT_Mug_cP($C220,K$69,gamma_gas_,gamma_oil_,gamma_water_,Rsb_m3m3_,Rp_m3m3_,Pb_atm_,T_res_C_,Bob_m3m3_,Muo_cP_,PVT_corr_1_)</f>
        <v>1.4458157566434577E-2</v>
      </c>
    </row>
    <row r="221" spans="2:11" outlineLevel="1" x14ac:dyDescent="0.4">
      <c r="C221">
        <v>30</v>
      </c>
      <c r="D221">
        <f>[1]!PVT_Mug_cP($C221,D$69,gamma_gas_,gamma_oil_,gamma_water_,Rsb_m3m3_,Rp_m3m3_,Pb_atm_,T_res_C_,Bob_m3m3_,Muo_cP_,PVT_corr_)</f>
        <v>1.0909480739741625E-2</v>
      </c>
      <c r="E221">
        <f>[1]!PVT_Mug_cP($C221,E$69,gamma_gas_,gamma_oil_,gamma_water_,Rsb_m3m3_,Rp_m3m3_,Pb_atm_,T_res_C_,Bob_m3m3_,Muo_cP_,PVT_corr_)</f>
        <v>1.2076513765565787E-2</v>
      </c>
      <c r="F221">
        <f>[1]!PVT_Mug_cP($C221,F$69,gamma_gas_,gamma_oil_,gamma_water_,Rsb_m3m3_,Rp_m3m3_,Pb_atm_,T_res_C_,Bob_m3m3_,Muo_cP_,PVT_corr_)</f>
        <v>1.3308292130934108E-2</v>
      </c>
      <c r="G221">
        <f>[1]!PVT_Mug_cP($C221,G$69,gamma_gas_,gamma_oil_,gamma_water_,Rsb_m3m3_,Rp_m3m3_,Pb_atm_,T_res_C_,Bob_m3m3_,Muo_cP_,PVT_corr_)</f>
        <v>1.4553464810481977E-2</v>
      </c>
      <c r="H221">
        <f>[1]!PVT_Mug_cP($C221,H$69,gamma_gas_,gamma_oil_,gamma_water_,Rsb_m3m3_,Rp_m3m3_,Pb_atm_,T_res_C_,Bob_m3m3_,Muo_cP_,PVT_corr_1_)</f>
        <v>1.0909480739741625E-2</v>
      </c>
      <c r="I221">
        <f>[1]!PVT_Mug_cP($C221,I$69,gamma_gas_,gamma_oil_,gamma_water_,Rsb_m3m3_,Rp_m3m3_,Pb_atm_,T_res_C_,Bob_m3m3_,Muo_cP_,PVT_corr_1_)</f>
        <v>1.2076513765565787E-2</v>
      </c>
      <c r="J221">
        <f>[1]!PVT_Mug_cP($C221,J$69,gamma_gas_,gamma_oil_,gamma_water_,Rsb_m3m3_,Rp_m3m3_,Pb_atm_,T_res_C_,Bob_m3m3_,Muo_cP_,PVT_corr_1_)</f>
        <v>1.3308292130934108E-2</v>
      </c>
      <c r="K221">
        <f>[1]!PVT_Mug_cP($C221,K$69,gamma_gas_,gamma_oil_,gamma_water_,Rsb_m3m3_,Rp_m3m3_,Pb_atm_,T_res_C_,Bob_m3m3_,Muo_cP_,PVT_corr_1_)</f>
        <v>1.4553464810481977E-2</v>
      </c>
    </row>
    <row r="222" spans="2:11" outlineLevel="1" x14ac:dyDescent="0.4">
      <c r="C222">
        <v>35</v>
      </c>
      <c r="D222">
        <f>[1]!PVT_Mug_cP($C222,D$69,gamma_gas_,gamma_oil_,gamma_water_,Rsb_m3m3_,Rp_m3m3_,Pb_atm_,T_res_C_,Bob_m3m3_,Muo_cP_,PVT_corr_)</f>
        <v>1.1145789206700646E-2</v>
      </c>
      <c r="E222">
        <f>[1]!PVT_Mug_cP($C222,E$69,gamma_gas_,gamma_oil_,gamma_water_,Rsb_m3m3_,Rp_m3m3_,Pb_atm_,T_res_C_,Bob_m3m3_,Muo_cP_,PVT_corr_)</f>
        <v>1.2241447547056528E-2</v>
      </c>
      <c r="F222">
        <f>[1]!PVT_Mug_cP($C222,F$69,gamma_gas_,gamma_oil_,gamma_water_,Rsb_m3m3_,Rp_m3m3_,Pb_atm_,T_res_C_,Bob_m3m3_,Muo_cP_,PVT_corr_)</f>
        <v>1.3435059975774589E-2</v>
      </c>
      <c r="G222">
        <f>[1]!PVT_Mug_cP($C222,G$69,gamma_gas_,gamma_oil_,gamma_water_,Rsb_m3m3_,Rp_m3m3_,Pb_atm_,T_res_C_,Bob_m3m3_,Muo_cP_,PVT_corr_)</f>
        <v>1.4656240062294856E-2</v>
      </c>
      <c r="H222">
        <f>[1]!PVT_Mug_cP($C222,H$69,gamma_gas_,gamma_oil_,gamma_water_,Rsb_m3m3_,Rp_m3m3_,Pb_atm_,T_res_C_,Bob_m3m3_,Muo_cP_,PVT_corr_1_)</f>
        <v>1.1145789206700646E-2</v>
      </c>
      <c r="I222">
        <f>[1]!PVT_Mug_cP($C222,I$69,gamma_gas_,gamma_oil_,gamma_water_,Rsb_m3m3_,Rp_m3m3_,Pb_atm_,T_res_C_,Bob_m3m3_,Muo_cP_,PVT_corr_1_)</f>
        <v>1.2241447547056528E-2</v>
      </c>
      <c r="J222">
        <f>[1]!PVT_Mug_cP($C222,J$69,gamma_gas_,gamma_oil_,gamma_water_,Rsb_m3m3_,Rp_m3m3_,Pb_atm_,T_res_C_,Bob_m3m3_,Muo_cP_,PVT_corr_1_)</f>
        <v>1.3435059975774589E-2</v>
      </c>
      <c r="K222">
        <f>[1]!PVT_Mug_cP($C222,K$69,gamma_gas_,gamma_oil_,gamma_water_,Rsb_m3m3_,Rp_m3m3_,Pb_atm_,T_res_C_,Bob_m3m3_,Muo_cP_,PVT_corr_1_)</f>
        <v>1.4656240062294856E-2</v>
      </c>
    </row>
    <row r="223" spans="2:11" outlineLevel="1" x14ac:dyDescent="0.4">
      <c r="C223">
        <v>40</v>
      </c>
      <c r="D223">
        <f>[1]!PVT_Mug_cP($C223,D$69,gamma_gas_,gamma_oil_,gamma_water_,Rsb_m3m3_,Rp_m3m3_,Pb_atm_,T_res_C_,Bob_m3m3_,Muo_cP_,PVT_corr_)</f>
        <v>1.1409566132024254E-2</v>
      </c>
      <c r="E223">
        <f>[1]!PVT_Mug_cP($C223,E$69,gamma_gas_,gamma_oil_,gamma_water_,Rsb_m3m3_,Rp_m3m3_,Pb_atm_,T_res_C_,Bob_m3m3_,Muo_cP_,PVT_corr_)</f>
        <v>1.2420628378668594E-2</v>
      </c>
      <c r="F223">
        <f>[1]!PVT_Mug_cP($C223,F$69,gamma_gas_,gamma_oil_,gamma_water_,Rsb_m3m3_,Rp_m3m3_,Pb_atm_,T_res_C_,Bob_m3m3_,Muo_cP_,PVT_corr_)</f>
        <v>1.3571316288172847E-2</v>
      </c>
      <c r="G223">
        <f>[1]!PVT_Mug_cP($C223,G$69,gamma_gas_,gamma_oil_,gamma_water_,Rsb_m3m3_,Rp_m3m3_,Pb_atm_,T_res_C_,Bob_m3m3_,Muo_cP_,PVT_corr_)</f>
        <v>1.476618046484493E-2</v>
      </c>
      <c r="H223">
        <f>[1]!PVT_Mug_cP($C223,H$69,gamma_gas_,gamma_oil_,gamma_water_,Rsb_m3m3_,Rp_m3m3_,Pb_atm_,T_res_C_,Bob_m3m3_,Muo_cP_,PVT_corr_1_)</f>
        <v>1.1409566132024254E-2</v>
      </c>
      <c r="I223">
        <f>[1]!PVT_Mug_cP($C223,I$69,gamma_gas_,gamma_oil_,gamma_water_,Rsb_m3m3_,Rp_m3m3_,Pb_atm_,T_res_C_,Bob_m3m3_,Muo_cP_,PVT_corr_1_)</f>
        <v>1.2420628378668594E-2</v>
      </c>
      <c r="J223">
        <f>[1]!PVT_Mug_cP($C223,J$69,gamma_gas_,gamma_oil_,gamma_water_,Rsb_m3m3_,Rp_m3m3_,Pb_atm_,T_res_C_,Bob_m3m3_,Muo_cP_,PVT_corr_1_)</f>
        <v>1.3571316288172847E-2</v>
      </c>
      <c r="K223">
        <f>[1]!PVT_Mug_cP($C223,K$69,gamma_gas_,gamma_oil_,gamma_water_,Rsb_m3m3_,Rp_m3m3_,Pb_atm_,T_res_C_,Bob_m3m3_,Muo_cP_,PVT_corr_1_)</f>
        <v>1.476618046484493E-2</v>
      </c>
    </row>
    <row r="224" spans="2:11" outlineLevel="1" x14ac:dyDescent="0.4">
      <c r="C224">
        <v>45</v>
      </c>
      <c r="D224">
        <f>[1]!PVT_Mug_cP($C224,D$69,gamma_gas_,gamma_oil_,gamma_water_,Rsb_m3m3_,Rp_m3m3_,Pb_atm_,T_res_C_,Bob_m3m3_,Muo_cP_,PVT_corr_)</f>
        <v>1.1704054480422908E-2</v>
      </c>
      <c r="E224">
        <f>[1]!PVT_Mug_cP($C224,E$69,gamma_gas_,gamma_oil_,gamma_water_,Rsb_m3m3_,Rp_m3m3_,Pb_atm_,T_res_C_,Bob_m3m3_,Muo_cP_,PVT_corr_)</f>
        <v>1.2614534733560051E-2</v>
      </c>
      <c r="F224">
        <f>[1]!PVT_Mug_cP($C224,F$69,gamma_gas_,gamma_oil_,gamma_water_,Rsb_m3m3_,Rp_m3m3_,Pb_atm_,T_res_C_,Bob_m3m3_,Muo_cP_,PVT_corr_)</f>
        <v>1.3716996305244835E-2</v>
      </c>
      <c r="G224">
        <f>[1]!PVT_Mug_cP($C224,G$69,gamma_gas_,gamma_oil_,gamma_water_,Rsb_m3m3_,Rp_m3m3_,Pb_atm_,T_res_C_,Bob_m3m3_,Muo_cP_,PVT_corr_)</f>
        <v>1.488307443198871E-2</v>
      </c>
      <c r="H224">
        <f>[1]!PVT_Mug_cP($C224,H$69,gamma_gas_,gamma_oil_,gamma_water_,Rsb_m3m3_,Rp_m3m3_,Pb_atm_,T_res_C_,Bob_m3m3_,Muo_cP_,PVT_corr_1_)</f>
        <v>1.1704054480422908E-2</v>
      </c>
      <c r="I224">
        <f>[1]!PVT_Mug_cP($C224,I$69,gamma_gas_,gamma_oil_,gamma_water_,Rsb_m3m3_,Rp_m3m3_,Pb_atm_,T_res_C_,Bob_m3m3_,Muo_cP_,PVT_corr_1_)</f>
        <v>1.2614534733560051E-2</v>
      </c>
      <c r="J224">
        <f>[1]!PVT_Mug_cP($C224,J$69,gamma_gas_,gamma_oil_,gamma_water_,Rsb_m3m3_,Rp_m3m3_,Pb_atm_,T_res_C_,Bob_m3m3_,Muo_cP_,PVT_corr_1_)</f>
        <v>1.3716996305244835E-2</v>
      </c>
      <c r="K224">
        <f>[1]!PVT_Mug_cP($C224,K$69,gamma_gas_,gamma_oil_,gamma_water_,Rsb_m3m3_,Rp_m3m3_,Pb_atm_,T_res_C_,Bob_m3m3_,Muo_cP_,PVT_corr_1_)</f>
        <v>1.488307443198871E-2</v>
      </c>
    </row>
    <row r="225" spans="2:11" outlineLevel="1" x14ac:dyDescent="0.4">
      <c r="B225" s="7"/>
      <c r="C225">
        <v>50</v>
      </c>
      <c r="D225">
        <f>[1]!PVT_Mug_cP($C225,D$69,gamma_gas_,gamma_oil_,gamma_water_,Rsb_m3m3_,Rp_m3m3_,Pb_atm_,T_res_C_,Bob_m3m3_,Muo_cP_,PVT_corr_)</f>
        <v>1.2033104748425073E-2</v>
      </c>
      <c r="E225">
        <f>[1]!PVT_Mug_cP($C225,E$69,gamma_gas_,gamma_oil_,gamma_water_,Rsb_m3m3_,Rp_m3m3_,Pb_atm_,T_res_C_,Bob_m3m3_,Muo_cP_,PVT_corr_)</f>
        <v>1.2823745127369651E-2</v>
      </c>
      <c r="F225">
        <f>[1]!PVT_Mug_cP($C225,F$69,gamma_gas_,gamma_oil_,gamma_water_,Rsb_m3m3_,Rp_m3m3_,Pb_atm_,T_res_C_,Bob_m3m3_,Muo_cP_,PVT_corr_)</f>
        <v>1.3872097500828453E-2</v>
      </c>
      <c r="G225">
        <f>[1]!PVT_Mug_cP($C225,G$69,gamma_gas_,gamma_oil_,gamma_water_,Rsb_m3m3_,Rp_m3m3_,Pb_atm_,T_res_C_,Bob_m3m3_,Muo_cP_,PVT_corr_)</f>
        <v>1.5006761508959155E-2</v>
      </c>
      <c r="H225">
        <f>[1]!PVT_Mug_cP($C225,H$69,gamma_gas_,gamma_oil_,gamma_water_,Rsb_m3m3_,Rp_m3m3_,Pb_atm_,T_res_C_,Bob_m3m3_,Muo_cP_,PVT_corr_1_)</f>
        <v>1.2033104748425073E-2</v>
      </c>
      <c r="I225">
        <f>[1]!PVT_Mug_cP($C225,I$69,gamma_gas_,gamma_oil_,gamma_water_,Rsb_m3m3_,Rp_m3m3_,Pb_atm_,T_res_C_,Bob_m3m3_,Muo_cP_,PVT_corr_1_)</f>
        <v>1.2823745127369651E-2</v>
      </c>
      <c r="J225">
        <f>[1]!PVT_Mug_cP($C225,J$69,gamma_gas_,gamma_oil_,gamma_water_,Rsb_m3m3_,Rp_m3m3_,Pb_atm_,T_res_C_,Bob_m3m3_,Muo_cP_,PVT_corr_1_)</f>
        <v>1.3872097500828453E-2</v>
      </c>
      <c r="K225">
        <f>[1]!PVT_Mug_cP($C225,K$69,gamma_gas_,gamma_oil_,gamma_water_,Rsb_m3m3_,Rp_m3m3_,Pb_atm_,T_res_C_,Bob_m3m3_,Muo_cP_,PVT_corr_1_)</f>
        <v>1.5006761508959155E-2</v>
      </c>
    </row>
    <row r="226" spans="2:11" outlineLevel="1" x14ac:dyDescent="0.4">
      <c r="C226">
        <v>55</v>
      </c>
      <c r="D226">
        <f>[1]!PVT_Mug_cP($C226,D$69,gamma_gas_,gamma_oil_,gamma_water_,Rsb_m3m3_,Rp_m3m3_,Pb_atm_,T_res_C_,Bob_m3m3_,Muo_cP_,PVT_corr_)</f>
        <v>1.2401144958962084E-2</v>
      </c>
      <c r="E226">
        <f>[1]!PVT_Mug_cP($C226,E$69,gamma_gas_,gamma_oil_,gamma_water_,Rsb_m3m3_,Rp_m3m3_,Pb_atm_,T_res_C_,Bob_m3m3_,Muo_cP_,PVT_corr_)</f>
        <v>1.3048901040879825E-2</v>
      </c>
      <c r="F226">
        <f>[1]!PVT_Mug_cP($C226,F$69,gamma_gas_,gamma_oil_,gamma_water_,Rsb_m3m3_,Rp_m3m3_,Pb_atm_,T_res_C_,Bob_m3m3_,Muo_cP_,PVT_corr_)</f>
        <v>1.4036656856571959E-2</v>
      </c>
      <c r="G226">
        <f>[1]!PVT_Mug_cP($C226,G$69,gamma_gas_,gamma_oil_,gamma_water_,Rsb_m3m3_,Rp_m3m3_,Pb_atm_,T_res_C_,Bob_m3m3_,Muo_cP_,PVT_corr_)</f>
        <v>1.5137122781940395E-2</v>
      </c>
      <c r="H226">
        <f>[1]!PVT_Mug_cP($C226,H$69,gamma_gas_,gamma_oil_,gamma_water_,Rsb_m3m3_,Rp_m3m3_,Pb_atm_,T_res_C_,Bob_m3m3_,Muo_cP_,PVT_corr_1_)</f>
        <v>1.2401144958962084E-2</v>
      </c>
      <c r="I226">
        <f>[1]!PVT_Mug_cP($C226,I$69,gamma_gas_,gamma_oil_,gamma_water_,Rsb_m3m3_,Rp_m3m3_,Pb_atm_,T_res_C_,Bob_m3m3_,Muo_cP_,PVT_corr_1_)</f>
        <v>1.3048901040879825E-2</v>
      </c>
      <c r="J226">
        <f>[1]!PVT_Mug_cP($C226,J$69,gamma_gas_,gamma_oil_,gamma_water_,Rsb_m3m3_,Rp_m3m3_,Pb_atm_,T_res_C_,Bob_m3m3_,Muo_cP_,PVT_corr_1_)</f>
        <v>1.4036656856571959E-2</v>
      </c>
      <c r="K226">
        <f>[1]!PVT_Mug_cP($C226,K$69,gamma_gas_,gamma_oil_,gamma_water_,Rsb_m3m3_,Rp_m3m3_,Pb_atm_,T_res_C_,Bob_m3m3_,Muo_cP_,PVT_corr_1_)</f>
        <v>1.5137122781940395E-2</v>
      </c>
    </row>
    <row r="227" spans="2:11" outlineLevel="1" x14ac:dyDescent="0.4">
      <c r="C227">
        <v>60</v>
      </c>
      <c r="D227">
        <f>[1]!PVT_Mug_cP($C227,D$69,gamma_gas_,gamma_oil_,gamma_water_,Rsb_m3m3_,Rp_m3m3_,Pb_atm_,T_res_C_,Bob_m3m3_,Muo_cP_,PVT_corr_)</f>
        <v>1.281307623473894E-2</v>
      </c>
      <c r="E227">
        <f>[1]!PVT_Mug_cP($C227,E$69,gamma_gas_,gamma_oil_,gamma_water_,Rsb_m3m3_,Rp_m3m3_,Pb_atm_,T_res_C_,Bob_m3m3_,Muo_cP_,PVT_corr_)</f>
        <v>1.3290686600192671E-2</v>
      </c>
      <c r="F227">
        <f>[1]!PVT_Mug_cP($C227,F$69,gamma_gas_,gamma_oil_,gamma_water_,Rsb_m3m3_,Rp_m3m3_,Pb_atm_,T_res_C_,Bob_m3m3_,Muo_cP_,PVT_corr_)</f>
        <v>1.4210731480253777E-2</v>
      </c>
      <c r="G227">
        <f>[1]!PVT_Mug_cP($C227,G$69,gamma_gas_,gamma_oil_,gamma_water_,Rsb_m3m3_,Rp_m3m3_,Pb_atm_,T_res_C_,Bob_m3m3_,Muo_cP_,PVT_corr_)</f>
        <v>1.5274060304919453E-2</v>
      </c>
      <c r="H227">
        <f>[1]!PVT_Mug_cP($C227,H$69,gamma_gas_,gamma_oil_,gamma_water_,Rsb_m3m3_,Rp_m3m3_,Pb_atm_,T_res_C_,Bob_m3m3_,Muo_cP_,PVT_corr_1_)</f>
        <v>1.281307623473894E-2</v>
      </c>
      <c r="I227">
        <f>[1]!PVT_Mug_cP($C227,I$69,gamma_gas_,gamma_oil_,gamma_water_,Rsb_m3m3_,Rp_m3m3_,Pb_atm_,T_res_C_,Bob_m3m3_,Muo_cP_,PVT_corr_1_)</f>
        <v>1.3290686600192671E-2</v>
      </c>
      <c r="J227">
        <f>[1]!PVT_Mug_cP($C227,J$69,gamma_gas_,gamma_oil_,gamma_water_,Rsb_m3m3_,Rp_m3m3_,Pb_atm_,T_res_C_,Bob_m3m3_,Muo_cP_,PVT_corr_1_)</f>
        <v>1.4210731480253777E-2</v>
      </c>
      <c r="K227">
        <f>[1]!PVT_Mug_cP($C227,K$69,gamma_gas_,gamma_oil_,gamma_water_,Rsb_m3m3_,Rp_m3m3_,Pb_atm_,T_res_C_,Bob_m3m3_,Muo_cP_,PVT_corr_1_)</f>
        <v>1.5274060304919453E-2</v>
      </c>
    </row>
    <row r="228" spans="2:11" outlineLevel="1" x14ac:dyDescent="0.4">
      <c r="C228">
        <v>65</v>
      </c>
      <c r="D228">
        <f>[1]!PVT_Mug_cP($C228,D$69,gamma_gas_,gamma_oil_,gamma_water_,Rsb_m3m3_,Rp_m3m3_,Pb_atm_,T_res_C_,Bob_m3m3_,Muo_cP_,PVT_corr_)</f>
        <v>1.327408539141901E-2</v>
      </c>
      <c r="E228">
        <f>[1]!PVT_Mug_cP($C228,E$69,gamma_gas_,gamma_oil_,gamma_water_,Rsb_m3m3_,Rp_m3m3_,Pb_atm_,T_res_C_,Bob_m3m3_,Muo_cP_,PVT_corr_)</f>
        <v>1.3549770936221523E-2</v>
      </c>
      <c r="F228">
        <f>[1]!PVT_Mug_cP($C228,F$69,gamma_gas_,gamma_oil_,gamma_water_,Rsb_m3m3_,Rp_m3m3_,Pb_atm_,T_res_C_,Bob_m3m3_,Muo_cP_,PVT_corr_)</f>
        <v>1.4394386642003511E-2</v>
      </c>
      <c r="G228">
        <f>[1]!PVT_Mug_cP($C228,G$69,gamma_gas_,gamma_oil_,gamma_water_,Rsb_m3m3_,Rp_m3m3_,Pb_atm_,T_res_C_,Bob_m3m3_,Muo_cP_,PVT_corr_)</f>
        <v>1.5417489532290572E-2</v>
      </c>
      <c r="H228">
        <f>[1]!PVT_Mug_cP($C228,H$69,gamma_gas_,gamma_oil_,gamma_water_,Rsb_m3m3_,Rp_m3m3_,Pb_atm_,T_res_C_,Bob_m3m3_,Muo_cP_,PVT_corr_1_)</f>
        <v>1.327408539141901E-2</v>
      </c>
      <c r="I228">
        <f>[1]!PVT_Mug_cP($C228,I$69,gamma_gas_,gamma_oil_,gamma_water_,Rsb_m3m3_,Rp_m3m3_,Pb_atm_,T_res_C_,Bob_m3m3_,Muo_cP_,PVT_corr_1_)</f>
        <v>1.3549770936221523E-2</v>
      </c>
      <c r="J228">
        <f>[1]!PVT_Mug_cP($C228,J$69,gamma_gas_,gamma_oil_,gamma_water_,Rsb_m3m3_,Rp_m3m3_,Pb_atm_,T_res_C_,Bob_m3m3_,Muo_cP_,PVT_corr_1_)</f>
        <v>1.4394386642003511E-2</v>
      </c>
      <c r="K228">
        <f>[1]!PVT_Mug_cP($C228,K$69,gamma_gas_,gamma_oil_,gamma_water_,Rsb_m3m3_,Rp_m3m3_,Pb_atm_,T_res_C_,Bob_m3m3_,Muo_cP_,PVT_corr_1_)</f>
        <v>1.5417489532290572E-2</v>
      </c>
    </row>
    <row r="229" spans="2:11" outlineLevel="1" x14ac:dyDescent="0.4">
      <c r="B229" s="7"/>
      <c r="C229">
        <v>70</v>
      </c>
      <c r="D229">
        <f>[1]!PVT_Mug_cP($C229,D$69,gamma_gas_,gamma_oil_,gamma_water_,Rsb_m3m3_,Rp_m3m3_,Pb_atm_,T_res_C_,Bob_m3m3_,Muo_cP_,PVT_corr_)</f>
        <v>1.3789219234267276E-2</v>
      </c>
      <c r="E229">
        <f>[1]!PVT_Mug_cP($C229,E$69,gamma_gas_,gamma_oil_,gamma_water_,Rsb_m3m3_,Rp_m3m3_,Pb_atm_,T_res_C_,Bob_m3m3_,Muo_cP_,PVT_corr_)</f>
        <v>1.3826799643783144E-2</v>
      </c>
      <c r="F229">
        <f>[1]!PVT_Mug_cP($C229,F$69,gamma_gas_,gamma_oil_,gamma_water_,Rsb_m3m3_,Rp_m3m3_,Pb_atm_,T_res_C_,Bob_m3m3_,Muo_cP_,PVT_corr_)</f>
        <v>1.4587681374262909E-2</v>
      </c>
      <c r="G229">
        <f>[1]!PVT_Mug_cP($C229,G$69,gamma_gas_,gamma_oil_,gamma_water_,Rsb_m3m3_,Rp_m3m3_,Pb_atm_,T_res_C_,Bob_m3m3_,Muo_cP_,PVT_corr_)</f>
        <v>1.5567334478157887E-2</v>
      </c>
      <c r="H229">
        <f>[1]!PVT_Mug_cP($C229,H$69,gamma_gas_,gamma_oil_,gamma_water_,Rsb_m3m3_,Rp_m3m3_,Pb_atm_,T_res_C_,Bob_m3m3_,Muo_cP_,PVT_corr_1_)</f>
        <v>1.3789219234267276E-2</v>
      </c>
      <c r="I229">
        <f>[1]!PVT_Mug_cP($C229,I$69,gamma_gas_,gamma_oil_,gamma_water_,Rsb_m3m3_,Rp_m3m3_,Pb_atm_,T_res_C_,Bob_m3m3_,Muo_cP_,PVT_corr_1_)</f>
        <v>1.3826799643783144E-2</v>
      </c>
      <c r="J229">
        <f>[1]!PVT_Mug_cP($C229,J$69,gamma_gas_,gamma_oil_,gamma_water_,Rsb_m3m3_,Rp_m3m3_,Pb_atm_,T_res_C_,Bob_m3m3_,Muo_cP_,PVT_corr_1_)</f>
        <v>1.4587681374262909E-2</v>
      </c>
      <c r="K229">
        <f>[1]!PVT_Mug_cP($C229,K$69,gamma_gas_,gamma_oil_,gamma_water_,Rsb_m3m3_,Rp_m3m3_,Pb_atm_,T_res_C_,Bob_m3m3_,Muo_cP_,PVT_corr_1_)</f>
        <v>1.5567334478157887E-2</v>
      </c>
    </row>
    <row r="230" spans="2:11" outlineLevel="1" x14ac:dyDescent="0.4">
      <c r="C230">
        <v>75</v>
      </c>
      <c r="D230">
        <f>[1]!PVT_Mug_cP($C230,D$69,gamma_gas_,gamma_oil_,gamma_water_,Rsb_m3m3_,Rp_m3m3_,Pb_atm_,T_res_C_,Bob_m3m3_,Muo_cP_,PVT_corr_)</f>
        <v>1.4362759853038927E-2</v>
      </c>
      <c r="E230">
        <f>[1]!PVT_Mug_cP($C230,E$69,gamma_gas_,gamma_oil_,gamma_water_,Rsb_m3m3_,Rp_m3m3_,Pb_atm_,T_res_C_,Bob_m3m3_,Muo_cP_,PVT_corr_)</f>
        <v>1.4122337208591202E-2</v>
      </c>
      <c r="F230">
        <f>[1]!PVT_Mug_cP($C230,F$69,gamma_gas_,gamma_oil_,gamma_water_,Rsb_m3m3_,Rp_m3m3_,Pb_atm_,T_res_C_,Bob_m3m3_,Muo_cP_,PVT_corr_)</f>
        <v>1.4790656508148764E-2</v>
      </c>
      <c r="G230">
        <f>[1]!PVT_Mug_cP($C230,G$69,gamma_gas_,gamma_oil_,gamma_water_,Rsb_m3m3_,Rp_m3m3_,Pb_atm_,T_res_C_,Bob_m3m3_,Muo_cP_,PVT_corr_)</f>
        <v>1.5723523340589747E-2</v>
      </c>
      <c r="H230">
        <f>[1]!PVT_Mug_cP($C230,H$69,gamma_gas_,gamma_oil_,gamma_water_,Rsb_m3m3_,Rp_m3m3_,Pb_atm_,T_res_C_,Bob_m3m3_,Muo_cP_,PVT_corr_1_)</f>
        <v>1.4362759853038927E-2</v>
      </c>
      <c r="I230">
        <f>[1]!PVT_Mug_cP($C230,I$69,gamma_gas_,gamma_oil_,gamma_water_,Rsb_m3m3_,Rp_m3m3_,Pb_atm_,T_res_C_,Bob_m3m3_,Muo_cP_,PVT_corr_1_)</f>
        <v>1.4122337208591202E-2</v>
      </c>
      <c r="J230">
        <f>[1]!PVT_Mug_cP($C230,J$69,gamma_gas_,gamma_oil_,gamma_water_,Rsb_m3m3_,Rp_m3m3_,Pb_atm_,T_res_C_,Bob_m3m3_,Muo_cP_,PVT_corr_1_)</f>
        <v>1.4790656508148764E-2</v>
      </c>
      <c r="K230">
        <f>[1]!PVT_Mug_cP($C230,K$69,gamma_gas_,gamma_oil_,gamma_water_,Rsb_m3m3_,Rp_m3m3_,Pb_atm_,T_res_C_,Bob_m3m3_,Muo_cP_,PVT_corr_1_)</f>
        <v>1.5723523340589747E-2</v>
      </c>
    </row>
    <row r="231" spans="2:11" outlineLevel="1" x14ac:dyDescent="0.4">
      <c r="C231">
        <v>80</v>
      </c>
      <c r="D231">
        <f>[1]!PVT_Mug_cP($C231,D$69,gamma_gas_,gamma_oil_,gamma_water_,Rsb_m3m3_,Rp_m3m3_,Pb_atm_,T_res_C_,Bob_m3m3_,Muo_cP_,PVT_corr_)</f>
        <v>1.4997464694155057E-2</v>
      </c>
      <c r="E231">
        <f>[1]!PVT_Mug_cP($C231,E$69,gamma_gas_,gamma_oil_,gamma_water_,Rsb_m3m3_,Rp_m3m3_,Pb_atm_,T_res_C_,Bob_m3m3_,Muo_cP_,PVT_corr_)</f>
        <v>1.4436826264172635E-2</v>
      </c>
      <c r="F231">
        <f>[1]!PVT_Mug_cP($C231,F$69,gamma_gas_,gamma_oil_,gamma_water_,Rsb_m3m3_,Rp_m3m3_,Pb_atm_,T_res_C_,Bob_m3m3_,Muo_cP_,PVT_corr_)</f>
        <v>1.5003335510595399E-2</v>
      </c>
      <c r="G231">
        <f>[1]!PVT_Mug_cP($C231,G$69,gamma_gas_,gamma_oil_,gamma_water_,Rsb_m3m3_,Rp_m3m3_,Pb_atm_,T_res_C_,Bob_m3m3_,Muo_cP_,PVT_corr_)</f>
        <v>1.5885972702109775E-2</v>
      </c>
      <c r="H231">
        <f>[1]!PVT_Mug_cP($C231,H$69,gamma_gas_,gamma_oil_,gamma_water_,Rsb_m3m3_,Rp_m3m3_,Pb_atm_,T_res_C_,Bob_m3m3_,Muo_cP_,PVT_corr_1_)</f>
        <v>1.4997464694155057E-2</v>
      </c>
      <c r="I231">
        <f>[1]!PVT_Mug_cP($C231,I$69,gamma_gas_,gamma_oil_,gamma_water_,Rsb_m3m3_,Rp_m3m3_,Pb_atm_,T_res_C_,Bob_m3m3_,Muo_cP_,PVT_corr_1_)</f>
        <v>1.4436826264172635E-2</v>
      </c>
      <c r="J231">
        <f>[1]!PVT_Mug_cP($C231,J$69,gamma_gas_,gamma_oil_,gamma_water_,Rsb_m3m3_,Rp_m3m3_,Pb_atm_,T_res_C_,Bob_m3m3_,Muo_cP_,PVT_corr_1_)</f>
        <v>1.5003335510595399E-2</v>
      </c>
      <c r="K231">
        <f>[1]!PVT_Mug_cP($C231,K$69,gamma_gas_,gamma_oil_,gamma_water_,Rsb_m3m3_,Rp_m3m3_,Pb_atm_,T_res_C_,Bob_m3m3_,Muo_cP_,PVT_corr_1_)</f>
        <v>1.5885972702109775E-2</v>
      </c>
    </row>
    <row r="232" spans="2:11" outlineLevel="1" x14ac:dyDescent="0.4">
      <c r="C232">
        <v>85</v>
      </c>
      <c r="D232">
        <f>[1]!PVT_Mug_cP($C232,D$69,gamma_gas_,gamma_oil_,gamma_water_,Rsb_m3m3_,Rp_m3m3_,Pb_atm_,T_res_C_,Bob_m3m3_,Muo_cP_,PVT_corr_)</f>
        <v>1.5693685565081002E-2</v>
      </c>
      <c r="E232">
        <f>[1]!PVT_Mug_cP($C232,E$69,gamma_gas_,gamma_oil_,gamma_water_,Rsb_m3m3_,Rp_m3m3_,Pb_atm_,T_res_C_,Bob_m3m3_,Muo_cP_,PVT_corr_)</f>
        <v>1.4770540174700942E-2</v>
      </c>
      <c r="F232">
        <f>[1]!PVT_Mug_cP($C232,F$69,gamma_gas_,gamma_oil_,gamma_water_,Rsb_m3m3_,Rp_m3m3_,Pb_atm_,T_res_C_,Bob_m3m3_,Muo_cP_,PVT_corr_)</f>
        <v>1.5225701282821505E-2</v>
      </c>
      <c r="G232">
        <f>[1]!PVT_Mug_cP($C232,G$69,gamma_gas_,gamma_oil_,gamma_water_,Rsb_m3m3_,Rp_m3m3_,Pb_atm_,T_res_C_,Bob_m3m3_,Muo_cP_,PVT_corr_)</f>
        <v>1.6054599646995387E-2</v>
      </c>
      <c r="H232">
        <f>[1]!PVT_Mug_cP($C232,H$69,gamma_gas_,gamma_oil_,gamma_water_,Rsb_m3m3_,Rp_m3m3_,Pb_atm_,T_res_C_,Bob_m3m3_,Muo_cP_,PVT_corr_1_)</f>
        <v>1.5693685565081002E-2</v>
      </c>
      <c r="I232">
        <f>[1]!PVT_Mug_cP($C232,I$69,gamma_gas_,gamma_oil_,gamma_water_,Rsb_m3m3_,Rp_m3m3_,Pb_atm_,T_res_C_,Bob_m3m3_,Muo_cP_,PVT_corr_1_)</f>
        <v>1.4770540174700942E-2</v>
      </c>
      <c r="J232">
        <f>[1]!PVT_Mug_cP($C232,J$69,gamma_gas_,gamma_oil_,gamma_water_,Rsb_m3m3_,Rp_m3m3_,Pb_atm_,T_res_C_,Bob_m3m3_,Muo_cP_,PVT_corr_1_)</f>
        <v>1.5225701282821505E-2</v>
      </c>
      <c r="K232">
        <f>[1]!PVT_Mug_cP($C232,K$69,gamma_gas_,gamma_oil_,gamma_water_,Rsb_m3m3_,Rp_m3m3_,Pb_atm_,T_res_C_,Bob_m3m3_,Muo_cP_,PVT_corr_1_)</f>
        <v>1.6054599646995387E-2</v>
      </c>
    </row>
    <row r="233" spans="2:11" outlineLevel="1" x14ac:dyDescent="0.4">
      <c r="B233" s="7"/>
      <c r="C233">
        <v>90</v>
      </c>
      <c r="D233">
        <f>[1]!PVT_Mug_cP($C233,D$69,gamma_gas_,gamma_oil_,gamma_water_,Rsb_m3m3_,Rp_m3m3_,Pb_atm_,T_res_C_,Bob_m3m3_,Muo_cP_,PVT_corr_)</f>
        <v>1.6448821917810226E-2</v>
      </c>
      <c r="E233">
        <f>[1]!PVT_Mug_cP($C233,E$69,gamma_gas_,gamma_oil_,gamma_water_,Rsb_m3m3_,Rp_m3m3_,Pb_atm_,T_res_C_,Bob_m3m3_,Muo_cP_,PVT_corr_)</f>
        <v>1.5123573064581336E-2</v>
      </c>
      <c r="F233">
        <f>[1]!PVT_Mug_cP($C233,F$69,gamma_gas_,gamma_oil_,gamma_water_,Rsb_m3m3_,Rp_m3m3_,Pb_atm_,T_res_C_,Bob_m3m3_,Muo_cP_,PVT_corr_)</f>
        <v>1.5457708293853583E-2</v>
      </c>
      <c r="G233">
        <f>[1]!PVT_Mug_cP($C233,G$69,gamma_gas_,gamma_oil_,gamma_water_,Rsb_m3m3_,Rp_m3m3_,Pb_atm_,T_res_C_,Bob_m3m3_,Muo_cP_,PVT_corr_)</f>
        <v>1.6229315474738024E-2</v>
      </c>
      <c r="H233">
        <f>[1]!PVT_Mug_cP($C233,H$69,gamma_gas_,gamma_oil_,gamma_water_,Rsb_m3m3_,Rp_m3m3_,Pb_atm_,T_res_C_,Bob_m3m3_,Muo_cP_,PVT_corr_1_)</f>
        <v>1.6448821917810226E-2</v>
      </c>
      <c r="I233">
        <f>[1]!PVT_Mug_cP($C233,I$69,gamma_gas_,gamma_oil_,gamma_water_,Rsb_m3m3_,Rp_m3m3_,Pb_atm_,T_res_C_,Bob_m3m3_,Muo_cP_,PVT_corr_1_)</f>
        <v>1.5123573064581336E-2</v>
      </c>
      <c r="J233">
        <f>[1]!PVT_Mug_cP($C233,J$69,gamma_gas_,gamma_oil_,gamma_water_,Rsb_m3m3_,Rp_m3m3_,Pb_atm_,T_res_C_,Bob_m3m3_,Muo_cP_,PVT_corr_1_)</f>
        <v>1.5457708293853583E-2</v>
      </c>
      <c r="K233">
        <f>[1]!PVT_Mug_cP($C233,K$69,gamma_gas_,gamma_oil_,gamma_water_,Rsb_m3m3_,Rp_m3m3_,Pb_atm_,T_res_C_,Bob_m3m3_,Muo_cP_,PVT_corr_1_)</f>
        <v>1.6229315474738024E-2</v>
      </c>
    </row>
    <row r="234" spans="2:11" outlineLevel="1" x14ac:dyDescent="0.4">
      <c r="C234">
        <v>95</v>
      </c>
      <c r="D234">
        <f>[1]!PVT_Mug_cP($C234,D$69,gamma_gas_,gamma_oil_,gamma_water_,Rsb_m3m3_,Rp_m3m3_,Pb_atm_,T_res_C_,Bob_m3m3_,Muo_cP_,PVT_corr_)</f>
        <v>1.7257119667102579E-2</v>
      </c>
      <c r="E234">
        <f>[1]!PVT_Mug_cP($C234,E$69,gamma_gas_,gamma_oil_,gamma_water_,Rsb_m3m3_,Rp_m3m3_,Pb_atm_,T_res_C_,Bob_m3m3_,Muo_cP_,PVT_corr_)</f>
        <v>1.5495750402022312E-2</v>
      </c>
      <c r="F234">
        <f>[1]!PVT_Mug_cP($C234,F$69,gamma_gas_,gamma_oil_,gamma_water_,Rsb_m3m3_,Rp_m3m3_,Pb_atm_,T_res_C_,Bob_m3m3_,Muo_cP_,PVT_corr_)</f>
        <v>1.569925871358523E-2</v>
      </c>
      <c r="G234">
        <f>[1]!PVT_Mug_cP($C234,G$69,gamma_gas_,gamma_oil_,gamma_water_,Rsb_m3m3_,Rp_m3m3_,Pb_atm_,T_res_C_,Bob_m3m3_,Muo_cP_,PVT_corr_)</f>
        <v>1.6410011870853131E-2</v>
      </c>
      <c r="H234">
        <f>[1]!PVT_Mug_cP($C234,H$69,gamma_gas_,gamma_oil_,gamma_water_,Rsb_m3m3_,Rp_m3m3_,Pb_atm_,T_res_C_,Bob_m3m3_,Muo_cP_,PVT_corr_1_)</f>
        <v>1.7257119667102579E-2</v>
      </c>
      <c r="I234">
        <f>[1]!PVT_Mug_cP($C234,I$69,gamma_gas_,gamma_oil_,gamma_water_,Rsb_m3m3_,Rp_m3m3_,Pb_atm_,T_res_C_,Bob_m3m3_,Muo_cP_,PVT_corr_1_)</f>
        <v>1.5495750402022312E-2</v>
      </c>
      <c r="J234">
        <f>[1]!PVT_Mug_cP($C234,J$69,gamma_gas_,gamma_oil_,gamma_water_,Rsb_m3m3_,Rp_m3m3_,Pb_atm_,T_res_C_,Bob_m3m3_,Muo_cP_,PVT_corr_1_)</f>
        <v>1.569925871358523E-2</v>
      </c>
      <c r="K234">
        <f>[1]!PVT_Mug_cP($C234,K$69,gamma_gas_,gamma_oil_,gamma_water_,Rsb_m3m3_,Rp_m3m3_,Pb_atm_,T_res_C_,Bob_m3m3_,Muo_cP_,PVT_corr_1_)</f>
        <v>1.6410011870853131E-2</v>
      </c>
    </row>
    <row r="235" spans="2:11" outlineLevel="1" x14ac:dyDescent="0.4">
      <c r="C235">
        <v>100</v>
      </c>
      <c r="D235">
        <f>[1]!PVT_Mug_cP($C235,D$69,gamma_gas_,gamma_oil_,gamma_water_,Rsb_m3m3_,Rp_m3m3_,Pb_atm_,T_res_C_,Bob_m3m3_,Muo_cP_,PVT_corr_)</f>
        <v>1.8110278854266981E-2</v>
      </c>
      <c r="E235">
        <f>[1]!PVT_Mug_cP($C235,E$69,gamma_gas_,gamma_oil_,gamma_water_,Rsb_m3m3_,Rp_m3m3_,Pb_atm_,T_res_C_,Bob_m3m3_,Muo_cP_,PVT_corr_)</f>
        <v>1.5886663516653809E-2</v>
      </c>
      <c r="F235">
        <f>[1]!PVT_Mug_cP($C235,F$69,gamma_gas_,gamma_oil_,gamma_water_,Rsb_m3m3_,Rp_m3m3_,Pb_atm_,T_res_C_,Bob_m3m3_,Muo_cP_,PVT_corr_)</f>
        <v>1.5950203975800985E-2</v>
      </c>
      <c r="G235">
        <f>[1]!PVT_Mug_cP($C235,G$69,gamma_gas_,gamma_oil_,gamma_water_,Rsb_m3m3_,Rp_m3m3_,Pb_atm_,T_res_C_,Bob_m3m3_,Muo_cP_,PVT_corr_)</f>
        <v>1.659657757182445E-2</v>
      </c>
      <c r="H235">
        <f>[1]!PVT_Mug_cP($C235,H$69,gamma_gas_,gamma_oil_,gamma_water_,Rsb_m3m3_,Rp_m3m3_,Pb_atm_,T_res_C_,Bob_m3m3_,Muo_cP_,PVT_corr_1_)</f>
        <v>1.8110278854266981E-2</v>
      </c>
      <c r="I235">
        <f>[1]!PVT_Mug_cP($C235,I$69,gamma_gas_,gamma_oil_,gamma_water_,Rsb_m3m3_,Rp_m3m3_,Pb_atm_,T_res_C_,Bob_m3m3_,Muo_cP_,PVT_corr_1_)</f>
        <v>1.5886663516653809E-2</v>
      </c>
      <c r="J235">
        <f>[1]!PVT_Mug_cP($C235,J$69,gamma_gas_,gamma_oil_,gamma_water_,Rsb_m3m3_,Rp_m3m3_,Pb_atm_,T_res_C_,Bob_m3m3_,Muo_cP_,PVT_corr_1_)</f>
        <v>1.5950203975800985E-2</v>
      </c>
      <c r="K235">
        <f>[1]!PVT_Mug_cP($C235,K$69,gamma_gas_,gamma_oil_,gamma_water_,Rsb_m3m3_,Rp_m3m3_,Pb_atm_,T_res_C_,Bob_m3m3_,Muo_cP_,PVT_corr_1_)</f>
        <v>1.659657757182445E-2</v>
      </c>
    </row>
    <row r="236" spans="2:11" outlineLevel="1" x14ac:dyDescent="0.4">
      <c r="C236">
        <v>105</v>
      </c>
      <c r="D236">
        <f>[1]!PVT_Mug_cP($C236,D$69,gamma_gas_,gamma_oil_,gamma_water_,Rsb_m3m3_,Rp_m3m3_,Pb_atm_,T_res_C_,Bob_m3m3_,Muo_cP_,PVT_corr_)</f>
        <v>1.899827284343799E-2</v>
      </c>
      <c r="E236">
        <f>[1]!PVT_Mug_cP($C236,E$69,gamma_gas_,gamma_oil_,gamma_water_,Rsb_m3m3_,Rp_m3m3_,Pb_atm_,T_res_C_,Bob_m3m3_,Muo_cP_,PVT_corr_)</f>
        <v>1.6295611235002505E-2</v>
      </c>
      <c r="F236">
        <f>[1]!PVT_Mug_cP($C236,F$69,gamma_gas_,gamma_oil_,gamma_water_,Rsb_m3m3_,Rp_m3m3_,Pb_atm_,T_res_C_,Bob_m3m3_,Muo_cP_,PVT_corr_)</f>
        <v>1.6210353288633995E-2</v>
      </c>
      <c r="G236">
        <f>[1]!PVT_Mug_cP($C236,G$69,gamma_gas_,gamma_oil_,gamma_water_,Rsb_m3m3_,Rp_m3m3_,Pb_atm_,T_res_C_,Bob_m3m3_,Muo_cP_,PVT_corr_)</f>
        <v>1.6788876692427672E-2</v>
      </c>
      <c r="H236">
        <f>[1]!PVT_Mug_cP($C236,H$69,gamma_gas_,gamma_oil_,gamma_water_,Rsb_m3m3_,Rp_m3m3_,Pb_atm_,T_res_C_,Bob_m3m3_,Muo_cP_,PVT_corr_1_)</f>
        <v>1.899827284343799E-2</v>
      </c>
      <c r="I236">
        <f>[1]!PVT_Mug_cP($C236,I$69,gamma_gas_,gamma_oil_,gamma_water_,Rsb_m3m3_,Rp_m3m3_,Pb_atm_,T_res_C_,Bob_m3m3_,Muo_cP_,PVT_corr_1_)</f>
        <v>1.6295611235002505E-2</v>
      </c>
      <c r="J236">
        <f>[1]!PVT_Mug_cP($C236,J$69,gamma_gas_,gamma_oil_,gamma_water_,Rsb_m3m3_,Rp_m3m3_,Pb_atm_,T_res_C_,Bob_m3m3_,Muo_cP_,PVT_corr_1_)</f>
        <v>1.6210353288633995E-2</v>
      </c>
      <c r="K236">
        <f>[1]!PVT_Mug_cP($C236,K$69,gamma_gas_,gamma_oil_,gamma_water_,Rsb_m3m3_,Rp_m3m3_,Pb_atm_,T_res_C_,Bob_m3m3_,Muo_cP_,PVT_corr_1_)</f>
        <v>1.6788876692427672E-2</v>
      </c>
    </row>
    <row r="237" spans="2:11" outlineLevel="1" x14ac:dyDescent="0.4">
      <c r="B237" s="7"/>
      <c r="C237">
        <v>110</v>
      </c>
      <c r="D237">
        <f>[1]!PVT_Mug_cP($C237,D$69,gamma_gas_,gamma_oil_,gamma_water_,Rsb_m3m3_,Rp_m3m3_,Pb_atm_,T_res_C_,Bob_m3m3_,Muo_cP_,PVT_corr_)</f>
        <v>1.9910451830872474E-2</v>
      </c>
      <c r="E237">
        <f>[1]!PVT_Mug_cP($C237,E$69,gamma_gas_,gamma_oil_,gamma_water_,Rsb_m3m3_,Rp_m3m3_,Pb_atm_,T_res_C_,Bob_m3m3_,Muo_cP_,PVT_corr_)</f>
        <v>1.6721646502052229E-2</v>
      </c>
      <c r="F237">
        <f>[1]!PVT_Mug_cP($C237,F$69,gamma_gas_,gamma_oil_,gamma_water_,Rsb_m3m3_,Rp_m3m3_,Pb_atm_,T_res_C_,Bob_m3m3_,Muo_cP_,PVT_corr_)</f>
        <v>1.6479452713193923E-2</v>
      </c>
      <c r="G237">
        <f>[1]!PVT_Mug_cP($C237,G$69,gamma_gas_,gamma_oil_,gamma_water_,Rsb_m3m3_,Rp_m3m3_,Pb_atm_,T_res_C_,Bob_m3m3_,Muo_cP_,PVT_corr_)</f>
        <v>1.6986769780184742E-2</v>
      </c>
      <c r="H237">
        <f>[1]!PVT_Mug_cP($C237,H$69,gamma_gas_,gamma_oil_,gamma_water_,Rsb_m3m3_,Rp_m3m3_,Pb_atm_,T_res_C_,Bob_m3m3_,Muo_cP_,PVT_corr_1_)</f>
        <v>1.9910451830872474E-2</v>
      </c>
      <c r="I237">
        <f>[1]!PVT_Mug_cP($C237,I$69,gamma_gas_,gamma_oil_,gamma_water_,Rsb_m3m3_,Rp_m3m3_,Pb_atm_,T_res_C_,Bob_m3m3_,Muo_cP_,PVT_corr_1_)</f>
        <v>1.6721646502052229E-2</v>
      </c>
      <c r="J237">
        <f>[1]!PVT_Mug_cP($C237,J$69,gamma_gas_,gamma_oil_,gamma_water_,Rsb_m3m3_,Rp_m3m3_,Pb_atm_,T_res_C_,Bob_m3m3_,Muo_cP_,PVT_corr_1_)</f>
        <v>1.6479452713193923E-2</v>
      </c>
      <c r="K237">
        <f>[1]!PVT_Mug_cP($C237,K$69,gamma_gas_,gamma_oil_,gamma_water_,Rsb_m3m3_,Rp_m3m3_,Pb_atm_,T_res_C_,Bob_m3m3_,Muo_cP_,PVT_corr_1_)</f>
        <v>1.6986769780184742E-2</v>
      </c>
    </row>
    <row r="238" spans="2:11" outlineLevel="1" x14ac:dyDescent="0.4">
      <c r="C238">
        <v>115</v>
      </c>
      <c r="D238">
        <f>[1]!PVT_Mug_cP($C238,D$69,gamma_gas_,gamma_oil_,gamma_water_,Rsb_m3m3_,Rp_m3m3_,Pb_atm_,T_res_C_,Bob_m3m3_,Muo_cP_,PVT_corr_)</f>
        <v>2.0836343212362544E-2</v>
      </c>
      <c r="E238">
        <f>[1]!PVT_Mug_cP($C238,E$69,gamma_gas_,gamma_oil_,gamma_water_,Rsb_m3m3_,Rp_m3m3_,Pb_atm_,T_res_C_,Bob_m3m3_,Muo_cP_,PVT_corr_)</f>
        <v>1.7163580259704724E-2</v>
      </c>
      <c r="F238">
        <f>[1]!PVT_Mug_cP($C238,F$69,gamma_gas_,gamma_oil_,gamma_water_,Rsb_m3m3_,Rp_m3m3_,Pb_atm_,T_res_C_,Bob_m3m3_,Muo_cP_,PVT_corr_)</f>
        <v>1.675720319703931E-2</v>
      </c>
      <c r="G238">
        <f>[1]!PVT_Mug_cP($C238,G$69,gamma_gas_,gamma_oil_,gamma_water_,Rsb_m3m3_,Rp_m3m3_,Pb_atm_,T_res_C_,Bob_m3m3_,Muo_cP_,PVT_corr_)</f>
        <v>1.7190094790897066E-2</v>
      </c>
      <c r="H238">
        <f>[1]!PVT_Mug_cP($C238,H$69,gamma_gas_,gamma_oil_,gamma_water_,Rsb_m3m3_,Rp_m3m3_,Pb_atm_,T_res_C_,Bob_m3m3_,Muo_cP_,PVT_corr_1_)</f>
        <v>2.0836343212362544E-2</v>
      </c>
      <c r="I238">
        <f>[1]!PVT_Mug_cP($C238,I$69,gamma_gas_,gamma_oil_,gamma_water_,Rsb_m3m3_,Rp_m3m3_,Pb_atm_,T_res_C_,Bob_m3m3_,Muo_cP_,PVT_corr_1_)</f>
        <v>1.7163580259704724E-2</v>
      </c>
      <c r="J238">
        <f>[1]!PVT_Mug_cP($C238,J$69,gamma_gas_,gamma_oil_,gamma_water_,Rsb_m3m3_,Rp_m3m3_,Pb_atm_,T_res_C_,Bob_m3m3_,Muo_cP_,PVT_corr_1_)</f>
        <v>1.675720319703931E-2</v>
      </c>
      <c r="K238">
        <f>[1]!PVT_Mug_cP($C238,K$69,gamma_gas_,gamma_oil_,gamma_water_,Rsb_m3m3_,Rp_m3m3_,Pb_atm_,T_res_C_,Bob_m3m3_,Muo_cP_,PVT_corr_1_)</f>
        <v>1.7190094790897066E-2</v>
      </c>
    </row>
    <row r="239" spans="2:11" outlineLevel="1" x14ac:dyDescent="0.4">
      <c r="C239">
        <v>120</v>
      </c>
      <c r="D239">
        <f>[1]!PVT_Mug_cP($C239,D$69,gamma_gas_,gamma_oil_,gamma_water_,Rsb_m3m3_,Rp_m3m3_,Pb_atm_,T_res_C_,Bob_m3m3_,Muo_cP_,PVT_corr_)</f>
        <v>2.1766383054236296E-2</v>
      </c>
      <c r="E239">
        <f>[1]!PVT_Mug_cP($C239,E$69,gamma_gas_,gamma_oil_,gamma_water_,Rsb_m3m3_,Rp_m3m3_,Pb_atm_,T_res_C_,Bob_m3m3_,Muo_cP_,PVT_corr_)</f>
        <v>1.7620007699862991E-2</v>
      </c>
      <c r="F239">
        <f>[1]!PVT_Mug_cP($C239,F$69,gamma_gas_,gamma_oil_,gamma_water_,Rsb_m3m3_,Rp_m3m3_,Pb_atm_,T_res_C_,Bob_m3m3_,Muo_cP_,PVT_corr_)</f>
        <v>1.7043255918346795E-2</v>
      </c>
      <c r="G239">
        <f>[1]!PVT_Mug_cP($C239,G$69,gamma_gas_,gamma_oil_,gamma_water_,Rsb_m3m3_,Rp_m3m3_,Pb_atm_,T_res_C_,Bob_m3m3_,Muo_cP_,PVT_corr_)</f>
        <v>1.7398688709704017E-2</v>
      </c>
      <c r="H239">
        <f>[1]!PVT_Mug_cP($C239,H$69,gamma_gas_,gamma_oil_,gamma_water_,Rsb_m3m3_,Rp_m3m3_,Pb_atm_,T_res_C_,Bob_m3m3_,Muo_cP_,PVT_corr_1_)</f>
        <v>2.1766383054236296E-2</v>
      </c>
      <c r="I239">
        <f>[1]!PVT_Mug_cP($C239,I$69,gamma_gas_,gamma_oil_,gamma_water_,Rsb_m3m3_,Rp_m3m3_,Pb_atm_,T_res_C_,Bob_m3m3_,Muo_cP_,PVT_corr_1_)</f>
        <v>1.7620007699862991E-2</v>
      </c>
      <c r="J239">
        <f>[1]!PVT_Mug_cP($C239,J$69,gamma_gas_,gamma_oil_,gamma_water_,Rsb_m3m3_,Rp_m3m3_,Pb_atm_,T_res_C_,Bob_m3m3_,Muo_cP_,PVT_corr_1_)</f>
        <v>1.7043255918346795E-2</v>
      </c>
      <c r="K239">
        <f>[1]!PVT_Mug_cP($C239,K$69,gamma_gas_,gamma_oil_,gamma_water_,Rsb_m3m3_,Rp_m3m3_,Pb_atm_,T_res_C_,Bob_m3m3_,Muo_cP_,PVT_corr_1_)</f>
        <v>1.7398688709704017E-2</v>
      </c>
    </row>
    <row r="240" spans="2:11" outlineLevel="1" x14ac:dyDescent="0.4">
      <c r="C240">
        <v>125</v>
      </c>
      <c r="D240">
        <f>[1]!PVT_Mug_cP($C240,D$69,gamma_gas_,gamma_oil_,gamma_water_,Rsb_m3m3_,Rp_m3m3_,Pb_atm_,T_res_C_,Bob_m3m3_,Muo_cP_,PVT_corr_)</f>
        <v>2.2692253077796053E-2</v>
      </c>
      <c r="E240">
        <f>[1]!PVT_Mug_cP($C240,E$69,gamma_gas_,gamma_oil_,gamma_water_,Rsb_m3m3_,Rp_m3m3_,Pb_atm_,T_res_C_,Bob_m3m3_,Muo_cP_,PVT_corr_)</f>
        <v>1.8089366564007819E-2</v>
      </c>
      <c r="F240">
        <f>[1]!PVT_Mug_cP($C240,F$69,gamma_gas_,gamma_oil_,gamma_water_,Rsb_m3m3_,Rp_m3m3_,Pb_atm_,T_res_C_,Bob_m3m3_,Muo_cP_,PVT_corr_)</f>
        <v>1.733721474528448E-2</v>
      </c>
      <c r="G240">
        <f>[1]!PVT_Mug_cP($C240,G$69,gamma_gas_,gamma_oil_,gamma_water_,Rsb_m3m3_,Rp_m3m3_,Pb_atm_,T_res_C_,Bob_m3m3_,Muo_cP_,PVT_corr_)</f>
        <v>1.7612365995623904E-2</v>
      </c>
      <c r="H240">
        <f>[1]!PVT_Mug_cP($C240,H$69,gamma_gas_,gamma_oil_,gamma_water_,Rsb_m3m3_,Rp_m3m3_,Pb_atm_,T_res_C_,Bob_m3m3_,Muo_cP_,PVT_corr_1_)</f>
        <v>2.2692253077796053E-2</v>
      </c>
      <c r="I240">
        <f>[1]!PVT_Mug_cP($C240,I$69,gamma_gas_,gamma_oil_,gamma_water_,Rsb_m3m3_,Rp_m3m3_,Pb_atm_,T_res_C_,Bob_m3m3_,Muo_cP_,PVT_corr_1_)</f>
        <v>1.8089366564007819E-2</v>
      </c>
      <c r="J240">
        <f>[1]!PVT_Mug_cP($C240,J$69,gamma_gas_,gamma_oil_,gamma_water_,Rsb_m3m3_,Rp_m3m3_,Pb_atm_,T_res_C_,Bob_m3m3_,Muo_cP_,PVT_corr_1_)</f>
        <v>1.733721474528448E-2</v>
      </c>
      <c r="K240">
        <f>[1]!PVT_Mug_cP($C240,K$69,gamma_gas_,gamma_oil_,gamma_water_,Rsb_m3m3_,Rp_m3m3_,Pb_atm_,T_res_C_,Bob_m3m3_,Muo_cP_,PVT_corr_1_)</f>
        <v>1.7612365995623904E-2</v>
      </c>
    </row>
    <row r="241" spans="2:11" outlineLevel="1" x14ac:dyDescent="0.4">
      <c r="B241" s="7"/>
      <c r="C241">
        <v>130</v>
      </c>
      <c r="D241">
        <f>[1]!PVT_Mug_cP($C241,D$69,gamma_gas_,gamma_oil_,gamma_water_,Rsb_m3m3_,Rp_m3m3_,Pb_atm_,T_res_C_,Bob_m3m3_,Muo_cP_,PVT_corr_)</f>
        <v>2.3607063786786186E-2</v>
      </c>
      <c r="E241">
        <f>[1]!PVT_Mug_cP($C241,E$69,gamma_gas_,gamma_oil_,gamma_water_,Rsb_m3m3_,Rp_m3m3_,Pb_atm_,T_res_C_,Bob_m3m3_,Muo_cP_,PVT_corr_)</f>
        <v>1.8570038123137879E-2</v>
      </c>
      <c r="F241">
        <f>[1]!PVT_Mug_cP($C241,F$69,gamma_gas_,gamma_oil_,gamma_water_,Rsb_m3m3_,Rp_m3m3_,Pb_atm_,T_res_C_,Bob_m3m3_,Muo_cP_,PVT_corr_)</f>
        <v>1.7638640136357329E-2</v>
      </c>
      <c r="G241">
        <f>[1]!PVT_Mug_cP($C241,G$69,gamma_gas_,gamma_oil_,gamma_water_,Rsb_m3m3_,Rp_m3m3_,Pb_atm_,T_res_C_,Bob_m3m3_,Muo_cP_,PVT_corr_)</f>
        <v>1.7830915402428007E-2</v>
      </c>
      <c r="H241">
        <f>[1]!PVT_Mug_cP($C241,H$69,gamma_gas_,gamma_oil_,gamma_water_,Rsb_m3m3_,Rp_m3m3_,Pb_atm_,T_res_C_,Bob_m3m3_,Muo_cP_,PVT_corr_1_)</f>
        <v>2.3607063786786186E-2</v>
      </c>
      <c r="I241">
        <f>[1]!PVT_Mug_cP($C241,I$69,gamma_gas_,gamma_oil_,gamma_water_,Rsb_m3m3_,Rp_m3m3_,Pb_atm_,T_res_C_,Bob_m3m3_,Muo_cP_,PVT_corr_1_)</f>
        <v>1.8570038123137879E-2</v>
      </c>
      <c r="J241">
        <f>[1]!PVT_Mug_cP($C241,J$69,gamma_gas_,gamma_oil_,gamma_water_,Rsb_m3m3_,Rp_m3m3_,Pb_atm_,T_res_C_,Bob_m3m3_,Muo_cP_,PVT_corr_1_)</f>
        <v>1.7638640136357329E-2</v>
      </c>
      <c r="K241">
        <f>[1]!PVT_Mug_cP($C241,K$69,gamma_gas_,gamma_oil_,gamma_water_,Rsb_m3m3_,Rp_m3m3_,Pb_atm_,T_res_C_,Bob_m3m3_,Muo_cP_,PVT_corr_1_)</f>
        <v>1.7830915402428007E-2</v>
      </c>
    </row>
    <row r="242" spans="2:11" outlineLevel="1" x14ac:dyDescent="0.4">
      <c r="C242">
        <v>135</v>
      </c>
      <c r="D242">
        <f>[1]!PVT_Mug_cP($C242,D$69,gamma_gas_,gamma_oil_,gamma_water_,Rsb_m3m3_,Rp_m3m3_,Pb_atm_,T_res_C_,Bob_m3m3_,Muo_cP_,PVT_corr_)</f>
        <v>2.450537828535768E-2</v>
      </c>
      <c r="E242">
        <f>[1]!PVT_Mug_cP($C242,E$69,gamma_gas_,gamma_oil_,gamma_water_,Rsb_m3m3_,Rp_m3m3_,Pb_atm_,T_res_C_,Bob_m3m3_,Muo_cP_,PVT_corr_)</f>
        <v>1.9060284458007629E-2</v>
      </c>
      <c r="F242">
        <f>[1]!PVT_Mug_cP($C242,F$69,gamma_gas_,gamma_oil_,gamma_water_,Rsb_m3m3_,Rp_m3m3_,Pb_atm_,T_res_C_,Bob_m3m3_,Muo_cP_,PVT_corr_)</f>
        <v>1.7947054503609033E-2</v>
      </c>
      <c r="G242">
        <f>[1]!PVT_Mug_cP($C242,G$69,gamma_gas_,gamma_oil_,gamma_water_,Rsb_m3m3_,Rp_m3m3_,Pb_atm_,T_res_C_,Bob_m3m3_,Muo_cP_,PVT_corr_)</f>
        <v>1.8054151074708282E-2</v>
      </c>
      <c r="H242">
        <f>[1]!PVT_Mug_cP($C242,H$69,gamma_gas_,gamma_oil_,gamma_water_,Rsb_m3m3_,Rp_m3m3_,Pb_atm_,T_res_C_,Bob_m3m3_,Muo_cP_,PVT_corr_1_)</f>
        <v>2.450537828535768E-2</v>
      </c>
      <c r="I242">
        <f>[1]!PVT_Mug_cP($C242,I$69,gamma_gas_,gamma_oil_,gamma_water_,Rsb_m3m3_,Rp_m3m3_,Pb_atm_,T_res_C_,Bob_m3m3_,Muo_cP_,PVT_corr_1_)</f>
        <v>1.9060284458007629E-2</v>
      </c>
      <c r="J242">
        <f>[1]!PVT_Mug_cP($C242,J$69,gamma_gas_,gamma_oil_,gamma_water_,Rsb_m3m3_,Rp_m3m3_,Pb_atm_,T_res_C_,Bob_m3m3_,Muo_cP_,PVT_corr_1_)</f>
        <v>1.7947054503609033E-2</v>
      </c>
      <c r="K242">
        <f>[1]!PVT_Mug_cP($C242,K$69,gamma_gas_,gamma_oil_,gamma_water_,Rsb_m3m3_,Rp_m3m3_,Pb_atm_,T_res_C_,Bob_m3m3_,Muo_cP_,PVT_corr_1_)</f>
        <v>1.8054151074708282E-2</v>
      </c>
    </row>
    <row r="243" spans="2:11" outlineLevel="1" x14ac:dyDescent="0.4">
      <c r="C243">
        <v>140</v>
      </c>
      <c r="D243">
        <f>[1]!PVT_Mug_cP($C243,D$69,gamma_gas_,gamma_oil_,gamma_water_,Rsb_m3m3_,Rp_m3m3_,Pb_atm_,T_res_C_,Bob_m3m3_,Muo_cP_,PVT_corr_)</f>
        <v>2.5383144463910594E-2</v>
      </c>
      <c r="E243">
        <f>[1]!PVT_Mug_cP($C243,E$69,gamma_gas_,gamma_oil_,gamma_water_,Rsb_m3m3_,Rp_m3m3_,Pb_atm_,T_res_C_,Bob_m3m3_,Muo_cP_,PVT_corr_)</f>
        <v>1.9558422660024003E-2</v>
      </c>
      <c r="F243">
        <f>[1]!PVT_Mug_cP($C243,F$69,gamma_gas_,gamma_oil_,gamma_water_,Rsb_m3m3_,Rp_m3m3_,Pb_atm_,T_res_C_,Bob_m3m3_,Muo_cP_,PVT_corr_)</f>
        <v>1.8261973012158785E-2</v>
      </c>
      <c r="G243">
        <f>[1]!PVT_Mug_cP($C243,G$69,gamma_gas_,gamma_oil_,gamma_water_,Rsb_m3m3_,Rp_m3m3_,Pb_atm_,T_res_C_,Bob_m3m3_,Muo_cP_,PVT_corr_)</f>
        <v>1.8281836081222486E-2</v>
      </c>
      <c r="H243">
        <f>[1]!PVT_Mug_cP($C243,H$69,gamma_gas_,gamma_oil_,gamma_water_,Rsb_m3m3_,Rp_m3m3_,Pb_atm_,T_res_C_,Bob_m3m3_,Muo_cP_,PVT_corr_1_)</f>
        <v>2.5383144463910594E-2</v>
      </c>
      <c r="I243">
        <f>[1]!PVT_Mug_cP($C243,I$69,gamma_gas_,gamma_oil_,gamma_water_,Rsb_m3m3_,Rp_m3m3_,Pb_atm_,T_res_C_,Bob_m3m3_,Muo_cP_,PVT_corr_1_)</f>
        <v>1.9558422660024003E-2</v>
      </c>
      <c r="J243">
        <f>[1]!PVT_Mug_cP($C243,J$69,gamma_gas_,gamma_oil_,gamma_water_,Rsb_m3m3_,Rp_m3m3_,Pb_atm_,T_res_C_,Bob_m3m3_,Muo_cP_,PVT_corr_1_)</f>
        <v>1.8261973012158785E-2</v>
      </c>
      <c r="K243">
        <f>[1]!PVT_Mug_cP($C243,K$69,gamma_gas_,gamma_oil_,gamma_water_,Rsb_m3m3_,Rp_m3m3_,Pb_atm_,T_res_C_,Bob_m3m3_,Muo_cP_,PVT_corr_1_)</f>
        <v>1.8281836081222486E-2</v>
      </c>
    </row>
    <row r="244" spans="2:11" outlineLevel="1" x14ac:dyDescent="0.4">
      <c r="C244">
        <v>145</v>
      </c>
      <c r="D244">
        <f>[1]!PVT_Mug_cP($C244,D$69,gamma_gas_,gamma_oil_,gamma_water_,Rsb_m3m3_,Rp_m3m3_,Pb_atm_,T_res_C_,Bob_m3m3_,Muo_cP_,PVT_corr_)</f>
        <v>2.6237600007925754E-2</v>
      </c>
      <c r="E244">
        <f>[1]!PVT_Mug_cP($C244,E$69,gamma_gas_,gamma_oil_,gamma_water_,Rsb_m3m3_,Rp_m3m3_,Pb_atm_,T_res_C_,Bob_m3m3_,Muo_cP_,PVT_corr_)</f>
        <v>2.0062765855099824E-2</v>
      </c>
      <c r="F244">
        <f>[1]!PVT_Mug_cP($C244,F$69,gamma_gas_,gamma_oil_,gamma_water_,Rsb_m3m3_,Rp_m3m3_,Pb_atm_,T_res_C_,Bob_m3m3_,Muo_cP_,PVT_corr_)</f>
        <v>1.8582855950366264E-2</v>
      </c>
      <c r="G244">
        <f>[1]!PVT_Mug_cP($C244,G$69,gamma_gas_,gamma_oil_,gamma_water_,Rsb_m3m3_,Rp_m3m3_,Pb_atm_,T_res_C_,Bob_m3m3_,Muo_cP_,PVT_corr_)</f>
        <v>1.8513748728833889E-2</v>
      </c>
      <c r="H244">
        <f>[1]!PVT_Mug_cP($C244,H$69,gamma_gas_,gamma_oil_,gamma_water_,Rsb_m3m3_,Rp_m3m3_,Pb_atm_,T_res_C_,Bob_m3m3_,Muo_cP_,PVT_corr_1_)</f>
        <v>2.6237600007925754E-2</v>
      </c>
      <c r="I244">
        <f>[1]!PVT_Mug_cP($C244,I$69,gamma_gas_,gamma_oil_,gamma_water_,Rsb_m3m3_,Rp_m3m3_,Pb_atm_,T_res_C_,Bob_m3m3_,Muo_cP_,PVT_corr_1_)</f>
        <v>2.0062765855099824E-2</v>
      </c>
      <c r="J244">
        <f>[1]!PVT_Mug_cP($C244,J$69,gamma_gas_,gamma_oil_,gamma_water_,Rsb_m3m3_,Rp_m3m3_,Pb_atm_,T_res_C_,Bob_m3m3_,Muo_cP_,PVT_corr_1_)</f>
        <v>1.8582855950366264E-2</v>
      </c>
      <c r="K244">
        <f>[1]!PVT_Mug_cP($C244,K$69,gamma_gas_,gamma_oil_,gamma_water_,Rsb_m3m3_,Rp_m3m3_,Pb_atm_,T_res_C_,Bob_m3m3_,Muo_cP_,PVT_corr_1_)</f>
        <v>1.8513748728833889E-2</v>
      </c>
    </row>
    <row r="245" spans="2:11" outlineLevel="1" x14ac:dyDescent="0.4">
      <c r="C245">
        <v>150</v>
      </c>
      <c r="D245">
        <f>[1]!PVT_Mug_cP($C245,D$69,gamma_gas_,gamma_oil_,gamma_water_,Rsb_m3m3_,Rp_m3m3_,Pb_atm_,T_res_C_,Bob_m3m3_,Muo_cP_,PVT_corr_)</f>
        <v>2.7066999359870107E-2</v>
      </c>
      <c r="E245">
        <f>[1]!PVT_Mug_cP($C245,E$69,gamma_gas_,gamma_oil_,gamma_water_,Rsb_m3m3_,Rp_m3m3_,Pb_atm_,T_res_C_,Bob_m3m3_,Muo_cP_,PVT_corr_)</f>
        <v>2.057174865893786E-2</v>
      </c>
      <c r="F245">
        <f>[1]!PVT_Mug_cP($C245,F$69,gamma_gas_,gamma_oil_,gamma_water_,Rsb_m3m3_,Rp_m3m3_,Pb_atm_,T_res_C_,Bob_m3m3_,Muo_cP_,PVT_corr_)</f>
        <v>1.8909187937278509E-2</v>
      </c>
      <c r="G245">
        <f>[1]!PVT_Mug_cP($C245,G$69,gamma_gas_,gamma_oil_,gamma_water_,Rsb_m3m3_,Rp_m3m3_,Pb_atm_,T_res_C_,Bob_m3m3_,Muo_cP_,PVT_corr_)</f>
        <v>1.8749664962977471E-2</v>
      </c>
      <c r="H245">
        <f>[1]!PVT_Mug_cP($C245,H$69,gamma_gas_,gamma_oil_,gamma_water_,Rsb_m3m3_,Rp_m3m3_,Pb_atm_,T_res_C_,Bob_m3m3_,Muo_cP_,PVT_corr_1_)</f>
        <v>2.7066999359870107E-2</v>
      </c>
      <c r="I245">
        <f>[1]!PVT_Mug_cP($C245,I$69,gamma_gas_,gamma_oil_,gamma_water_,Rsb_m3m3_,Rp_m3m3_,Pb_atm_,T_res_C_,Bob_m3m3_,Muo_cP_,PVT_corr_1_)</f>
        <v>2.057174865893786E-2</v>
      </c>
      <c r="J245">
        <f>[1]!PVT_Mug_cP($C245,J$69,gamma_gas_,gamma_oil_,gamma_water_,Rsb_m3m3_,Rp_m3m3_,Pb_atm_,T_res_C_,Bob_m3m3_,Muo_cP_,PVT_corr_1_)</f>
        <v>1.8909187937278509E-2</v>
      </c>
      <c r="K245">
        <f>[1]!PVT_Mug_cP($C245,K$69,gamma_gas_,gamma_oil_,gamma_water_,Rsb_m3m3_,Rp_m3m3_,Pb_atm_,T_res_C_,Bob_m3m3_,Muo_cP_,PVT_corr_1_)</f>
        <v>1.8749664962977471E-2</v>
      </c>
    </row>
    <row r="248" spans="2:11" x14ac:dyDescent="0.4">
      <c r="B248" s="7" t="s">
        <v>59</v>
      </c>
    </row>
    <row r="249" spans="2:11" outlineLevel="1" x14ac:dyDescent="0.4">
      <c r="D249" t="str">
        <f>"T = "&amp;D250&amp; " C"</f>
        <v>T = 20 C</v>
      </c>
      <c r="E249" t="str">
        <f t="shared" ref="E249:G249" si="42">"T = "&amp;E250&amp; " C"</f>
        <v>T = 60 C</v>
      </c>
      <c r="F249" t="str">
        <f t="shared" si="42"/>
        <v>T = 100 C</v>
      </c>
      <c r="G249" t="str">
        <f t="shared" si="42"/>
        <v>T = 140 C</v>
      </c>
      <c r="H249" t="str">
        <f>D249</f>
        <v>T = 20 C</v>
      </c>
      <c r="I249" t="str">
        <f t="shared" ref="I249" si="43">E249</f>
        <v>T = 60 C</v>
      </c>
      <c r="J249" t="str">
        <f t="shared" ref="J249" si="44">F249</f>
        <v>T = 100 C</v>
      </c>
      <c r="K249" t="str">
        <f t="shared" ref="K249" si="45">G249</f>
        <v>T = 140 C</v>
      </c>
    </row>
    <row r="250" spans="2:11" outlineLevel="1" x14ac:dyDescent="0.4">
      <c r="D250">
        <v>20</v>
      </c>
      <c r="E250">
        <v>60</v>
      </c>
      <c r="F250">
        <v>100</v>
      </c>
      <c r="G250">
        <v>140</v>
      </c>
    </row>
    <row r="251" spans="2:11" outlineLevel="1" x14ac:dyDescent="0.4">
      <c r="C251" t="s">
        <v>54</v>
      </c>
      <c r="D251" t="str">
        <f>"T_1_"&amp;D250</f>
        <v>T_1_20</v>
      </c>
      <c r="E251" t="str">
        <f t="shared" ref="E251:G251" si="46">"T_1_"&amp;E250</f>
        <v>T_1_60</v>
      </c>
      <c r="F251" t="str">
        <f t="shared" si="46"/>
        <v>T_1_100</v>
      </c>
      <c r="G251" t="str">
        <f t="shared" si="46"/>
        <v>T_1_140</v>
      </c>
      <c r="H251" t="str">
        <f>"T_0_"&amp;D250</f>
        <v>T_0_20</v>
      </c>
      <c r="I251" t="str">
        <f t="shared" ref="I251" si="47">"T_0_"&amp;E250</f>
        <v>T_0_60</v>
      </c>
      <c r="J251" t="str">
        <f t="shared" ref="J251" si="48">"T_0_"&amp;F250</f>
        <v>T_0_100</v>
      </c>
      <c r="K251" t="str">
        <f t="shared" ref="K251" si="49">"T_0_"&amp;G250</f>
        <v>T_0_140</v>
      </c>
    </row>
    <row r="252" spans="2:11" outlineLevel="1" x14ac:dyDescent="0.4">
      <c r="C252">
        <v>1</v>
      </c>
      <c r="D252">
        <f>[1]!PVT_Muw_cP($C252,D$69,gamma_gas_,gamma_oil_,gamma_water_,Rsb_m3m3_,Rp_m3m3_,Pb_atm_,T_res_C_,Bob_m3m3_,Muo_cP_,PVT_corr_)</f>
        <v>0.97402421196573974</v>
      </c>
      <c r="E252">
        <f>[1]!PVT_Muw_cP($C252,E$69,gamma_gas_,gamma_oil_,gamma_water_,Rsb_m3m3_,Rp_m3m3_,Pb_atm_,T_res_C_,Bob_m3m3_,Muo_cP_,PVT_corr_)</f>
        <v>0.43109266088109982</v>
      </c>
      <c r="F252">
        <f>[1]!PVT_Muw_cP($C252,F$69,gamma_gas_,gamma_oil_,gamma_water_,Rsb_m3m3_,Rp_m3m3_,Pb_atm_,T_res_C_,Bob_m3m3_,Muo_cP_,PVT_corr_)</f>
        <v>0.27022601508054778</v>
      </c>
      <c r="G252">
        <f>[1]!PVT_Muw_cP($C252,G$69,gamma_gas_,gamma_oil_,gamma_water_,Rsb_m3m3_,Rp_m3m3_,Pb_atm_,T_res_C_,Bob_m3m3_,Muo_cP_,PVT_corr_)</f>
        <v>0.19451164240728228</v>
      </c>
      <c r="H252">
        <f>[1]!PVT_Muw_cP($C252,H$69,gamma_gas_,gamma_oil_,gamma_water_,Rsb_m3m3_,Rp_m3m3_,Pb_atm_,T_res_C_,Bob_m3m3_,Muo_cP_,PVT_corr_1_)</f>
        <v>0.97402421196573974</v>
      </c>
      <c r="I252">
        <f>[1]!PVT_Muw_cP($C252,I$69,gamma_gas_,gamma_oil_,gamma_water_,Rsb_m3m3_,Rp_m3m3_,Pb_atm_,T_res_C_,Bob_m3m3_,Muo_cP_,PVT_corr_1_)</f>
        <v>0.43109266088109982</v>
      </c>
      <c r="J252">
        <f>[1]!PVT_Muw_cP($C252,J$69,gamma_gas_,gamma_oil_,gamma_water_,Rsb_m3m3_,Rp_m3m3_,Pb_atm_,T_res_C_,Bob_m3m3_,Muo_cP_,PVT_corr_1_)</f>
        <v>0.27022601508054778</v>
      </c>
      <c r="K252">
        <f>[1]!PVT_Muw_cP($C252,K$69,gamma_gas_,gamma_oil_,gamma_water_,Rsb_m3m3_,Rp_m3m3_,Pb_atm_,T_res_C_,Bob_m3m3_,Muo_cP_,PVT_corr_1_)</f>
        <v>0.19451164240728228</v>
      </c>
    </row>
    <row r="253" spans="2:11" outlineLevel="1" x14ac:dyDescent="0.4">
      <c r="C253">
        <v>5</v>
      </c>
      <c r="D253">
        <f>[1]!PVT_Muw_cP($C253,D$69,gamma_gas_,gamma_oil_,gamma_water_,Rsb_m3m3_,Rp_m3m3_,Pb_atm_,T_res_C_,Bob_m3m3_,Muo_cP_,PVT_corr_)</f>
        <v>0.9763471115506579</v>
      </c>
      <c r="E253">
        <f>[1]!PVT_Muw_cP($C253,E$69,gamma_gas_,gamma_oil_,gamma_water_,Rsb_m3m3_,Rp_m3m3_,Pb_atm_,T_res_C_,Bob_m3m3_,Muo_cP_,PVT_corr_)</f>
        <v>0.43212075130300109</v>
      </c>
      <c r="F253">
        <f>[1]!PVT_Muw_cP($C253,F$69,gamma_gas_,gamma_oil_,gamma_water_,Rsb_m3m3_,Rp_m3m3_,Pb_atm_,T_res_C_,Bob_m3m3_,Muo_cP_,PVT_corr_)</f>
        <v>0.27087046302193712</v>
      </c>
      <c r="G253">
        <f>[1]!PVT_Muw_cP($C253,G$69,gamma_gas_,gamma_oil_,gamma_water_,Rsb_m3m3_,Rp_m3m3_,Pb_atm_,T_res_C_,Bob_m3m3_,Muo_cP_,PVT_corr_)</f>
        <v>0.19497552308689878</v>
      </c>
      <c r="H253">
        <f>[1]!PVT_Muw_cP($C253,H$69,gamma_gas_,gamma_oil_,gamma_water_,Rsb_m3m3_,Rp_m3m3_,Pb_atm_,T_res_C_,Bob_m3m3_,Muo_cP_,PVT_corr_1_)</f>
        <v>0.9763471115506579</v>
      </c>
      <c r="I253">
        <f>[1]!PVT_Muw_cP($C253,I$69,gamma_gas_,gamma_oil_,gamma_water_,Rsb_m3m3_,Rp_m3m3_,Pb_atm_,T_res_C_,Bob_m3m3_,Muo_cP_,PVT_corr_1_)</f>
        <v>0.43212075130300109</v>
      </c>
      <c r="J253">
        <f>[1]!PVT_Muw_cP($C253,J$69,gamma_gas_,gamma_oil_,gamma_water_,Rsb_m3m3_,Rp_m3m3_,Pb_atm_,T_res_C_,Bob_m3m3_,Muo_cP_,PVT_corr_1_)</f>
        <v>0.27087046302193712</v>
      </c>
      <c r="K253">
        <f>[1]!PVT_Muw_cP($C253,K$69,gamma_gas_,gamma_oil_,gamma_water_,Rsb_m3m3_,Rp_m3m3_,Pb_atm_,T_res_C_,Bob_m3m3_,Muo_cP_,PVT_corr_1_)</f>
        <v>0.19497552308689878</v>
      </c>
    </row>
    <row r="254" spans="2:11" outlineLevel="1" x14ac:dyDescent="0.4">
      <c r="C254">
        <v>10</v>
      </c>
      <c r="D254">
        <f>[1]!PVT_Muw_cP($C254,D$69,gamma_gas_,gamma_oil_,gamma_water_,Rsb_m3m3_,Rp_m3m3_,Pb_atm_,T_res_C_,Bob_m3m3_,Muo_cP_,PVT_corr_)</f>
        <v>0.97928014119489437</v>
      </c>
      <c r="E254">
        <f>[1]!PVT_Muw_cP($C254,E$69,gamma_gas_,gamma_oil_,gamma_water_,Rsb_m3m3_,Rp_m3m3_,Pb_atm_,T_res_C_,Bob_m3m3_,Muo_cP_,PVT_corr_)</f>
        <v>0.43341887873992108</v>
      </c>
      <c r="F254">
        <f>[1]!PVT_Muw_cP($C254,F$69,gamma_gas_,gamma_oil_,gamma_water_,Rsb_m3m3_,Rp_m3m3_,Pb_atm_,T_res_C_,Bob_m3m3_,Muo_cP_,PVT_corr_)</f>
        <v>0.27168418089787738</v>
      </c>
      <c r="G254">
        <f>[1]!PVT_Muw_cP($C254,G$69,gamma_gas_,gamma_oil_,gamma_water_,Rsb_m3m3_,Rp_m3m3_,Pb_atm_,T_res_C_,Bob_m3m3_,Muo_cP_,PVT_corr_)</f>
        <v>0.19556124611751866</v>
      </c>
      <c r="H254">
        <f>[1]!PVT_Muw_cP($C254,H$69,gamma_gas_,gamma_oil_,gamma_water_,Rsb_m3m3_,Rp_m3m3_,Pb_atm_,T_res_C_,Bob_m3m3_,Muo_cP_,PVT_corr_1_)</f>
        <v>0.97928014119489437</v>
      </c>
      <c r="I254">
        <f>[1]!PVT_Muw_cP($C254,I$69,gamma_gas_,gamma_oil_,gamma_water_,Rsb_m3m3_,Rp_m3m3_,Pb_atm_,T_res_C_,Bob_m3m3_,Muo_cP_,PVT_corr_1_)</f>
        <v>0.43341887873992108</v>
      </c>
      <c r="J254">
        <f>[1]!PVT_Muw_cP($C254,J$69,gamma_gas_,gamma_oil_,gamma_water_,Rsb_m3m3_,Rp_m3m3_,Pb_atm_,T_res_C_,Bob_m3m3_,Muo_cP_,PVT_corr_1_)</f>
        <v>0.27168418089787738</v>
      </c>
      <c r="K254">
        <f>[1]!PVT_Muw_cP($C254,K$69,gamma_gas_,gamma_oil_,gamma_water_,Rsb_m3m3_,Rp_m3m3_,Pb_atm_,T_res_C_,Bob_m3m3_,Muo_cP_,PVT_corr_1_)</f>
        <v>0.19556124611751866</v>
      </c>
    </row>
    <row r="255" spans="2:11" outlineLevel="1" x14ac:dyDescent="0.4">
      <c r="C255">
        <v>15</v>
      </c>
      <c r="D255">
        <f>[1]!PVT_Muw_cP($C255,D$69,gamma_gas_,gamma_oil_,gamma_water_,Rsb_m3m3_,Rp_m3m3_,Pb_atm_,T_res_C_,Bob_m3m3_,Muo_cP_,PVT_corr_)</f>
        <v>0.98224584324256314</v>
      </c>
      <c r="E255">
        <f>[1]!PVT_Muw_cP($C255,E$69,gamma_gas_,gamma_oil_,gamma_water_,Rsb_m3m3_,Rp_m3m3_,Pb_atm_,T_res_C_,Bob_m3m3_,Muo_cP_,PVT_corr_)</f>
        <v>0.43473146663188922</v>
      </c>
      <c r="F255">
        <f>[1]!PVT_Muw_cP($C255,F$69,gamma_gas_,gamma_oil_,gamma_water_,Rsb_m3m3_,Rp_m3m3_,Pb_atm_,T_res_C_,Bob_m3m3_,Muo_cP_,PVT_corr_)</f>
        <v>0.27250696316182166</v>
      </c>
      <c r="G255">
        <f>[1]!PVT_Muw_cP($C255,G$69,gamma_gas_,gamma_oil_,gamma_water_,Rsb_m3m3_,Rp_m3m3_,Pb_atm_,T_res_C_,Bob_m3m3_,Muo_cP_,PVT_corr_)</f>
        <v>0.19615349379380431</v>
      </c>
      <c r="H255">
        <f>[1]!PVT_Muw_cP($C255,H$69,gamma_gas_,gamma_oil_,gamma_water_,Rsb_m3m3_,Rp_m3m3_,Pb_atm_,T_res_C_,Bob_m3m3_,Muo_cP_,PVT_corr_1_)</f>
        <v>0.98224584324256314</v>
      </c>
      <c r="I255">
        <f>[1]!PVT_Muw_cP($C255,I$69,gamma_gas_,gamma_oil_,gamma_water_,Rsb_m3m3_,Rp_m3m3_,Pb_atm_,T_res_C_,Bob_m3m3_,Muo_cP_,PVT_corr_1_)</f>
        <v>0.43473146663188922</v>
      </c>
      <c r="J255">
        <f>[1]!PVT_Muw_cP($C255,J$69,gamma_gas_,gamma_oil_,gamma_water_,Rsb_m3m3_,Rp_m3m3_,Pb_atm_,T_res_C_,Bob_m3m3_,Muo_cP_,PVT_corr_1_)</f>
        <v>0.27250696316182166</v>
      </c>
      <c r="K255">
        <f>[1]!PVT_Muw_cP($C255,K$69,gamma_gas_,gamma_oil_,gamma_water_,Rsb_m3m3_,Rp_m3m3_,Pb_atm_,T_res_C_,Bob_m3m3_,Muo_cP_,PVT_corr_1_)</f>
        <v>0.19615349379380431</v>
      </c>
    </row>
    <row r="256" spans="2:11" outlineLevel="1" x14ac:dyDescent="0.4">
      <c r="C256">
        <v>20</v>
      </c>
      <c r="D256">
        <f>[1]!PVT_Muw_cP($C256,D$69,gamma_gas_,gamma_oil_,gamma_water_,Rsb_m3m3_,Rp_m3m3_,Pb_atm_,T_res_C_,Bob_m3m3_,Muo_cP_,PVT_corr_)</f>
        <v>0.98524421769366388</v>
      </c>
      <c r="E256">
        <f>[1]!PVT_Muw_cP($C256,E$69,gamma_gas_,gamma_oil_,gamma_water_,Rsb_m3m3_,Rp_m3m3_,Pb_atm_,T_res_C_,Bob_m3m3_,Muo_cP_,PVT_corr_)</f>
        <v>0.43605851497890546</v>
      </c>
      <c r="F256">
        <f>[1]!PVT_Muw_cP($C256,F$69,gamma_gas_,gamma_oil_,gamma_water_,Rsb_m3m3_,Rp_m3m3_,Pb_atm_,T_res_C_,Bob_m3m3_,Muo_cP_,PVT_corr_)</f>
        <v>0.27333880981376996</v>
      </c>
      <c r="G256">
        <f>[1]!PVT_Muw_cP($C256,G$69,gamma_gas_,gamma_oil_,gamma_water_,Rsb_m3m3_,Rp_m3m3_,Pb_atm_,T_res_C_,Bob_m3m3_,Muo_cP_,PVT_corr_)</f>
        <v>0.19675226611575575</v>
      </c>
      <c r="H256">
        <f>[1]!PVT_Muw_cP($C256,H$69,gamma_gas_,gamma_oil_,gamma_water_,Rsb_m3m3_,Rp_m3m3_,Pb_atm_,T_res_C_,Bob_m3m3_,Muo_cP_,PVT_corr_1_)</f>
        <v>0.98524421769366388</v>
      </c>
      <c r="I256">
        <f>[1]!PVT_Muw_cP($C256,I$69,gamma_gas_,gamma_oil_,gamma_water_,Rsb_m3m3_,Rp_m3m3_,Pb_atm_,T_res_C_,Bob_m3m3_,Muo_cP_,PVT_corr_1_)</f>
        <v>0.43605851497890546</v>
      </c>
      <c r="J256">
        <f>[1]!PVT_Muw_cP($C256,J$69,gamma_gas_,gamma_oil_,gamma_water_,Rsb_m3m3_,Rp_m3m3_,Pb_atm_,T_res_C_,Bob_m3m3_,Muo_cP_,PVT_corr_1_)</f>
        <v>0.27333880981376996</v>
      </c>
      <c r="K256">
        <f>[1]!PVT_Muw_cP($C256,K$69,gamma_gas_,gamma_oil_,gamma_water_,Rsb_m3m3_,Rp_m3m3_,Pb_atm_,T_res_C_,Bob_m3m3_,Muo_cP_,PVT_corr_1_)</f>
        <v>0.19675226611575575</v>
      </c>
    </row>
    <row r="257" spans="2:11" outlineLevel="1" x14ac:dyDescent="0.4">
      <c r="C257">
        <v>25</v>
      </c>
      <c r="D257">
        <f>[1]!PVT_Muw_cP($C257,D$69,gamma_gas_,gamma_oil_,gamma_water_,Rsb_m3m3_,Rp_m3m3_,Pb_atm_,T_res_C_,Bob_m3m3_,Muo_cP_,PVT_corr_)</f>
        <v>0.98827526454819681</v>
      </c>
      <c r="E257">
        <f>[1]!PVT_Muw_cP($C257,E$69,gamma_gas_,gamma_oil_,gamma_water_,Rsb_m3m3_,Rp_m3m3_,Pb_atm_,T_res_C_,Bob_m3m3_,Muo_cP_,PVT_corr_)</f>
        <v>0.43740002378096987</v>
      </c>
      <c r="F257">
        <f>[1]!PVT_Muw_cP($C257,F$69,gamma_gas_,gamma_oil_,gamma_water_,Rsb_m3m3_,Rp_m3m3_,Pb_atm_,T_res_C_,Bob_m3m3_,Muo_cP_,PVT_corr_)</f>
        <v>0.27417972085372233</v>
      </c>
      <c r="G257">
        <f>[1]!PVT_Muw_cP($C257,G$69,gamma_gas_,gamma_oil_,gamma_water_,Rsb_m3m3_,Rp_m3m3_,Pb_atm_,T_res_C_,Bob_m3m3_,Muo_cP_,PVT_corr_)</f>
        <v>0.19735756308337299</v>
      </c>
      <c r="H257">
        <f>[1]!PVT_Muw_cP($C257,H$69,gamma_gas_,gamma_oil_,gamma_water_,Rsb_m3m3_,Rp_m3m3_,Pb_atm_,T_res_C_,Bob_m3m3_,Muo_cP_,PVT_corr_1_)</f>
        <v>0.98827526454819681</v>
      </c>
      <c r="I257">
        <f>[1]!PVT_Muw_cP($C257,I$69,gamma_gas_,gamma_oil_,gamma_water_,Rsb_m3m3_,Rp_m3m3_,Pb_atm_,T_res_C_,Bob_m3m3_,Muo_cP_,PVT_corr_1_)</f>
        <v>0.43740002378096987</v>
      </c>
      <c r="J257">
        <f>[1]!PVT_Muw_cP($C257,J$69,gamma_gas_,gamma_oil_,gamma_water_,Rsb_m3m3_,Rp_m3m3_,Pb_atm_,T_res_C_,Bob_m3m3_,Muo_cP_,PVT_corr_1_)</f>
        <v>0.27417972085372233</v>
      </c>
      <c r="K257">
        <f>[1]!PVT_Muw_cP($C257,K$69,gamma_gas_,gamma_oil_,gamma_water_,Rsb_m3m3_,Rp_m3m3_,Pb_atm_,T_res_C_,Bob_m3m3_,Muo_cP_,PVT_corr_1_)</f>
        <v>0.19735756308337299</v>
      </c>
    </row>
    <row r="258" spans="2:11" outlineLevel="1" x14ac:dyDescent="0.4">
      <c r="C258">
        <v>30</v>
      </c>
      <c r="D258">
        <f>[1]!PVT_Muw_cP($C258,D$69,gamma_gas_,gamma_oil_,gamma_water_,Rsb_m3m3_,Rp_m3m3_,Pb_atm_,T_res_C_,Bob_m3m3_,Muo_cP_,PVT_corr_)</f>
        <v>0.99133898380616192</v>
      </c>
      <c r="E258">
        <f>[1]!PVT_Muw_cP($C258,E$69,gamma_gas_,gamma_oil_,gamma_water_,Rsb_m3m3_,Rp_m3m3_,Pb_atm_,T_res_C_,Bob_m3m3_,Muo_cP_,PVT_corr_)</f>
        <v>0.43875599303808244</v>
      </c>
      <c r="F258">
        <f>[1]!PVT_Muw_cP($C258,F$69,gamma_gas_,gamma_oil_,gamma_water_,Rsb_m3m3_,Rp_m3m3_,Pb_atm_,T_res_C_,Bob_m3m3_,Muo_cP_,PVT_corr_)</f>
        <v>0.27502969628167867</v>
      </c>
      <c r="G258">
        <f>[1]!PVT_Muw_cP($C258,G$69,gamma_gas_,gamma_oil_,gamma_water_,Rsb_m3m3_,Rp_m3m3_,Pb_atm_,T_res_C_,Bob_m3m3_,Muo_cP_,PVT_corr_)</f>
        <v>0.19796938469665601</v>
      </c>
      <c r="H258">
        <f>[1]!PVT_Muw_cP($C258,H$69,gamma_gas_,gamma_oil_,gamma_water_,Rsb_m3m3_,Rp_m3m3_,Pb_atm_,T_res_C_,Bob_m3m3_,Muo_cP_,PVT_corr_1_)</f>
        <v>0.99133898380616192</v>
      </c>
      <c r="I258">
        <f>[1]!PVT_Muw_cP($C258,I$69,gamma_gas_,gamma_oil_,gamma_water_,Rsb_m3m3_,Rp_m3m3_,Pb_atm_,T_res_C_,Bob_m3m3_,Muo_cP_,PVT_corr_1_)</f>
        <v>0.43875599303808244</v>
      </c>
      <c r="J258">
        <f>[1]!PVT_Muw_cP($C258,J$69,gamma_gas_,gamma_oil_,gamma_water_,Rsb_m3m3_,Rp_m3m3_,Pb_atm_,T_res_C_,Bob_m3m3_,Muo_cP_,PVT_corr_1_)</f>
        <v>0.27502969628167867</v>
      </c>
      <c r="K258">
        <f>[1]!PVT_Muw_cP($C258,K$69,gamma_gas_,gamma_oil_,gamma_water_,Rsb_m3m3_,Rp_m3m3_,Pb_atm_,T_res_C_,Bob_m3m3_,Muo_cP_,PVT_corr_1_)</f>
        <v>0.19796938469665601</v>
      </c>
    </row>
    <row r="259" spans="2:11" outlineLevel="1" x14ac:dyDescent="0.4">
      <c r="C259">
        <v>35</v>
      </c>
      <c r="D259">
        <f>[1]!PVT_Muw_cP($C259,D$69,gamma_gas_,gamma_oil_,gamma_water_,Rsb_m3m3_,Rp_m3m3_,Pb_atm_,T_res_C_,Bob_m3m3_,Muo_cP_,PVT_corr_)</f>
        <v>0.99443537546755911</v>
      </c>
      <c r="E259">
        <f>[1]!PVT_Muw_cP($C259,E$69,gamma_gas_,gamma_oil_,gamma_water_,Rsb_m3m3_,Rp_m3m3_,Pb_atm_,T_res_C_,Bob_m3m3_,Muo_cP_,PVT_corr_)</f>
        <v>0.44012642275024311</v>
      </c>
      <c r="F259">
        <f>[1]!PVT_Muw_cP($C259,F$69,gamma_gas_,gamma_oil_,gamma_water_,Rsb_m3m3_,Rp_m3m3_,Pb_atm_,T_res_C_,Bob_m3m3_,Muo_cP_,PVT_corr_)</f>
        <v>0.27588873609763903</v>
      </c>
      <c r="G259">
        <f>[1]!PVT_Muw_cP($C259,G$69,gamma_gas_,gamma_oil_,gamma_water_,Rsb_m3m3_,Rp_m3m3_,Pb_atm_,T_res_C_,Bob_m3m3_,Muo_cP_,PVT_corr_)</f>
        <v>0.19858773095560481</v>
      </c>
      <c r="H259">
        <f>[1]!PVT_Muw_cP($C259,H$69,gamma_gas_,gamma_oil_,gamma_water_,Rsb_m3m3_,Rp_m3m3_,Pb_atm_,T_res_C_,Bob_m3m3_,Muo_cP_,PVT_corr_1_)</f>
        <v>0.99443537546755911</v>
      </c>
      <c r="I259">
        <f>[1]!PVT_Muw_cP($C259,I$69,gamma_gas_,gamma_oil_,gamma_water_,Rsb_m3m3_,Rp_m3m3_,Pb_atm_,T_res_C_,Bob_m3m3_,Muo_cP_,PVT_corr_1_)</f>
        <v>0.44012642275024311</v>
      </c>
      <c r="J259">
        <f>[1]!PVT_Muw_cP($C259,J$69,gamma_gas_,gamma_oil_,gamma_water_,Rsb_m3m3_,Rp_m3m3_,Pb_atm_,T_res_C_,Bob_m3m3_,Muo_cP_,PVT_corr_1_)</f>
        <v>0.27588873609763903</v>
      </c>
      <c r="K259">
        <f>[1]!PVT_Muw_cP($C259,K$69,gamma_gas_,gamma_oil_,gamma_water_,Rsb_m3m3_,Rp_m3m3_,Pb_atm_,T_res_C_,Bob_m3m3_,Muo_cP_,PVT_corr_1_)</f>
        <v>0.19858773095560481</v>
      </c>
    </row>
    <row r="260" spans="2:11" outlineLevel="1" x14ac:dyDescent="0.4">
      <c r="C260">
        <v>40</v>
      </c>
      <c r="D260">
        <f>[1]!PVT_Muw_cP($C260,D$69,gamma_gas_,gamma_oil_,gamma_water_,Rsb_m3m3_,Rp_m3m3_,Pb_atm_,T_res_C_,Bob_m3m3_,Muo_cP_,PVT_corr_)</f>
        <v>0.99756443953238838</v>
      </c>
      <c r="E260">
        <f>[1]!PVT_Muw_cP($C260,E$69,gamma_gas_,gamma_oil_,gamma_water_,Rsb_m3m3_,Rp_m3m3_,Pb_atm_,T_res_C_,Bob_m3m3_,Muo_cP_,PVT_corr_)</f>
        <v>0.44151131291745199</v>
      </c>
      <c r="F260">
        <f>[1]!PVT_Muw_cP($C260,F$69,gamma_gas_,gamma_oil_,gamma_water_,Rsb_m3m3_,Rp_m3m3_,Pb_atm_,T_res_C_,Bob_m3m3_,Muo_cP_,PVT_corr_)</f>
        <v>0.27675684030160341</v>
      </c>
      <c r="G260">
        <f>[1]!PVT_Muw_cP($C260,G$69,gamma_gas_,gamma_oil_,gamma_water_,Rsb_m3m3_,Rp_m3m3_,Pb_atm_,T_res_C_,Bob_m3m3_,Muo_cP_,PVT_corr_)</f>
        <v>0.19921260186021941</v>
      </c>
      <c r="H260">
        <f>[1]!PVT_Muw_cP($C260,H$69,gamma_gas_,gamma_oil_,gamma_water_,Rsb_m3m3_,Rp_m3m3_,Pb_atm_,T_res_C_,Bob_m3m3_,Muo_cP_,PVT_corr_1_)</f>
        <v>0.99756443953238838</v>
      </c>
      <c r="I260">
        <f>[1]!PVT_Muw_cP($C260,I$69,gamma_gas_,gamma_oil_,gamma_water_,Rsb_m3m3_,Rp_m3m3_,Pb_atm_,T_res_C_,Bob_m3m3_,Muo_cP_,PVT_corr_1_)</f>
        <v>0.44151131291745199</v>
      </c>
      <c r="J260">
        <f>[1]!PVT_Muw_cP($C260,J$69,gamma_gas_,gamma_oil_,gamma_water_,Rsb_m3m3_,Rp_m3m3_,Pb_atm_,T_res_C_,Bob_m3m3_,Muo_cP_,PVT_corr_1_)</f>
        <v>0.27675684030160341</v>
      </c>
      <c r="K260">
        <f>[1]!PVT_Muw_cP($C260,K$69,gamma_gas_,gamma_oil_,gamma_water_,Rsb_m3m3_,Rp_m3m3_,Pb_atm_,T_res_C_,Bob_m3m3_,Muo_cP_,PVT_corr_1_)</f>
        <v>0.19921260186021941</v>
      </c>
    </row>
    <row r="261" spans="2:11" outlineLevel="1" x14ac:dyDescent="0.4">
      <c r="C261">
        <v>45</v>
      </c>
      <c r="D261">
        <f>[1]!PVT_Muw_cP($C261,D$69,gamma_gas_,gamma_oil_,gamma_water_,Rsb_m3m3_,Rp_m3m3_,Pb_atm_,T_res_C_,Bob_m3m3_,Muo_cP_,PVT_corr_)</f>
        <v>1.0007261760006498</v>
      </c>
      <c r="E261">
        <f>[1]!PVT_Muw_cP($C261,E$69,gamma_gas_,gamma_oil_,gamma_water_,Rsb_m3m3_,Rp_m3m3_,Pb_atm_,T_res_C_,Bob_m3m3_,Muo_cP_,PVT_corr_)</f>
        <v>0.44291066353970898</v>
      </c>
      <c r="F261">
        <f>[1]!PVT_Muw_cP($C261,F$69,gamma_gas_,gamma_oil_,gamma_water_,Rsb_m3m3_,Rp_m3m3_,Pb_atm_,T_res_C_,Bob_m3m3_,Muo_cP_,PVT_corr_)</f>
        <v>0.27763400889357187</v>
      </c>
      <c r="G261">
        <f>[1]!PVT_Muw_cP($C261,G$69,gamma_gas_,gamma_oil_,gamma_water_,Rsb_m3m3_,Rp_m3m3_,Pb_atm_,T_res_C_,Bob_m3m3_,Muo_cP_,PVT_corr_)</f>
        <v>0.19984399741049982</v>
      </c>
      <c r="H261">
        <f>[1]!PVT_Muw_cP($C261,H$69,gamma_gas_,gamma_oil_,gamma_water_,Rsb_m3m3_,Rp_m3m3_,Pb_atm_,T_res_C_,Bob_m3m3_,Muo_cP_,PVT_corr_1_)</f>
        <v>1.0007261760006498</v>
      </c>
      <c r="I261">
        <f>[1]!PVT_Muw_cP($C261,I$69,gamma_gas_,gamma_oil_,gamma_water_,Rsb_m3m3_,Rp_m3m3_,Pb_atm_,T_res_C_,Bob_m3m3_,Muo_cP_,PVT_corr_1_)</f>
        <v>0.44291066353970898</v>
      </c>
      <c r="J261">
        <f>[1]!PVT_Muw_cP($C261,J$69,gamma_gas_,gamma_oil_,gamma_water_,Rsb_m3m3_,Rp_m3m3_,Pb_atm_,T_res_C_,Bob_m3m3_,Muo_cP_,PVT_corr_1_)</f>
        <v>0.27763400889357187</v>
      </c>
      <c r="K261">
        <f>[1]!PVT_Muw_cP($C261,K$69,gamma_gas_,gamma_oil_,gamma_water_,Rsb_m3m3_,Rp_m3m3_,Pb_atm_,T_res_C_,Bob_m3m3_,Muo_cP_,PVT_corr_1_)</f>
        <v>0.19984399741049982</v>
      </c>
    </row>
    <row r="262" spans="2:11" outlineLevel="1" x14ac:dyDescent="0.4">
      <c r="B262" s="7"/>
      <c r="C262">
        <v>50</v>
      </c>
      <c r="D262">
        <f>[1]!PVT_Muw_cP($C262,D$69,gamma_gas_,gamma_oil_,gamma_water_,Rsb_m3m3_,Rp_m3m3_,Pb_atm_,T_res_C_,Bob_m3m3_,Muo_cP_,PVT_corr_)</f>
        <v>1.0039205848723434</v>
      </c>
      <c r="E262">
        <f>[1]!PVT_Muw_cP($C262,E$69,gamma_gas_,gamma_oil_,gamma_water_,Rsb_m3m3_,Rp_m3m3_,Pb_atm_,T_res_C_,Bob_m3m3_,Muo_cP_,PVT_corr_)</f>
        <v>0.44432447461701413</v>
      </c>
      <c r="F262">
        <f>[1]!PVT_Muw_cP($C262,F$69,gamma_gas_,gamma_oil_,gamma_water_,Rsb_m3m3_,Rp_m3m3_,Pb_atm_,T_res_C_,Bob_m3m3_,Muo_cP_,PVT_corr_)</f>
        <v>0.27852024187354429</v>
      </c>
      <c r="G262">
        <f>[1]!PVT_Muw_cP($C262,G$69,gamma_gas_,gamma_oil_,gamma_water_,Rsb_m3m3_,Rp_m3m3_,Pb_atm_,T_res_C_,Bob_m3m3_,Muo_cP_,PVT_corr_)</f>
        <v>0.20048191760644599</v>
      </c>
      <c r="H262">
        <f>[1]!PVT_Muw_cP($C262,H$69,gamma_gas_,gamma_oil_,gamma_water_,Rsb_m3m3_,Rp_m3m3_,Pb_atm_,T_res_C_,Bob_m3m3_,Muo_cP_,PVT_corr_1_)</f>
        <v>1.0039205848723434</v>
      </c>
      <c r="I262">
        <f>[1]!PVT_Muw_cP($C262,I$69,gamma_gas_,gamma_oil_,gamma_water_,Rsb_m3m3_,Rp_m3m3_,Pb_atm_,T_res_C_,Bob_m3m3_,Muo_cP_,PVT_corr_1_)</f>
        <v>0.44432447461701413</v>
      </c>
      <c r="J262">
        <f>[1]!PVT_Muw_cP($C262,J$69,gamma_gas_,gamma_oil_,gamma_water_,Rsb_m3m3_,Rp_m3m3_,Pb_atm_,T_res_C_,Bob_m3m3_,Muo_cP_,PVT_corr_1_)</f>
        <v>0.27852024187354429</v>
      </c>
      <c r="K262">
        <f>[1]!PVT_Muw_cP($C262,K$69,gamma_gas_,gamma_oil_,gamma_water_,Rsb_m3m3_,Rp_m3m3_,Pb_atm_,T_res_C_,Bob_m3m3_,Muo_cP_,PVT_corr_1_)</f>
        <v>0.20048191760644599</v>
      </c>
    </row>
    <row r="263" spans="2:11" outlineLevel="1" x14ac:dyDescent="0.4">
      <c r="C263">
        <v>55</v>
      </c>
      <c r="D263">
        <f>[1]!PVT_Muw_cP($C263,D$69,gamma_gas_,gamma_oil_,gamma_water_,Rsb_m3m3_,Rp_m3m3_,Pb_atm_,T_res_C_,Bob_m3m3_,Muo_cP_,PVT_corr_)</f>
        <v>1.0071476661474692</v>
      </c>
      <c r="E263">
        <f>[1]!PVT_Muw_cP($C263,E$69,gamma_gas_,gamma_oil_,gamma_water_,Rsb_m3m3_,Rp_m3m3_,Pb_atm_,T_res_C_,Bob_m3m3_,Muo_cP_,PVT_corr_)</f>
        <v>0.44575274614936738</v>
      </c>
      <c r="F263">
        <f>[1]!PVT_Muw_cP($C263,F$69,gamma_gas_,gamma_oil_,gamma_water_,Rsb_m3m3_,Rp_m3m3_,Pb_atm_,T_res_C_,Bob_m3m3_,Muo_cP_,PVT_corr_)</f>
        <v>0.27941553924152074</v>
      </c>
      <c r="G263">
        <f>[1]!PVT_Muw_cP($C263,G$69,gamma_gas_,gamma_oil_,gamma_water_,Rsb_m3m3_,Rp_m3m3_,Pb_atm_,T_res_C_,Bob_m3m3_,Muo_cP_,PVT_corr_)</f>
        <v>0.20112636244805798</v>
      </c>
      <c r="H263">
        <f>[1]!PVT_Muw_cP($C263,H$69,gamma_gas_,gamma_oil_,gamma_water_,Rsb_m3m3_,Rp_m3m3_,Pb_atm_,T_res_C_,Bob_m3m3_,Muo_cP_,PVT_corr_1_)</f>
        <v>1.0071476661474692</v>
      </c>
      <c r="I263">
        <f>[1]!PVT_Muw_cP($C263,I$69,gamma_gas_,gamma_oil_,gamma_water_,Rsb_m3m3_,Rp_m3m3_,Pb_atm_,T_res_C_,Bob_m3m3_,Muo_cP_,PVT_corr_1_)</f>
        <v>0.44575274614936738</v>
      </c>
      <c r="J263">
        <f>[1]!PVT_Muw_cP($C263,J$69,gamma_gas_,gamma_oil_,gamma_water_,Rsb_m3m3_,Rp_m3m3_,Pb_atm_,T_res_C_,Bob_m3m3_,Muo_cP_,PVT_corr_1_)</f>
        <v>0.27941553924152074</v>
      </c>
      <c r="K263">
        <f>[1]!PVT_Muw_cP($C263,K$69,gamma_gas_,gamma_oil_,gamma_water_,Rsb_m3m3_,Rp_m3m3_,Pb_atm_,T_res_C_,Bob_m3m3_,Muo_cP_,PVT_corr_1_)</f>
        <v>0.20112636244805798</v>
      </c>
    </row>
    <row r="264" spans="2:11" outlineLevel="1" x14ac:dyDescent="0.4">
      <c r="C264">
        <v>60</v>
      </c>
      <c r="D264">
        <f>[1]!PVT_Muw_cP($C264,D$69,gamma_gas_,gamma_oil_,gamma_water_,Rsb_m3m3_,Rp_m3m3_,Pb_atm_,T_res_C_,Bob_m3m3_,Muo_cP_,PVT_corr_)</f>
        <v>1.0104074198260269</v>
      </c>
      <c r="E264">
        <f>[1]!PVT_Muw_cP($C264,E$69,gamma_gas_,gamma_oil_,gamma_water_,Rsb_m3m3_,Rp_m3m3_,Pb_atm_,T_res_C_,Bob_m3m3_,Muo_cP_,PVT_corr_)</f>
        <v>0.44719547813676885</v>
      </c>
      <c r="F264">
        <f>[1]!PVT_Muw_cP($C264,F$69,gamma_gas_,gamma_oil_,gamma_water_,Rsb_m3m3_,Rp_m3m3_,Pb_atm_,T_res_C_,Bob_m3m3_,Muo_cP_,PVT_corr_)</f>
        <v>0.28031990099750126</v>
      </c>
      <c r="G264">
        <f>[1]!PVT_Muw_cP($C264,G$69,gamma_gas_,gamma_oil_,gamma_water_,Rsb_m3m3_,Rp_m3m3_,Pb_atm_,T_res_C_,Bob_m3m3_,Muo_cP_,PVT_corr_)</f>
        <v>0.20177733193533573</v>
      </c>
      <c r="H264">
        <f>[1]!PVT_Muw_cP($C264,H$69,gamma_gas_,gamma_oil_,gamma_water_,Rsb_m3m3_,Rp_m3m3_,Pb_atm_,T_res_C_,Bob_m3m3_,Muo_cP_,PVT_corr_1_)</f>
        <v>1.0104074198260269</v>
      </c>
      <c r="I264">
        <f>[1]!PVT_Muw_cP($C264,I$69,gamma_gas_,gamma_oil_,gamma_water_,Rsb_m3m3_,Rp_m3m3_,Pb_atm_,T_res_C_,Bob_m3m3_,Muo_cP_,PVT_corr_1_)</f>
        <v>0.44719547813676885</v>
      </c>
      <c r="J264">
        <f>[1]!PVT_Muw_cP($C264,J$69,gamma_gas_,gamma_oil_,gamma_water_,Rsb_m3m3_,Rp_m3m3_,Pb_atm_,T_res_C_,Bob_m3m3_,Muo_cP_,PVT_corr_1_)</f>
        <v>0.28031990099750126</v>
      </c>
      <c r="K264">
        <f>[1]!PVT_Muw_cP($C264,K$69,gamma_gas_,gamma_oil_,gamma_water_,Rsb_m3m3_,Rp_m3m3_,Pb_atm_,T_res_C_,Bob_m3m3_,Muo_cP_,PVT_corr_1_)</f>
        <v>0.20177733193533573</v>
      </c>
    </row>
    <row r="265" spans="2:11" outlineLevel="1" x14ac:dyDescent="0.4">
      <c r="C265">
        <v>65</v>
      </c>
      <c r="D265">
        <f>[1]!PVT_Muw_cP($C265,D$69,gamma_gas_,gamma_oil_,gamma_water_,Rsb_m3m3_,Rp_m3m3_,Pb_atm_,T_res_C_,Bob_m3m3_,Muo_cP_,PVT_corr_)</f>
        <v>1.0136998459080169</v>
      </c>
      <c r="E265">
        <f>[1]!PVT_Muw_cP($C265,E$69,gamma_gas_,gamma_oil_,gamma_water_,Rsb_m3m3_,Rp_m3m3_,Pb_atm_,T_res_C_,Bob_m3m3_,Muo_cP_,PVT_corr_)</f>
        <v>0.44865267057921843</v>
      </c>
      <c r="F265">
        <f>[1]!PVT_Muw_cP($C265,F$69,gamma_gas_,gamma_oil_,gamma_water_,Rsb_m3m3_,Rp_m3m3_,Pb_atm_,T_res_C_,Bob_m3m3_,Muo_cP_,PVT_corr_)</f>
        <v>0.28123332714148574</v>
      </c>
      <c r="G265">
        <f>[1]!PVT_Muw_cP($C265,G$69,gamma_gas_,gamma_oil_,gamma_water_,Rsb_m3m3_,Rp_m3m3_,Pb_atm_,T_res_C_,Bob_m3m3_,Muo_cP_,PVT_corr_)</f>
        <v>0.20243482606827928</v>
      </c>
      <c r="H265">
        <f>[1]!PVT_Muw_cP($C265,H$69,gamma_gas_,gamma_oil_,gamma_water_,Rsb_m3m3_,Rp_m3m3_,Pb_atm_,T_res_C_,Bob_m3m3_,Muo_cP_,PVT_corr_1_)</f>
        <v>1.0136998459080169</v>
      </c>
      <c r="I265">
        <f>[1]!PVT_Muw_cP($C265,I$69,gamma_gas_,gamma_oil_,gamma_water_,Rsb_m3m3_,Rp_m3m3_,Pb_atm_,T_res_C_,Bob_m3m3_,Muo_cP_,PVT_corr_1_)</f>
        <v>0.44865267057921843</v>
      </c>
      <c r="J265">
        <f>[1]!PVT_Muw_cP($C265,J$69,gamma_gas_,gamma_oil_,gamma_water_,Rsb_m3m3_,Rp_m3m3_,Pb_atm_,T_res_C_,Bob_m3m3_,Muo_cP_,PVT_corr_1_)</f>
        <v>0.28123332714148574</v>
      </c>
      <c r="K265">
        <f>[1]!PVT_Muw_cP($C265,K$69,gamma_gas_,gamma_oil_,gamma_water_,Rsb_m3m3_,Rp_m3m3_,Pb_atm_,T_res_C_,Bob_m3m3_,Muo_cP_,PVT_corr_1_)</f>
        <v>0.20243482606827928</v>
      </c>
    </row>
    <row r="266" spans="2:11" outlineLevel="1" x14ac:dyDescent="0.4">
      <c r="B266" s="7"/>
      <c r="C266">
        <v>70</v>
      </c>
      <c r="D266">
        <f>[1]!PVT_Muw_cP($C266,D$69,gamma_gas_,gamma_oil_,gamma_water_,Rsb_m3m3_,Rp_m3m3_,Pb_atm_,T_res_C_,Bob_m3m3_,Muo_cP_,PVT_corr_)</f>
        <v>1.0170249443934389</v>
      </c>
      <c r="E266">
        <f>[1]!PVT_Muw_cP($C266,E$69,gamma_gas_,gamma_oil_,gamma_water_,Rsb_m3m3_,Rp_m3m3_,Pb_atm_,T_res_C_,Bob_m3m3_,Muo_cP_,PVT_corr_)</f>
        <v>0.45012432347671616</v>
      </c>
      <c r="F266">
        <f>[1]!PVT_Muw_cP($C266,F$69,gamma_gas_,gamma_oil_,gamma_water_,Rsb_m3m3_,Rp_m3m3_,Pb_atm_,T_res_C_,Bob_m3m3_,Muo_cP_,PVT_corr_)</f>
        <v>0.28215581767347425</v>
      </c>
      <c r="G266">
        <f>[1]!PVT_Muw_cP($C266,G$69,gamma_gas_,gamma_oil_,gamma_water_,Rsb_m3m3_,Rp_m3m3_,Pb_atm_,T_res_C_,Bob_m3m3_,Muo_cP_,PVT_corr_)</f>
        <v>0.20309884484688864</v>
      </c>
      <c r="H266">
        <f>[1]!PVT_Muw_cP($C266,H$69,gamma_gas_,gamma_oil_,gamma_water_,Rsb_m3m3_,Rp_m3m3_,Pb_atm_,T_res_C_,Bob_m3m3_,Muo_cP_,PVT_corr_1_)</f>
        <v>1.0170249443934389</v>
      </c>
      <c r="I266">
        <f>[1]!PVT_Muw_cP($C266,I$69,gamma_gas_,gamma_oil_,gamma_water_,Rsb_m3m3_,Rp_m3m3_,Pb_atm_,T_res_C_,Bob_m3m3_,Muo_cP_,PVT_corr_1_)</f>
        <v>0.45012432347671616</v>
      </c>
      <c r="J266">
        <f>[1]!PVT_Muw_cP($C266,J$69,gamma_gas_,gamma_oil_,gamma_water_,Rsb_m3m3_,Rp_m3m3_,Pb_atm_,T_res_C_,Bob_m3m3_,Muo_cP_,PVT_corr_1_)</f>
        <v>0.28215581767347425</v>
      </c>
      <c r="K266">
        <f>[1]!PVT_Muw_cP($C266,K$69,gamma_gas_,gamma_oil_,gamma_water_,Rsb_m3m3_,Rp_m3m3_,Pb_atm_,T_res_C_,Bob_m3m3_,Muo_cP_,PVT_corr_1_)</f>
        <v>0.20309884484688864</v>
      </c>
    </row>
    <row r="267" spans="2:11" outlineLevel="1" x14ac:dyDescent="0.4">
      <c r="C267">
        <v>75</v>
      </c>
      <c r="D267">
        <f>[1]!PVT_Muw_cP($C267,D$69,gamma_gas_,gamma_oil_,gamma_water_,Rsb_m3m3_,Rp_m3m3_,Pb_atm_,T_res_C_,Bob_m3m3_,Muo_cP_,PVT_corr_)</f>
        <v>1.0203827152822933</v>
      </c>
      <c r="E267">
        <f>[1]!PVT_Muw_cP($C267,E$69,gamma_gas_,gamma_oil_,gamma_water_,Rsb_m3m3_,Rp_m3m3_,Pb_atm_,T_res_C_,Bob_m3m3_,Muo_cP_,PVT_corr_)</f>
        <v>0.45161043682926205</v>
      </c>
      <c r="F267">
        <f>[1]!PVT_Muw_cP($C267,F$69,gamma_gas_,gamma_oil_,gamma_water_,Rsb_m3m3_,Rp_m3m3_,Pb_atm_,T_res_C_,Bob_m3m3_,Muo_cP_,PVT_corr_)</f>
        <v>0.28308737259346678</v>
      </c>
      <c r="G267">
        <f>[1]!PVT_Muw_cP($C267,G$69,gamma_gas_,gamma_oil_,gamma_water_,Rsb_m3m3_,Rp_m3m3_,Pb_atm_,T_res_C_,Bob_m3m3_,Muo_cP_,PVT_corr_)</f>
        <v>0.20376938827116375</v>
      </c>
      <c r="H267">
        <f>[1]!PVT_Muw_cP($C267,H$69,gamma_gas_,gamma_oil_,gamma_water_,Rsb_m3m3_,Rp_m3m3_,Pb_atm_,T_res_C_,Bob_m3m3_,Muo_cP_,PVT_corr_1_)</f>
        <v>1.0203827152822933</v>
      </c>
      <c r="I267">
        <f>[1]!PVT_Muw_cP($C267,I$69,gamma_gas_,gamma_oil_,gamma_water_,Rsb_m3m3_,Rp_m3m3_,Pb_atm_,T_res_C_,Bob_m3m3_,Muo_cP_,PVT_corr_1_)</f>
        <v>0.45161043682926205</v>
      </c>
      <c r="J267">
        <f>[1]!PVT_Muw_cP($C267,J$69,gamma_gas_,gamma_oil_,gamma_water_,Rsb_m3m3_,Rp_m3m3_,Pb_atm_,T_res_C_,Bob_m3m3_,Muo_cP_,PVT_corr_1_)</f>
        <v>0.28308737259346678</v>
      </c>
      <c r="K267">
        <f>[1]!PVT_Muw_cP($C267,K$69,gamma_gas_,gamma_oil_,gamma_water_,Rsb_m3m3_,Rp_m3m3_,Pb_atm_,T_res_C_,Bob_m3m3_,Muo_cP_,PVT_corr_1_)</f>
        <v>0.20376938827116375</v>
      </c>
    </row>
    <row r="268" spans="2:11" outlineLevel="1" x14ac:dyDescent="0.4">
      <c r="C268">
        <v>80</v>
      </c>
      <c r="D268">
        <f>[1]!PVT_Muw_cP($C268,D$69,gamma_gas_,gamma_oil_,gamma_water_,Rsb_m3m3_,Rp_m3m3_,Pb_atm_,T_res_C_,Bob_m3m3_,Muo_cP_,PVT_corr_)</f>
        <v>1.0237731585745795</v>
      </c>
      <c r="E268">
        <f>[1]!PVT_Muw_cP($C268,E$69,gamma_gas_,gamma_oil_,gamma_water_,Rsb_m3m3_,Rp_m3m3_,Pb_atm_,T_res_C_,Bob_m3m3_,Muo_cP_,PVT_corr_)</f>
        <v>0.45311101063685605</v>
      </c>
      <c r="F268">
        <f>[1]!PVT_Muw_cP($C268,F$69,gamma_gas_,gamma_oil_,gamma_water_,Rsb_m3m3_,Rp_m3m3_,Pb_atm_,T_res_C_,Bob_m3m3_,Muo_cP_,PVT_corr_)</f>
        <v>0.28402799190146338</v>
      </c>
      <c r="G268">
        <f>[1]!PVT_Muw_cP($C268,G$69,gamma_gas_,gamma_oil_,gamma_water_,Rsb_m3m3_,Rp_m3m3_,Pb_atm_,T_res_C_,Bob_m3m3_,Muo_cP_,PVT_corr_)</f>
        <v>0.2044464563411047</v>
      </c>
      <c r="H268">
        <f>[1]!PVT_Muw_cP($C268,H$69,gamma_gas_,gamma_oil_,gamma_water_,Rsb_m3m3_,Rp_m3m3_,Pb_atm_,T_res_C_,Bob_m3m3_,Muo_cP_,PVT_corr_1_)</f>
        <v>1.0237731585745795</v>
      </c>
      <c r="I268">
        <f>[1]!PVT_Muw_cP($C268,I$69,gamma_gas_,gamma_oil_,gamma_water_,Rsb_m3m3_,Rp_m3m3_,Pb_atm_,T_res_C_,Bob_m3m3_,Muo_cP_,PVT_corr_1_)</f>
        <v>0.45311101063685605</v>
      </c>
      <c r="J268">
        <f>[1]!PVT_Muw_cP($C268,J$69,gamma_gas_,gamma_oil_,gamma_water_,Rsb_m3m3_,Rp_m3m3_,Pb_atm_,T_res_C_,Bob_m3m3_,Muo_cP_,PVT_corr_1_)</f>
        <v>0.28402799190146338</v>
      </c>
      <c r="K268">
        <f>[1]!PVT_Muw_cP($C268,K$69,gamma_gas_,gamma_oil_,gamma_water_,Rsb_m3m3_,Rp_m3m3_,Pb_atm_,T_res_C_,Bob_m3m3_,Muo_cP_,PVT_corr_1_)</f>
        <v>0.2044464563411047</v>
      </c>
    </row>
    <row r="269" spans="2:11" outlineLevel="1" x14ac:dyDescent="0.4">
      <c r="C269">
        <v>85</v>
      </c>
      <c r="D269">
        <f>[1]!PVT_Muw_cP($C269,D$69,gamma_gas_,gamma_oil_,gamma_water_,Rsb_m3m3_,Rp_m3m3_,Pb_atm_,T_res_C_,Bob_m3m3_,Muo_cP_,PVT_corr_)</f>
        <v>1.027196274270298</v>
      </c>
      <c r="E269">
        <f>[1]!PVT_Muw_cP($C269,E$69,gamma_gas_,gamma_oil_,gamma_water_,Rsb_m3m3_,Rp_m3m3_,Pb_atm_,T_res_C_,Bob_m3m3_,Muo_cP_,PVT_corr_)</f>
        <v>0.45462604489949826</v>
      </c>
      <c r="F269">
        <f>[1]!PVT_Muw_cP($C269,F$69,gamma_gas_,gamma_oil_,gamma_water_,Rsb_m3m3_,Rp_m3m3_,Pb_atm_,T_res_C_,Bob_m3m3_,Muo_cP_,PVT_corr_)</f>
        <v>0.28497767559746395</v>
      </c>
      <c r="G269">
        <f>[1]!PVT_Muw_cP($C269,G$69,gamma_gas_,gamma_oil_,gamma_water_,Rsb_m3m3_,Rp_m3m3_,Pb_atm_,T_res_C_,Bob_m3m3_,Muo_cP_,PVT_corr_)</f>
        <v>0.20513004905671139</v>
      </c>
      <c r="H269">
        <f>[1]!PVT_Muw_cP($C269,H$69,gamma_gas_,gamma_oil_,gamma_water_,Rsb_m3m3_,Rp_m3m3_,Pb_atm_,T_res_C_,Bob_m3m3_,Muo_cP_,PVT_corr_1_)</f>
        <v>1.027196274270298</v>
      </c>
      <c r="I269">
        <f>[1]!PVT_Muw_cP($C269,I$69,gamma_gas_,gamma_oil_,gamma_water_,Rsb_m3m3_,Rp_m3m3_,Pb_atm_,T_res_C_,Bob_m3m3_,Muo_cP_,PVT_corr_1_)</f>
        <v>0.45462604489949826</v>
      </c>
      <c r="J269">
        <f>[1]!PVT_Muw_cP($C269,J$69,gamma_gas_,gamma_oil_,gamma_water_,Rsb_m3m3_,Rp_m3m3_,Pb_atm_,T_res_C_,Bob_m3m3_,Muo_cP_,PVT_corr_1_)</f>
        <v>0.28497767559746395</v>
      </c>
      <c r="K269">
        <f>[1]!PVT_Muw_cP($C269,K$69,gamma_gas_,gamma_oil_,gamma_water_,Rsb_m3m3_,Rp_m3m3_,Pb_atm_,T_res_C_,Bob_m3m3_,Muo_cP_,PVT_corr_1_)</f>
        <v>0.20513004905671139</v>
      </c>
    </row>
    <row r="270" spans="2:11" outlineLevel="1" x14ac:dyDescent="0.4">
      <c r="B270" s="7"/>
      <c r="C270">
        <v>90</v>
      </c>
      <c r="D270">
        <f>[1]!PVT_Muw_cP($C270,D$69,gamma_gas_,gamma_oil_,gamma_water_,Rsb_m3m3_,Rp_m3m3_,Pb_atm_,T_res_C_,Bob_m3m3_,Muo_cP_,PVT_corr_)</f>
        <v>1.0306520623694486</v>
      </c>
      <c r="E270">
        <f>[1]!PVT_Muw_cP($C270,E$69,gamma_gas_,gamma_oil_,gamma_water_,Rsb_m3m3_,Rp_m3m3_,Pb_atm_,T_res_C_,Bob_m3m3_,Muo_cP_,PVT_corr_)</f>
        <v>0.45615553961718858</v>
      </c>
      <c r="F270">
        <f>[1]!PVT_Muw_cP($C270,F$69,gamma_gas_,gamma_oil_,gamma_water_,Rsb_m3m3_,Rp_m3m3_,Pb_atm_,T_res_C_,Bob_m3m3_,Muo_cP_,PVT_corr_)</f>
        <v>0.28593642368146854</v>
      </c>
      <c r="G270">
        <f>[1]!PVT_Muw_cP($C270,G$69,gamma_gas_,gamma_oil_,gamma_water_,Rsb_m3m3_,Rp_m3m3_,Pb_atm_,T_res_C_,Bob_m3m3_,Muo_cP_,PVT_corr_)</f>
        <v>0.2058201664179839</v>
      </c>
      <c r="H270">
        <f>[1]!PVT_Muw_cP($C270,H$69,gamma_gas_,gamma_oil_,gamma_water_,Rsb_m3m3_,Rp_m3m3_,Pb_atm_,T_res_C_,Bob_m3m3_,Muo_cP_,PVT_corr_1_)</f>
        <v>1.0306520623694486</v>
      </c>
      <c r="I270">
        <f>[1]!PVT_Muw_cP($C270,I$69,gamma_gas_,gamma_oil_,gamma_water_,Rsb_m3m3_,Rp_m3m3_,Pb_atm_,T_res_C_,Bob_m3m3_,Muo_cP_,PVT_corr_1_)</f>
        <v>0.45615553961718858</v>
      </c>
      <c r="J270">
        <f>[1]!PVT_Muw_cP($C270,J$69,gamma_gas_,gamma_oil_,gamma_water_,Rsb_m3m3_,Rp_m3m3_,Pb_atm_,T_res_C_,Bob_m3m3_,Muo_cP_,PVT_corr_1_)</f>
        <v>0.28593642368146854</v>
      </c>
      <c r="K270">
        <f>[1]!PVT_Muw_cP($C270,K$69,gamma_gas_,gamma_oil_,gamma_water_,Rsb_m3m3_,Rp_m3m3_,Pb_atm_,T_res_C_,Bob_m3m3_,Muo_cP_,PVT_corr_1_)</f>
        <v>0.2058201664179839</v>
      </c>
    </row>
    <row r="271" spans="2:11" outlineLevel="1" x14ac:dyDescent="0.4">
      <c r="C271">
        <v>95</v>
      </c>
      <c r="D271">
        <f>[1]!PVT_Muw_cP($C271,D$69,gamma_gas_,gamma_oil_,gamma_water_,Rsb_m3m3_,Rp_m3m3_,Pb_atm_,T_res_C_,Bob_m3m3_,Muo_cP_,PVT_corr_)</f>
        <v>1.0341405228720315</v>
      </c>
      <c r="E271">
        <f>[1]!PVT_Muw_cP($C271,E$69,gamma_gas_,gamma_oil_,gamma_water_,Rsb_m3m3_,Rp_m3m3_,Pb_atm_,T_res_C_,Bob_m3m3_,Muo_cP_,PVT_corr_)</f>
        <v>0.45769949478992705</v>
      </c>
      <c r="F271">
        <f>[1]!PVT_Muw_cP($C271,F$69,gamma_gas_,gamma_oil_,gamma_water_,Rsb_m3m3_,Rp_m3m3_,Pb_atm_,T_res_C_,Bob_m3m3_,Muo_cP_,PVT_corr_)</f>
        <v>0.28690423615347721</v>
      </c>
      <c r="G271">
        <f>[1]!PVT_Muw_cP($C271,G$69,gamma_gas_,gamma_oil_,gamma_water_,Rsb_m3m3_,Rp_m3m3_,Pb_atm_,T_res_C_,Bob_m3m3_,Muo_cP_,PVT_corr_)</f>
        <v>0.2065168084249222</v>
      </c>
      <c r="H271">
        <f>[1]!PVT_Muw_cP($C271,H$69,gamma_gas_,gamma_oil_,gamma_water_,Rsb_m3m3_,Rp_m3m3_,Pb_atm_,T_res_C_,Bob_m3m3_,Muo_cP_,PVT_corr_1_)</f>
        <v>1.0341405228720315</v>
      </c>
      <c r="I271">
        <f>[1]!PVT_Muw_cP($C271,I$69,gamma_gas_,gamma_oil_,gamma_water_,Rsb_m3m3_,Rp_m3m3_,Pb_atm_,T_res_C_,Bob_m3m3_,Muo_cP_,PVT_corr_1_)</f>
        <v>0.45769949478992705</v>
      </c>
      <c r="J271">
        <f>[1]!PVT_Muw_cP($C271,J$69,gamma_gas_,gamma_oil_,gamma_water_,Rsb_m3m3_,Rp_m3m3_,Pb_atm_,T_res_C_,Bob_m3m3_,Muo_cP_,PVT_corr_1_)</f>
        <v>0.28690423615347721</v>
      </c>
      <c r="K271">
        <f>[1]!PVT_Muw_cP($C271,K$69,gamma_gas_,gamma_oil_,gamma_water_,Rsb_m3m3_,Rp_m3m3_,Pb_atm_,T_res_C_,Bob_m3m3_,Muo_cP_,PVT_corr_1_)</f>
        <v>0.2065168084249222</v>
      </c>
    </row>
    <row r="272" spans="2:11" outlineLevel="1" x14ac:dyDescent="0.4">
      <c r="C272">
        <v>100</v>
      </c>
      <c r="D272">
        <f>[1]!PVT_Muw_cP($C272,D$69,gamma_gas_,gamma_oil_,gamma_water_,Rsb_m3m3_,Rp_m3m3_,Pb_atm_,T_res_C_,Bob_m3m3_,Muo_cP_,PVT_corr_)</f>
        <v>1.0376616557780463</v>
      </c>
      <c r="E272">
        <f>[1]!PVT_Muw_cP($C272,E$69,gamma_gas_,gamma_oil_,gamma_water_,Rsb_m3m3_,Rp_m3m3_,Pb_atm_,T_res_C_,Bob_m3m3_,Muo_cP_,PVT_corr_)</f>
        <v>0.45925791041771363</v>
      </c>
      <c r="F272">
        <f>[1]!PVT_Muw_cP($C272,F$69,gamma_gas_,gamma_oil_,gamma_water_,Rsb_m3m3_,Rp_m3m3_,Pb_atm_,T_res_C_,Bob_m3m3_,Muo_cP_,PVT_corr_)</f>
        <v>0.28788111301348984</v>
      </c>
      <c r="G272">
        <f>[1]!PVT_Muw_cP($C272,G$69,gamma_gas_,gamma_oil_,gamma_water_,Rsb_m3m3_,Rp_m3m3_,Pb_atm_,T_res_C_,Bob_m3m3_,Muo_cP_,PVT_corr_)</f>
        <v>0.20721997507752629</v>
      </c>
      <c r="H272">
        <f>[1]!PVT_Muw_cP($C272,H$69,gamma_gas_,gamma_oil_,gamma_water_,Rsb_m3m3_,Rp_m3m3_,Pb_atm_,T_res_C_,Bob_m3m3_,Muo_cP_,PVT_corr_1_)</f>
        <v>1.0376616557780463</v>
      </c>
      <c r="I272">
        <f>[1]!PVT_Muw_cP($C272,I$69,gamma_gas_,gamma_oil_,gamma_water_,Rsb_m3m3_,Rp_m3m3_,Pb_atm_,T_res_C_,Bob_m3m3_,Muo_cP_,PVT_corr_1_)</f>
        <v>0.45925791041771363</v>
      </c>
      <c r="J272">
        <f>[1]!PVT_Muw_cP($C272,J$69,gamma_gas_,gamma_oil_,gamma_water_,Rsb_m3m3_,Rp_m3m3_,Pb_atm_,T_res_C_,Bob_m3m3_,Muo_cP_,PVT_corr_1_)</f>
        <v>0.28788111301348984</v>
      </c>
      <c r="K272">
        <f>[1]!PVT_Muw_cP($C272,K$69,gamma_gas_,gamma_oil_,gamma_water_,Rsb_m3m3_,Rp_m3m3_,Pb_atm_,T_res_C_,Bob_m3m3_,Muo_cP_,PVT_corr_1_)</f>
        <v>0.20721997507752629</v>
      </c>
    </row>
    <row r="273" spans="2:11" outlineLevel="1" x14ac:dyDescent="0.4">
      <c r="C273">
        <v>105</v>
      </c>
      <c r="D273">
        <f>[1]!PVT_Muw_cP($C273,D$69,gamma_gas_,gamma_oil_,gamma_water_,Rsb_m3m3_,Rp_m3m3_,Pb_atm_,T_res_C_,Bob_m3m3_,Muo_cP_,PVT_corr_)</f>
        <v>1.0412154610874933</v>
      </c>
      <c r="E273">
        <f>[1]!PVT_Muw_cP($C273,E$69,gamma_gas_,gamma_oil_,gamma_water_,Rsb_m3m3_,Rp_m3m3_,Pb_atm_,T_res_C_,Bob_m3m3_,Muo_cP_,PVT_corr_)</f>
        <v>0.46083078650054843</v>
      </c>
      <c r="F273">
        <f>[1]!PVT_Muw_cP($C273,F$69,gamma_gas_,gamma_oil_,gamma_water_,Rsb_m3m3_,Rp_m3m3_,Pb_atm_,T_res_C_,Bob_m3m3_,Muo_cP_,PVT_corr_)</f>
        <v>0.2888670542615065</v>
      </c>
      <c r="G273">
        <f>[1]!PVT_Muw_cP($C273,G$69,gamma_gas_,gamma_oil_,gamma_water_,Rsb_m3m3_,Rp_m3m3_,Pb_atm_,T_res_C_,Bob_m3m3_,Muo_cP_,PVT_corr_)</f>
        <v>0.20792966637579616</v>
      </c>
      <c r="H273">
        <f>[1]!PVT_Muw_cP($C273,H$69,gamma_gas_,gamma_oil_,gamma_water_,Rsb_m3m3_,Rp_m3m3_,Pb_atm_,T_res_C_,Bob_m3m3_,Muo_cP_,PVT_corr_1_)</f>
        <v>1.0412154610874933</v>
      </c>
      <c r="I273">
        <f>[1]!PVT_Muw_cP($C273,I$69,gamma_gas_,gamma_oil_,gamma_water_,Rsb_m3m3_,Rp_m3m3_,Pb_atm_,T_res_C_,Bob_m3m3_,Muo_cP_,PVT_corr_1_)</f>
        <v>0.46083078650054843</v>
      </c>
      <c r="J273">
        <f>[1]!PVT_Muw_cP($C273,J$69,gamma_gas_,gamma_oil_,gamma_water_,Rsb_m3m3_,Rp_m3m3_,Pb_atm_,T_res_C_,Bob_m3m3_,Muo_cP_,PVT_corr_1_)</f>
        <v>0.2888670542615065</v>
      </c>
      <c r="K273">
        <f>[1]!PVT_Muw_cP($C273,K$69,gamma_gas_,gamma_oil_,gamma_water_,Rsb_m3m3_,Rp_m3m3_,Pb_atm_,T_res_C_,Bob_m3m3_,Muo_cP_,PVT_corr_1_)</f>
        <v>0.20792966637579616</v>
      </c>
    </row>
    <row r="274" spans="2:11" outlineLevel="1" x14ac:dyDescent="0.4">
      <c r="B274" s="7"/>
      <c r="C274">
        <v>110</v>
      </c>
      <c r="D274">
        <f>[1]!PVT_Muw_cP($C274,D$69,gamma_gas_,gamma_oil_,gamma_water_,Rsb_m3m3_,Rp_m3m3_,Pb_atm_,T_res_C_,Bob_m3m3_,Muo_cP_,PVT_corr_)</f>
        <v>1.0448019388003724</v>
      </c>
      <c r="E274">
        <f>[1]!PVT_Muw_cP($C274,E$69,gamma_gas_,gamma_oil_,gamma_water_,Rsb_m3m3_,Rp_m3m3_,Pb_atm_,T_res_C_,Bob_m3m3_,Muo_cP_,PVT_corr_)</f>
        <v>0.46241812303843133</v>
      </c>
      <c r="F274">
        <f>[1]!PVT_Muw_cP($C274,F$69,gamma_gas_,gamma_oil_,gamma_water_,Rsb_m3m3_,Rp_m3m3_,Pb_atm_,T_res_C_,Bob_m3m3_,Muo_cP_,PVT_corr_)</f>
        <v>0.28986205989752722</v>
      </c>
      <c r="G274">
        <f>[1]!PVT_Muw_cP($C274,G$69,gamma_gas_,gamma_oil_,gamma_water_,Rsb_m3m3_,Rp_m3m3_,Pb_atm_,T_res_C_,Bob_m3m3_,Muo_cP_,PVT_corr_)</f>
        <v>0.20864588231973183</v>
      </c>
      <c r="H274">
        <f>[1]!PVT_Muw_cP($C274,H$69,gamma_gas_,gamma_oil_,gamma_water_,Rsb_m3m3_,Rp_m3m3_,Pb_atm_,T_res_C_,Bob_m3m3_,Muo_cP_,PVT_corr_1_)</f>
        <v>1.0448019388003724</v>
      </c>
      <c r="I274">
        <f>[1]!PVT_Muw_cP($C274,I$69,gamma_gas_,gamma_oil_,gamma_water_,Rsb_m3m3_,Rp_m3m3_,Pb_atm_,T_res_C_,Bob_m3m3_,Muo_cP_,PVT_corr_1_)</f>
        <v>0.46241812303843133</v>
      </c>
      <c r="J274">
        <f>[1]!PVT_Muw_cP($C274,J$69,gamma_gas_,gamma_oil_,gamma_water_,Rsb_m3m3_,Rp_m3m3_,Pb_atm_,T_res_C_,Bob_m3m3_,Muo_cP_,PVT_corr_1_)</f>
        <v>0.28986205989752722</v>
      </c>
      <c r="K274">
        <f>[1]!PVT_Muw_cP($C274,K$69,gamma_gas_,gamma_oil_,gamma_water_,Rsb_m3m3_,Rp_m3m3_,Pb_atm_,T_res_C_,Bob_m3m3_,Muo_cP_,PVT_corr_1_)</f>
        <v>0.20864588231973183</v>
      </c>
    </row>
    <row r="275" spans="2:11" outlineLevel="1" x14ac:dyDescent="0.4">
      <c r="C275">
        <v>115</v>
      </c>
      <c r="D275">
        <f>[1]!PVT_Muw_cP($C275,D$69,gamma_gas_,gamma_oil_,gamma_water_,Rsb_m3m3_,Rp_m3m3_,Pb_atm_,T_res_C_,Bob_m3m3_,Muo_cP_,PVT_corr_)</f>
        <v>1.0484210889166838</v>
      </c>
      <c r="E275">
        <f>[1]!PVT_Muw_cP($C275,E$69,gamma_gas_,gamma_oil_,gamma_water_,Rsb_m3m3_,Rp_m3m3_,Pb_atm_,T_res_C_,Bob_m3m3_,Muo_cP_,PVT_corr_)</f>
        <v>0.46401992003136239</v>
      </c>
      <c r="F275">
        <f>[1]!PVT_Muw_cP($C275,F$69,gamma_gas_,gamma_oil_,gamma_water_,Rsb_m3m3_,Rp_m3m3_,Pb_atm_,T_res_C_,Bob_m3m3_,Muo_cP_,PVT_corr_)</f>
        <v>0.29086612992155192</v>
      </c>
      <c r="G275">
        <f>[1]!PVT_Muw_cP($C275,G$69,gamma_gas_,gamma_oil_,gamma_water_,Rsb_m3m3_,Rp_m3m3_,Pb_atm_,T_res_C_,Bob_m3m3_,Muo_cP_,PVT_corr_)</f>
        <v>0.20936862290933328</v>
      </c>
      <c r="H275">
        <f>[1]!PVT_Muw_cP($C275,H$69,gamma_gas_,gamma_oil_,gamma_water_,Rsb_m3m3_,Rp_m3m3_,Pb_atm_,T_res_C_,Bob_m3m3_,Muo_cP_,PVT_corr_1_)</f>
        <v>1.0484210889166838</v>
      </c>
      <c r="I275">
        <f>[1]!PVT_Muw_cP($C275,I$69,gamma_gas_,gamma_oil_,gamma_water_,Rsb_m3m3_,Rp_m3m3_,Pb_atm_,T_res_C_,Bob_m3m3_,Muo_cP_,PVT_corr_1_)</f>
        <v>0.46401992003136239</v>
      </c>
      <c r="J275">
        <f>[1]!PVT_Muw_cP($C275,J$69,gamma_gas_,gamma_oil_,gamma_water_,Rsb_m3m3_,Rp_m3m3_,Pb_atm_,T_res_C_,Bob_m3m3_,Muo_cP_,PVT_corr_1_)</f>
        <v>0.29086612992155192</v>
      </c>
      <c r="K275">
        <f>[1]!PVT_Muw_cP($C275,K$69,gamma_gas_,gamma_oil_,gamma_water_,Rsb_m3m3_,Rp_m3m3_,Pb_atm_,T_res_C_,Bob_m3m3_,Muo_cP_,PVT_corr_1_)</f>
        <v>0.20936862290933328</v>
      </c>
    </row>
    <row r="276" spans="2:11" outlineLevel="1" x14ac:dyDescent="0.4">
      <c r="C276">
        <v>120</v>
      </c>
      <c r="D276">
        <f>[1]!PVT_Muw_cP($C276,D$69,gamma_gas_,gamma_oil_,gamma_water_,Rsb_m3m3_,Rp_m3m3_,Pb_atm_,T_res_C_,Bob_m3m3_,Muo_cP_,PVT_corr_)</f>
        <v>1.0520729114364271</v>
      </c>
      <c r="E276">
        <f>[1]!PVT_Muw_cP($C276,E$69,gamma_gas_,gamma_oil_,gamma_water_,Rsb_m3m3_,Rp_m3m3_,Pb_atm_,T_res_C_,Bob_m3m3_,Muo_cP_,PVT_corr_)</f>
        <v>0.46563617747934161</v>
      </c>
      <c r="F276">
        <f>[1]!PVT_Muw_cP($C276,F$69,gamma_gas_,gamma_oil_,gamma_water_,Rsb_m3m3_,Rp_m3m3_,Pb_atm_,T_res_C_,Bob_m3m3_,Muo_cP_,PVT_corr_)</f>
        <v>0.29187926433358069</v>
      </c>
      <c r="G276">
        <f>[1]!PVT_Muw_cP($C276,G$69,gamma_gas_,gamma_oil_,gamma_water_,Rsb_m3m3_,Rp_m3m3_,Pb_atm_,T_res_C_,Bob_m3m3_,Muo_cP_,PVT_corr_)</f>
        <v>0.21009788814460051</v>
      </c>
      <c r="H276">
        <f>[1]!PVT_Muw_cP($C276,H$69,gamma_gas_,gamma_oil_,gamma_water_,Rsb_m3m3_,Rp_m3m3_,Pb_atm_,T_res_C_,Bob_m3m3_,Muo_cP_,PVT_corr_1_)</f>
        <v>1.0520729114364271</v>
      </c>
      <c r="I276">
        <f>[1]!PVT_Muw_cP($C276,I$69,gamma_gas_,gamma_oil_,gamma_water_,Rsb_m3m3_,Rp_m3m3_,Pb_atm_,T_res_C_,Bob_m3m3_,Muo_cP_,PVT_corr_1_)</f>
        <v>0.46563617747934161</v>
      </c>
      <c r="J276">
        <f>[1]!PVT_Muw_cP($C276,J$69,gamma_gas_,gamma_oil_,gamma_water_,Rsb_m3m3_,Rp_m3m3_,Pb_atm_,T_res_C_,Bob_m3m3_,Muo_cP_,PVT_corr_1_)</f>
        <v>0.29187926433358069</v>
      </c>
      <c r="K276">
        <f>[1]!PVT_Muw_cP($C276,K$69,gamma_gas_,gamma_oil_,gamma_water_,Rsb_m3m3_,Rp_m3m3_,Pb_atm_,T_res_C_,Bob_m3m3_,Muo_cP_,PVT_corr_1_)</f>
        <v>0.21009788814460051</v>
      </c>
    </row>
    <row r="277" spans="2:11" outlineLevel="1" x14ac:dyDescent="0.4">
      <c r="C277">
        <v>125</v>
      </c>
      <c r="D277">
        <f>[1]!PVT_Muw_cP($C277,D$69,gamma_gas_,gamma_oil_,gamma_water_,Rsb_m3m3_,Rp_m3m3_,Pb_atm_,T_res_C_,Bob_m3m3_,Muo_cP_,PVT_corr_)</f>
        <v>1.0557574063596027</v>
      </c>
      <c r="E277">
        <f>[1]!PVT_Muw_cP($C277,E$69,gamma_gas_,gamma_oil_,gamma_water_,Rsb_m3m3_,Rp_m3m3_,Pb_atm_,T_res_C_,Bob_m3m3_,Muo_cP_,PVT_corr_)</f>
        <v>0.46726689538236893</v>
      </c>
      <c r="F277">
        <f>[1]!PVT_Muw_cP($C277,F$69,gamma_gas_,gamma_oil_,gamma_water_,Rsb_m3m3_,Rp_m3m3_,Pb_atm_,T_res_C_,Bob_m3m3_,Muo_cP_,PVT_corr_)</f>
        <v>0.29290146313361343</v>
      </c>
      <c r="G277">
        <f>[1]!PVT_Muw_cP($C277,G$69,gamma_gas_,gamma_oil_,gamma_water_,Rsb_m3m3_,Rp_m3m3_,Pb_atm_,T_res_C_,Bob_m3m3_,Muo_cP_,PVT_corr_)</f>
        <v>0.21083367802553357</v>
      </c>
      <c r="H277">
        <f>[1]!PVT_Muw_cP($C277,H$69,gamma_gas_,gamma_oil_,gamma_water_,Rsb_m3m3_,Rp_m3m3_,Pb_atm_,T_res_C_,Bob_m3m3_,Muo_cP_,PVT_corr_1_)</f>
        <v>1.0557574063596027</v>
      </c>
      <c r="I277">
        <f>[1]!PVT_Muw_cP($C277,I$69,gamma_gas_,gamma_oil_,gamma_water_,Rsb_m3m3_,Rp_m3m3_,Pb_atm_,T_res_C_,Bob_m3m3_,Muo_cP_,PVT_corr_1_)</f>
        <v>0.46726689538236893</v>
      </c>
      <c r="J277">
        <f>[1]!PVT_Muw_cP($C277,J$69,gamma_gas_,gamma_oil_,gamma_water_,Rsb_m3m3_,Rp_m3m3_,Pb_atm_,T_res_C_,Bob_m3m3_,Muo_cP_,PVT_corr_1_)</f>
        <v>0.29290146313361343</v>
      </c>
      <c r="K277">
        <f>[1]!PVT_Muw_cP($C277,K$69,gamma_gas_,gamma_oil_,gamma_water_,Rsb_m3m3_,Rp_m3m3_,Pb_atm_,T_res_C_,Bob_m3m3_,Muo_cP_,PVT_corr_1_)</f>
        <v>0.21083367802553357</v>
      </c>
    </row>
    <row r="278" spans="2:11" outlineLevel="1" x14ac:dyDescent="0.4">
      <c r="B278" s="7"/>
      <c r="C278">
        <v>130</v>
      </c>
      <c r="D278">
        <f>[1]!PVT_Muw_cP($C278,D$69,gamma_gas_,gamma_oil_,gamma_water_,Rsb_m3m3_,Rp_m3m3_,Pb_atm_,T_res_C_,Bob_m3m3_,Muo_cP_,PVT_corr_)</f>
        <v>1.0594745736862103</v>
      </c>
      <c r="E278">
        <f>[1]!PVT_Muw_cP($C278,E$69,gamma_gas_,gamma_oil_,gamma_water_,Rsb_m3m3_,Rp_m3m3_,Pb_atm_,T_res_C_,Bob_m3m3_,Muo_cP_,PVT_corr_)</f>
        <v>0.46891207374044447</v>
      </c>
      <c r="F278">
        <f>[1]!PVT_Muw_cP($C278,F$69,gamma_gas_,gamma_oil_,gamma_water_,Rsb_m3m3_,Rp_m3m3_,Pb_atm_,T_res_C_,Bob_m3m3_,Muo_cP_,PVT_corr_)</f>
        <v>0.29393272632165018</v>
      </c>
      <c r="G278">
        <f>[1]!PVT_Muw_cP($C278,G$69,gamma_gas_,gamma_oil_,gamma_water_,Rsb_m3m3_,Rp_m3m3_,Pb_atm_,T_res_C_,Bob_m3m3_,Muo_cP_,PVT_corr_)</f>
        <v>0.21157599255213239</v>
      </c>
      <c r="H278">
        <f>[1]!PVT_Muw_cP($C278,H$69,gamma_gas_,gamma_oil_,gamma_water_,Rsb_m3m3_,Rp_m3m3_,Pb_atm_,T_res_C_,Bob_m3m3_,Muo_cP_,PVT_corr_1_)</f>
        <v>1.0594745736862103</v>
      </c>
      <c r="I278">
        <f>[1]!PVT_Muw_cP($C278,I$69,gamma_gas_,gamma_oil_,gamma_water_,Rsb_m3m3_,Rp_m3m3_,Pb_atm_,T_res_C_,Bob_m3m3_,Muo_cP_,PVT_corr_1_)</f>
        <v>0.46891207374044447</v>
      </c>
      <c r="J278">
        <f>[1]!PVT_Muw_cP($C278,J$69,gamma_gas_,gamma_oil_,gamma_water_,Rsb_m3m3_,Rp_m3m3_,Pb_atm_,T_res_C_,Bob_m3m3_,Muo_cP_,PVT_corr_1_)</f>
        <v>0.29393272632165018</v>
      </c>
      <c r="K278">
        <f>[1]!PVT_Muw_cP($C278,K$69,gamma_gas_,gamma_oil_,gamma_water_,Rsb_m3m3_,Rp_m3m3_,Pb_atm_,T_res_C_,Bob_m3m3_,Muo_cP_,PVT_corr_1_)</f>
        <v>0.21157599255213239</v>
      </c>
    </row>
    <row r="279" spans="2:11" outlineLevel="1" x14ac:dyDescent="0.4">
      <c r="C279">
        <v>135</v>
      </c>
      <c r="D279">
        <f>[1]!PVT_Muw_cP($C279,D$69,gamma_gas_,gamma_oil_,gamma_water_,Rsb_m3m3_,Rp_m3m3_,Pb_atm_,T_res_C_,Bob_m3m3_,Muo_cP_,PVT_corr_)</f>
        <v>1.0632244134162501</v>
      </c>
      <c r="E279">
        <f>[1]!PVT_Muw_cP($C279,E$69,gamma_gas_,gamma_oil_,gamma_water_,Rsb_m3m3_,Rp_m3m3_,Pb_atm_,T_res_C_,Bob_m3m3_,Muo_cP_,PVT_corr_)</f>
        <v>0.47057171255356811</v>
      </c>
      <c r="F279">
        <f>[1]!PVT_Muw_cP($C279,F$69,gamma_gas_,gamma_oil_,gamma_water_,Rsb_m3m3_,Rp_m3m3_,Pb_atm_,T_res_C_,Bob_m3m3_,Muo_cP_,PVT_corr_)</f>
        <v>0.29497305389769102</v>
      </c>
      <c r="G279">
        <f>[1]!PVT_Muw_cP($C279,G$69,gamma_gas_,gamma_oil_,gamma_water_,Rsb_m3m3_,Rp_m3m3_,Pb_atm_,T_res_C_,Bob_m3m3_,Muo_cP_,PVT_corr_)</f>
        <v>0.21232483172439701</v>
      </c>
      <c r="H279">
        <f>[1]!PVT_Muw_cP($C279,H$69,gamma_gas_,gamma_oil_,gamma_water_,Rsb_m3m3_,Rp_m3m3_,Pb_atm_,T_res_C_,Bob_m3m3_,Muo_cP_,PVT_corr_1_)</f>
        <v>1.0632244134162501</v>
      </c>
      <c r="I279">
        <f>[1]!PVT_Muw_cP($C279,I$69,gamma_gas_,gamma_oil_,gamma_water_,Rsb_m3m3_,Rp_m3m3_,Pb_atm_,T_res_C_,Bob_m3m3_,Muo_cP_,PVT_corr_1_)</f>
        <v>0.47057171255356811</v>
      </c>
      <c r="J279">
        <f>[1]!PVT_Muw_cP($C279,J$69,gamma_gas_,gamma_oil_,gamma_water_,Rsb_m3m3_,Rp_m3m3_,Pb_atm_,T_res_C_,Bob_m3m3_,Muo_cP_,PVT_corr_1_)</f>
        <v>0.29497305389769102</v>
      </c>
      <c r="K279">
        <f>[1]!PVT_Muw_cP($C279,K$69,gamma_gas_,gamma_oil_,gamma_water_,Rsb_m3m3_,Rp_m3m3_,Pb_atm_,T_res_C_,Bob_m3m3_,Muo_cP_,PVT_corr_1_)</f>
        <v>0.21232483172439701</v>
      </c>
    </row>
    <row r="280" spans="2:11" outlineLevel="1" x14ac:dyDescent="0.4">
      <c r="C280">
        <v>140</v>
      </c>
      <c r="D280">
        <f>[1]!PVT_Muw_cP($C280,D$69,gamma_gas_,gamma_oil_,gamma_water_,Rsb_m3m3_,Rp_m3m3_,Pb_atm_,T_res_C_,Bob_m3m3_,Muo_cP_,PVT_corr_)</f>
        <v>1.0670069255497221</v>
      </c>
      <c r="E280">
        <f>[1]!PVT_Muw_cP($C280,E$69,gamma_gas_,gamma_oil_,gamma_water_,Rsb_m3m3_,Rp_m3m3_,Pb_atm_,T_res_C_,Bob_m3m3_,Muo_cP_,PVT_corr_)</f>
        <v>0.47224581182173991</v>
      </c>
      <c r="F280">
        <f>[1]!PVT_Muw_cP($C280,F$69,gamma_gas_,gamma_oil_,gamma_water_,Rsb_m3m3_,Rp_m3m3_,Pb_atm_,T_res_C_,Bob_m3m3_,Muo_cP_,PVT_corr_)</f>
        <v>0.29602244586173582</v>
      </c>
      <c r="G280">
        <f>[1]!PVT_Muw_cP($C280,G$69,gamma_gas_,gamma_oil_,gamma_water_,Rsb_m3m3_,Rp_m3m3_,Pb_atm_,T_res_C_,Bob_m3m3_,Muo_cP_,PVT_corr_)</f>
        <v>0.21308019554232741</v>
      </c>
      <c r="H280">
        <f>[1]!PVT_Muw_cP($C280,H$69,gamma_gas_,gamma_oil_,gamma_water_,Rsb_m3m3_,Rp_m3m3_,Pb_atm_,T_res_C_,Bob_m3m3_,Muo_cP_,PVT_corr_1_)</f>
        <v>1.0670069255497221</v>
      </c>
      <c r="I280">
        <f>[1]!PVT_Muw_cP($C280,I$69,gamma_gas_,gamma_oil_,gamma_water_,Rsb_m3m3_,Rp_m3m3_,Pb_atm_,T_res_C_,Bob_m3m3_,Muo_cP_,PVT_corr_1_)</f>
        <v>0.47224581182173991</v>
      </c>
      <c r="J280">
        <f>[1]!PVT_Muw_cP($C280,J$69,gamma_gas_,gamma_oil_,gamma_water_,Rsb_m3m3_,Rp_m3m3_,Pb_atm_,T_res_C_,Bob_m3m3_,Muo_cP_,PVT_corr_1_)</f>
        <v>0.29602244586173582</v>
      </c>
      <c r="K280">
        <f>[1]!PVT_Muw_cP($C280,K$69,gamma_gas_,gamma_oil_,gamma_water_,Rsb_m3m3_,Rp_m3m3_,Pb_atm_,T_res_C_,Bob_m3m3_,Muo_cP_,PVT_corr_1_)</f>
        <v>0.21308019554232741</v>
      </c>
    </row>
    <row r="281" spans="2:11" outlineLevel="1" x14ac:dyDescent="0.4">
      <c r="C281">
        <v>145</v>
      </c>
      <c r="D281">
        <f>[1]!PVT_Muw_cP($C281,D$69,gamma_gas_,gamma_oil_,gamma_water_,Rsb_m3m3_,Rp_m3m3_,Pb_atm_,T_res_C_,Bob_m3m3_,Muo_cP_,PVT_corr_)</f>
        <v>1.070822110086626</v>
      </c>
      <c r="E281">
        <f>[1]!PVT_Muw_cP($C281,E$69,gamma_gas_,gamma_oil_,gamma_water_,Rsb_m3m3_,Rp_m3m3_,Pb_atm_,T_res_C_,Bob_m3m3_,Muo_cP_,PVT_corr_)</f>
        <v>0.47393437154495982</v>
      </c>
      <c r="F281">
        <f>[1]!PVT_Muw_cP($C281,F$69,gamma_gas_,gamma_oil_,gamma_water_,Rsb_m3m3_,Rp_m3m3_,Pb_atm_,T_res_C_,Bob_m3m3_,Muo_cP_,PVT_corr_)</f>
        <v>0.29708090221378469</v>
      </c>
      <c r="G281">
        <f>[1]!PVT_Muw_cP($C281,G$69,gamma_gas_,gamma_oil_,gamma_water_,Rsb_m3m3_,Rp_m3m3_,Pb_atm_,T_res_C_,Bob_m3m3_,Muo_cP_,PVT_corr_)</f>
        <v>0.21384208400592361</v>
      </c>
      <c r="H281">
        <f>[1]!PVT_Muw_cP($C281,H$69,gamma_gas_,gamma_oil_,gamma_water_,Rsb_m3m3_,Rp_m3m3_,Pb_atm_,T_res_C_,Bob_m3m3_,Muo_cP_,PVT_corr_1_)</f>
        <v>1.070822110086626</v>
      </c>
      <c r="I281">
        <f>[1]!PVT_Muw_cP($C281,I$69,gamma_gas_,gamma_oil_,gamma_water_,Rsb_m3m3_,Rp_m3m3_,Pb_atm_,T_res_C_,Bob_m3m3_,Muo_cP_,PVT_corr_1_)</f>
        <v>0.47393437154495982</v>
      </c>
      <c r="J281">
        <f>[1]!PVT_Muw_cP($C281,J$69,gamma_gas_,gamma_oil_,gamma_water_,Rsb_m3m3_,Rp_m3m3_,Pb_atm_,T_res_C_,Bob_m3m3_,Muo_cP_,PVT_corr_1_)</f>
        <v>0.29708090221378469</v>
      </c>
      <c r="K281">
        <f>[1]!PVT_Muw_cP($C281,K$69,gamma_gas_,gamma_oil_,gamma_water_,Rsb_m3m3_,Rp_m3m3_,Pb_atm_,T_res_C_,Bob_m3m3_,Muo_cP_,PVT_corr_1_)</f>
        <v>0.21384208400592361</v>
      </c>
    </row>
    <row r="282" spans="2:11" outlineLevel="1" x14ac:dyDescent="0.4">
      <c r="C282">
        <v>150</v>
      </c>
      <c r="D282">
        <f>[1]!PVT_Muw_cP($C282,D$69,gamma_gas_,gamma_oil_,gamma_water_,Rsb_m3m3_,Rp_m3m3_,Pb_atm_,T_res_C_,Bob_m3m3_,Muo_cP_,PVT_corr_)</f>
        <v>1.0746699670269622</v>
      </c>
      <c r="E282">
        <f>[1]!PVT_Muw_cP($C282,E$69,gamma_gas_,gamma_oil_,gamma_water_,Rsb_m3m3_,Rp_m3m3_,Pb_atm_,T_res_C_,Bob_m3m3_,Muo_cP_,PVT_corr_)</f>
        <v>0.47563739172322794</v>
      </c>
      <c r="F282">
        <f>[1]!PVT_Muw_cP($C282,F$69,gamma_gas_,gamma_oil_,gamma_water_,Rsb_m3m3_,Rp_m3m3_,Pb_atm_,T_res_C_,Bob_m3m3_,Muo_cP_,PVT_corr_)</f>
        <v>0.29814842295383753</v>
      </c>
      <c r="G282">
        <f>[1]!PVT_Muw_cP($C282,G$69,gamma_gas_,gamma_oil_,gamma_water_,Rsb_m3m3_,Rp_m3m3_,Pb_atm_,T_res_C_,Bob_m3m3_,Muo_cP_,PVT_corr_)</f>
        <v>0.21461049711518559</v>
      </c>
      <c r="H282">
        <f>[1]!PVT_Muw_cP($C282,H$69,gamma_gas_,gamma_oil_,gamma_water_,Rsb_m3m3_,Rp_m3m3_,Pb_atm_,T_res_C_,Bob_m3m3_,Muo_cP_,PVT_corr_1_)</f>
        <v>1.0746699670269622</v>
      </c>
      <c r="I282">
        <f>[1]!PVT_Muw_cP($C282,I$69,gamma_gas_,gamma_oil_,gamma_water_,Rsb_m3m3_,Rp_m3m3_,Pb_atm_,T_res_C_,Bob_m3m3_,Muo_cP_,PVT_corr_1_)</f>
        <v>0.47563739172322794</v>
      </c>
      <c r="J282">
        <f>[1]!PVT_Muw_cP($C282,J$69,gamma_gas_,gamma_oil_,gamma_water_,Rsb_m3m3_,Rp_m3m3_,Pb_atm_,T_res_C_,Bob_m3m3_,Muo_cP_,PVT_corr_1_)</f>
        <v>0.29814842295383753</v>
      </c>
      <c r="K282">
        <f>[1]!PVT_Muw_cP($C282,K$69,gamma_gas_,gamma_oil_,gamma_water_,Rsb_m3m3_,Rp_m3m3_,Pb_atm_,T_res_C_,Bob_m3m3_,Muo_cP_,PVT_corr_1_)</f>
        <v>0.21461049711518559</v>
      </c>
    </row>
    <row r="284" spans="2:11" x14ac:dyDescent="0.4">
      <c r="B284" s="7" t="s">
        <v>60</v>
      </c>
    </row>
    <row r="285" spans="2:11" outlineLevel="1" x14ac:dyDescent="0.4">
      <c r="D285" t="str">
        <f>"T = "&amp;D286&amp; " C"</f>
        <v>T = 20 C</v>
      </c>
      <c r="E285" t="str">
        <f t="shared" ref="E285:G285" si="50">"T = "&amp;E286&amp; " C"</f>
        <v>T = 60 C</v>
      </c>
      <c r="F285" t="str">
        <f t="shared" si="50"/>
        <v>T = 100 C</v>
      </c>
      <c r="G285" t="str">
        <f t="shared" si="50"/>
        <v>T = 140 C</v>
      </c>
      <c r="H285" t="str">
        <f>D285</f>
        <v>T = 20 C</v>
      </c>
      <c r="I285" t="str">
        <f t="shared" ref="I285" si="51">E285</f>
        <v>T = 60 C</v>
      </c>
      <c r="J285" t="str">
        <f t="shared" ref="J285" si="52">F285</f>
        <v>T = 100 C</v>
      </c>
      <c r="K285" t="str">
        <f t="shared" ref="K285" si="53">G285</f>
        <v>T = 140 C</v>
      </c>
    </row>
    <row r="286" spans="2:11" outlineLevel="1" x14ac:dyDescent="0.4">
      <c r="D286">
        <v>20</v>
      </c>
      <c r="E286">
        <v>60</v>
      </c>
      <c r="F286">
        <v>100</v>
      </c>
      <c r="G286">
        <v>140</v>
      </c>
    </row>
    <row r="287" spans="2:11" outlineLevel="1" x14ac:dyDescent="0.4">
      <c r="C287" t="s">
        <v>54</v>
      </c>
      <c r="D287" t="str">
        <f>"T_1_"&amp;D286</f>
        <v>T_1_20</v>
      </c>
      <c r="E287" t="str">
        <f t="shared" ref="E287:G287" si="54">"T_1_"&amp;E286</f>
        <v>T_1_60</v>
      </c>
      <c r="F287" t="str">
        <f t="shared" si="54"/>
        <v>T_1_100</v>
      </c>
      <c r="G287" t="str">
        <f t="shared" si="54"/>
        <v>T_1_140</v>
      </c>
      <c r="H287" t="str">
        <f>"T_0_"&amp;D286</f>
        <v>T_0_20</v>
      </c>
      <c r="I287" t="str">
        <f t="shared" ref="I287" si="55">"T_0_"&amp;E286</f>
        <v>T_0_60</v>
      </c>
      <c r="J287" t="str">
        <f t="shared" ref="J287" si="56">"T_0_"&amp;F286</f>
        <v>T_0_100</v>
      </c>
      <c r="K287" t="str">
        <f t="shared" ref="K287" si="57">"T_0_"&amp;G286</f>
        <v>T_0_140</v>
      </c>
    </row>
    <row r="288" spans="2:11" outlineLevel="1" x14ac:dyDescent="0.4">
      <c r="C288">
        <v>1</v>
      </c>
      <c r="D288">
        <f>[1]!PVT_Rhoo_kgm3($C288,D$69,gamma_gas_,gamma_oil_,gamma_water_,Rsb_m3m3_,Rp_m3m3_,Pb_atm_,T_res_C_,Bob_m3m3_,Muo_cP_,PVT_corr_)</f>
        <v>856.6930351028609</v>
      </c>
      <c r="E288">
        <f>[1]!PVT_Rhoo_kgm3($C288,E$69,gamma_gas_,gamma_oil_,gamma_water_,Rsb_m3m3_,Rp_m3m3_,Pb_atm_,T_res_C_,Bob_m3m3_,Muo_cP_,PVT_corr_)</f>
        <v>836.30728293820096</v>
      </c>
      <c r="F288">
        <f>[1]!PVT_Rhoo_kgm3($C288,F$69,gamma_gas_,gamma_oil_,gamma_water_,Rsb_m3m3_,Rp_m3m3_,Pb_atm_,T_res_C_,Bob_m3m3_,Muo_cP_,PVT_corr_)</f>
        <v>816.46447629634542</v>
      </c>
      <c r="G288">
        <f>[1]!PVT_Rhoo_kgm3($C288,G$69,gamma_gas_,gamma_oil_,gamma_water_,Rsb_m3m3_,Rp_m3m3_,Pb_atm_,T_res_C_,Bob_m3m3_,Muo_cP_,PVT_corr_)</f>
        <v>796.66248918831809</v>
      </c>
      <c r="H288">
        <f>[1]!PVT_Rhoo_kgm3($C288,H$69,gamma_gas_,gamma_oil_,gamma_water_,Rsb_m3m3_,Rp_m3m3_,Pb_atm_,T_res_C_,Bob_m3m3_,Muo_cP_,PVT_corr_1_)</f>
        <v>860.52649593595117</v>
      </c>
      <c r="I288">
        <f>[1]!PVT_Rhoo_kgm3($C288,I$69,gamma_gas_,gamma_oil_,gamma_water_,Rsb_m3m3_,Rp_m3m3_,Pb_atm_,T_res_C_,Bob_m3m3_,Muo_cP_,PVT_corr_1_)</f>
        <v>841.90586877326075</v>
      </c>
      <c r="J288">
        <f>[1]!PVT_Rhoo_kgm3($C288,J$69,gamma_gas_,gamma_oil_,gamma_water_,Rsb_m3m3_,Rp_m3m3_,Pb_atm_,T_res_C_,Bob_m3m3_,Muo_cP_,PVT_corr_1_)</f>
        <v>822.38429103294902</v>
      </c>
      <c r="K288">
        <f>[1]!PVT_Rhoo_kgm3($C288,K$69,gamma_gas_,gamma_oil_,gamma_water_,Rsb_m3m3_,Rp_m3m3_,Pb_atm_,T_res_C_,Bob_m3m3_,Muo_cP_,PVT_corr_1_)</f>
        <v>802.62063656360863</v>
      </c>
    </row>
    <row r="289" spans="2:11" outlineLevel="1" x14ac:dyDescent="0.4">
      <c r="C289">
        <v>5</v>
      </c>
      <c r="D289">
        <f>[1]!PVT_Rhoo_kgm3($C289,D$69,gamma_gas_,gamma_oil_,gamma_water_,Rsb_m3m3_,Rp_m3m3_,Pb_atm_,T_res_C_,Bob_m3m3_,Muo_cP_,PVT_corr_)</f>
        <v>853.03269940400321</v>
      </c>
      <c r="E289">
        <f>[1]!PVT_Rhoo_kgm3($C289,E$69,gamma_gas_,gamma_oil_,gamma_water_,Rsb_m3m3_,Rp_m3m3_,Pb_atm_,T_res_C_,Bob_m3m3_,Muo_cP_,PVT_corr_)</f>
        <v>832.52918049662946</v>
      </c>
      <c r="F289">
        <f>[1]!PVT_Rhoo_kgm3($C289,F$69,gamma_gas_,gamma_oil_,gamma_water_,Rsb_m3m3_,Rp_m3m3_,Pb_atm_,T_res_C_,Bob_m3m3_,Muo_cP_,PVT_corr_)</f>
        <v>812.63402996430648</v>
      </c>
      <c r="G289">
        <f>[1]!PVT_Rhoo_kgm3($C289,G$69,gamma_gas_,gamma_oil_,gamma_water_,Rsb_m3m3_,Rp_m3m3_,Pb_atm_,T_res_C_,Bob_m3m3_,Muo_cP_,PVT_corr_)</f>
        <v>792.77667329333303</v>
      </c>
      <c r="H289">
        <f>[1]!PVT_Rhoo_kgm3($C289,H$69,gamma_gas_,gamma_oil_,gamma_water_,Rsb_m3m3_,Rp_m3m3_,Pb_atm_,T_res_C_,Bob_m3m3_,Muo_cP_,PVT_corr_1_)</f>
        <v>860.19907294733707</v>
      </c>
      <c r="I289">
        <f>[1]!PVT_Rhoo_kgm3($C289,I$69,gamma_gas_,gamma_oil_,gamma_water_,Rsb_m3m3_,Rp_m3m3_,Pb_atm_,T_res_C_,Bob_m3m3_,Muo_cP_,PVT_corr_1_)</f>
        <v>841.37807172257465</v>
      </c>
      <c r="J289">
        <f>[1]!PVT_Rhoo_kgm3($C289,J$69,gamma_gas_,gamma_oil_,gamma_water_,Rsb_m3m3_,Rp_m3m3_,Pb_atm_,T_res_C_,Bob_m3m3_,Muo_cP_,PVT_corr_1_)</f>
        <v>821.84336216229383</v>
      </c>
      <c r="K289">
        <f>[1]!PVT_Rhoo_kgm3($C289,K$69,gamma_gas_,gamma_oil_,gamma_water_,Rsb_m3m3_,Rp_m3m3_,Pb_atm_,T_res_C_,Bob_m3m3_,Muo_cP_,PVT_corr_1_)</f>
        <v>802.12888286376733</v>
      </c>
    </row>
    <row r="290" spans="2:11" outlineLevel="1" x14ac:dyDescent="0.4">
      <c r="C290">
        <v>10</v>
      </c>
      <c r="D290">
        <f>[1]!PVT_Rhoo_kgm3($C290,D$69,gamma_gas_,gamma_oil_,gamma_water_,Rsb_m3m3_,Rp_m3m3_,Pb_atm_,T_res_C_,Bob_m3m3_,Muo_cP_,PVT_corr_)</f>
        <v>850.45913817947701</v>
      </c>
      <c r="E290">
        <f>[1]!PVT_Rhoo_kgm3($C290,E$69,gamma_gas_,gamma_oil_,gamma_water_,Rsb_m3m3_,Rp_m3m3_,Pb_atm_,T_res_C_,Bob_m3m3_,Muo_cP_,PVT_corr_)</f>
        <v>830.02545506060483</v>
      </c>
      <c r="F290">
        <f>[1]!PVT_Rhoo_kgm3($C290,F$69,gamma_gas_,gamma_oil_,gamma_water_,Rsb_m3m3_,Rp_m3m3_,Pb_atm_,T_res_C_,Bob_m3m3_,Muo_cP_,PVT_corr_)</f>
        <v>810.18815194120248</v>
      </c>
      <c r="G290">
        <f>[1]!PVT_Rhoo_kgm3($C290,G$69,gamma_gas_,gamma_oil_,gamma_water_,Rsb_m3m3_,Rp_m3m3_,Pb_atm_,T_res_C_,Bob_m3m3_,Muo_cP_,PVT_corr_)</f>
        <v>790.36158637331914</v>
      </c>
      <c r="H290">
        <f>[1]!PVT_Rhoo_kgm3($C290,H$69,gamma_gas_,gamma_oil_,gamma_water_,Rsb_m3m3_,Rp_m3m3_,Pb_atm_,T_res_C_,Bob_m3m3_,Muo_cP_,PVT_corr_1_)</f>
        <v>859.53127066010813</v>
      </c>
      <c r="I290">
        <f>[1]!PVT_Rhoo_kgm3($C290,I$69,gamma_gas_,gamma_oil_,gamma_water_,Rsb_m3m3_,Rp_m3m3_,Pb_atm_,T_res_C_,Bob_m3m3_,Muo_cP_,PVT_corr_1_)</f>
        <v>840.51071951604456</v>
      </c>
      <c r="J290">
        <f>[1]!PVT_Rhoo_kgm3($C290,J$69,gamma_gas_,gamma_oil_,gamma_water_,Rsb_m3m3_,Rp_m3m3_,Pb_atm_,T_res_C_,Bob_m3m3_,Muo_cP_,PVT_corr_1_)</f>
        <v>820.99141176207922</v>
      </c>
      <c r="K290">
        <f>[1]!PVT_Rhoo_kgm3($C290,K$69,gamma_gas_,gamma_oil_,gamma_water_,Rsb_m3m3_,Rp_m3m3_,Pb_atm_,T_res_C_,Bob_m3m3_,Muo_cP_,PVT_corr_1_)</f>
        <v>801.36661768970237</v>
      </c>
    </row>
    <row r="291" spans="2:11" outlineLevel="1" x14ac:dyDescent="0.4">
      <c r="C291">
        <v>20</v>
      </c>
      <c r="D291">
        <f>[1]!PVT_Rhoo_kgm3($C291,D$69,gamma_gas_,gamma_oil_,gamma_water_,Rsb_m3m3_,Rp_m3m3_,Pb_atm_,T_res_C_,Bob_m3m3_,Muo_cP_,PVT_corr_)</f>
        <v>846.72452562772241</v>
      </c>
      <c r="E291">
        <f>[1]!PVT_Rhoo_kgm3($C291,E$69,gamma_gas_,gamma_oil_,gamma_water_,Rsb_m3m3_,Rp_m3m3_,Pb_atm_,T_res_C_,Bob_m3m3_,Muo_cP_,PVT_corr_)</f>
        <v>826.49903806378632</v>
      </c>
      <c r="F291">
        <f>[1]!PVT_Rhoo_kgm3($C291,F$69,gamma_gas_,gamma_oil_,gamma_water_,Rsb_m3m3_,Rp_m3m3_,Pb_atm_,T_res_C_,Bob_m3m3_,Muo_cP_,PVT_corr_)</f>
        <v>806.82409311859533</v>
      </c>
      <c r="G291">
        <f>[1]!PVT_Rhoo_kgm3($C291,G$69,gamma_gas_,gamma_oil_,gamma_water_,Rsb_m3m3_,Rp_m3m3_,Pb_atm_,T_res_C_,Bob_m3m3_,Muo_cP_,PVT_corr_)</f>
        <v>787.1058972434987</v>
      </c>
      <c r="H291">
        <f>[1]!PVT_Rhoo_kgm3($C291,H$69,gamma_gas_,gamma_oil_,gamma_water_,Rsb_m3m3_,Rp_m3m3_,Pb_atm_,T_res_C_,Bob_m3m3_,Muo_cP_,PVT_corr_1_)</f>
        <v>857.39010919208863</v>
      </c>
      <c r="I291">
        <f>[1]!PVT_Rhoo_kgm3($C291,I$69,gamma_gas_,gamma_oil_,gamma_water_,Rsb_m3m3_,Rp_m3m3_,Pb_atm_,T_res_C_,Bob_m3m3_,Muo_cP_,PVT_corr_1_)</f>
        <v>838.26125525385578</v>
      </c>
      <c r="J291">
        <f>[1]!PVT_Rhoo_kgm3($C291,J$69,gamma_gas_,gamma_oil_,gamma_water_,Rsb_m3m3_,Rp_m3m3_,Pb_atm_,T_res_C_,Bob_m3m3_,Muo_cP_,PVT_corr_1_)</f>
        <v>818.91259374238848</v>
      </c>
      <c r="K291">
        <f>[1]!PVT_Rhoo_kgm3($C291,K$69,gamma_gas_,gamma_oil_,gamma_water_,Rsb_m3m3_,Rp_m3m3_,Pb_atm_,T_res_C_,Bob_m3m3_,Muo_cP_,PVT_corr_1_)</f>
        <v>799.55426176726269</v>
      </c>
    </row>
    <row r="292" spans="2:11" outlineLevel="1" x14ac:dyDescent="0.4">
      <c r="C292">
        <v>30</v>
      </c>
      <c r="D292">
        <f>[1]!PVT_Rhoo_kgm3($C292,D$69,gamma_gas_,gamma_oil_,gamma_water_,Rsb_m3m3_,Rp_m3m3_,Pb_atm_,T_res_C_,Bob_m3m3_,Muo_cP_,PVT_corr_)</f>
        <v>843.74292475600316</v>
      </c>
      <c r="E292">
        <f>[1]!PVT_Rhoo_kgm3($C292,E$69,gamma_gas_,gamma_oil_,gamma_water_,Rsb_m3m3_,Rp_m3m3_,Pb_atm_,T_res_C_,Bob_m3m3_,Muo_cP_,PVT_corr_)</f>
        <v>823.70562357516212</v>
      </c>
      <c r="F292">
        <f>[1]!PVT_Rhoo_kgm3($C292,F$69,gamma_gas_,gamma_oil_,gamma_water_,Rsb_m3m3_,Rp_m3m3_,Pb_atm_,T_res_C_,Bob_m3m3_,Muo_cP_,PVT_corr_)</f>
        <v>804.18796636120032</v>
      </c>
      <c r="G292">
        <f>[1]!PVT_Rhoo_kgm3($C292,G$69,gamma_gas_,gamma_oil_,gamma_water_,Rsb_m3m3_,Rp_m3m3_,Pb_atm_,T_res_C_,Bob_m3m3_,Muo_cP_,PVT_corr_)</f>
        <v>784.58612589865902</v>
      </c>
      <c r="H292">
        <f>[1]!PVT_Rhoo_kgm3($C292,H$69,gamma_gas_,gamma_oil_,gamma_water_,Rsb_m3m3_,Rp_m3m3_,Pb_atm_,T_res_C_,Bob_m3m3_,Muo_cP_,PVT_corr_1_)</f>
        <v>854.28615241282409</v>
      </c>
      <c r="I292">
        <f>[1]!PVT_Rhoo_kgm3($C292,I$69,gamma_gas_,gamma_oil_,gamma_water_,Rsb_m3m3_,Rp_m3m3_,Pb_atm_,T_res_C_,Bob_m3m3_,Muo_cP_,PVT_corr_1_)</f>
        <v>835.42408729225258</v>
      </c>
      <c r="J292">
        <f>[1]!PVT_Rhoo_kgm3($C292,J$69,gamma_gas_,gamma_oil_,gamma_water_,Rsb_m3m3_,Rp_m3m3_,Pb_atm_,T_res_C_,Bob_m3m3_,Muo_cP_,PVT_corr_1_)</f>
        <v>816.43700289940432</v>
      </c>
      <c r="K292">
        <f>[1]!PVT_Rhoo_kgm3($C292,K$69,gamma_gas_,gamma_oil_,gamma_water_,Rsb_m3m3_,Rp_m3m3_,Pb_atm_,T_res_C_,Bob_m3m3_,Muo_cP_,PVT_corr_1_)</f>
        <v>797.45673624519452</v>
      </c>
    </row>
    <row r="293" spans="2:11" outlineLevel="1" x14ac:dyDescent="0.4">
      <c r="C293">
        <v>40</v>
      </c>
      <c r="D293">
        <f>[1]!PVT_Rhoo_kgm3($C293,D$69,gamma_gas_,gamma_oil_,gamma_water_,Rsb_m3m3_,Rp_m3m3_,Pb_atm_,T_res_C_,Bob_m3m3_,Muo_cP_,PVT_corr_)</f>
        <v>841.1372081116325</v>
      </c>
      <c r="E293">
        <f>[1]!PVT_Rhoo_kgm3($C293,E$69,gamma_gas_,gamma_oil_,gamma_water_,Rsb_m3m3_,Rp_m3m3_,Pb_atm_,T_res_C_,Bob_m3m3_,Muo_cP_,PVT_corr_)</f>
        <v>821.23416668753225</v>
      </c>
      <c r="F293">
        <f>[1]!PVT_Rhoo_kgm3($C293,F$69,gamma_gas_,gamma_oil_,gamma_water_,Rsb_m3m3_,Rp_m3m3_,Pb_atm_,T_res_C_,Bob_m3m3_,Muo_cP_,PVT_corr_)</f>
        <v>801.84341551080161</v>
      </c>
      <c r="G293">
        <f>[1]!PVT_Rhoo_kgm3($C293,G$69,gamma_gas_,gamma_oil_,gamma_water_,Rsb_m3m3_,Rp_m3m3_,Pb_atm_,T_res_C_,Bob_m3m3_,Muo_cP_,PVT_corr_)</f>
        <v>782.34362705631884</v>
      </c>
      <c r="H293">
        <f>[1]!PVT_Rhoo_kgm3($C293,H$69,gamma_gas_,gamma_oil_,gamma_water_,Rsb_m3m3_,Rp_m3m3_,Pb_atm_,T_res_C_,Bob_m3m3_,Muo_cP_,PVT_corr_1_)</f>
        <v>850.36220432719892</v>
      </c>
      <c r="I293">
        <f>[1]!PVT_Rhoo_kgm3($C293,I$69,gamma_gas_,gamma_oil_,gamma_water_,Rsb_m3m3_,Rp_m3m3_,Pb_atm_,T_res_C_,Bob_m3m3_,Muo_cP_,PVT_corr_1_)</f>
        <v>832.07771374894833</v>
      </c>
      <c r="J293">
        <f>[1]!PVT_Rhoo_kgm3($C293,J$69,gamma_gas_,gamma_oil_,gamma_water_,Rsb_m3m3_,Rp_m3m3_,Pb_atm_,T_res_C_,Bob_m3m3_,Muo_cP_,PVT_corr_1_)</f>
        <v>813.62566479373652</v>
      </c>
      <c r="K293">
        <f>[1]!PVT_Rhoo_kgm3($C293,K$69,gamma_gas_,gamma_oil_,gamma_water_,Rsb_m3m3_,Rp_m3m3_,Pb_atm_,T_res_C_,Bob_m3m3_,Muo_cP_,PVT_corr_1_)</f>
        <v>795.12641921903639</v>
      </c>
    </row>
    <row r="294" spans="2:11" outlineLevel="1" x14ac:dyDescent="0.4">
      <c r="C294">
        <v>50</v>
      </c>
      <c r="D294">
        <f>[1]!PVT_Rhoo_kgm3($C294,D$69,gamma_gas_,gamma_oil_,gamma_water_,Rsb_m3m3_,Rp_m3m3_,Pb_atm_,T_res_C_,Bob_m3m3_,Muo_cP_,PVT_corr_)</f>
        <v>838.76647524251302</v>
      </c>
      <c r="E294">
        <f>[1]!PVT_Rhoo_kgm3($C294,E$69,gamma_gas_,gamma_oil_,gamma_water_,Rsb_m3m3_,Rp_m3m3_,Pb_atm_,T_res_C_,Bob_m3m3_,Muo_cP_,PVT_corr_)</f>
        <v>818.93197820895682</v>
      </c>
      <c r="F294">
        <f>[1]!PVT_Rhoo_kgm3($C294,F$69,gamma_gas_,gamma_oil_,gamma_water_,Rsb_m3m3_,Rp_m3m3_,Pb_atm_,T_res_C_,Bob_m3m3_,Muo_cP_,PVT_corr_)</f>
        <v>799.62571896775978</v>
      </c>
      <c r="G294">
        <f>[1]!PVT_Rhoo_kgm3($C294,G$69,gamma_gas_,gamma_oil_,gamma_water_,Rsb_m3m3_,Rp_m3m3_,Pb_atm_,T_res_C_,Bob_m3m3_,Muo_cP_,PVT_corr_)</f>
        <v>780.2017642833049</v>
      </c>
      <c r="H294">
        <f>[1]!PVT_Rhoo_kgm3($C294,H$69,gamma_gas_,gamma_oil_,gamma_water_,Rsb_m3m3_,Rp_m3m3_,Pb_atm_,T_res_C_,Bob_m3m3_,Muo_cP_,PVT_corr_1_)</f>
        <v>845.75012345215566</v>
      </c>
      <c r="I294">
        <f>[1]!PVT_Rhoo_kgm3($C294,I$69,gamma_gas_,gamma_oil_,gamma_water_,Rsb_m3m3_,Rp_m3m3_,Pb_atm_,T_res_C_,Bob_m3m3_,Muo_cP_,PVT_corr_1_)</f>
        <v>828.28903702294895</v>
      </c>
      <c r="J294">
        <f>[1]!PVT_Rhoo_kgm3($C294,J$69,gamma_gas_,gamma_oil_,gamma_water_,Rsb_m3m3_,Rp_m3m3_,Pb_atm_,T_res_C_,Bob_m3m3_,Muo_cP_,PVT_corr_1_)</f>
        <v>810.52085735097887</v>
      </c>
      <c r="K294">
        <f>[1]!PVT_Rhoo_kgm3($C294,K$69,gamma_gas_,gamma_oil_,gamma_water_,Rsb_m3m3_,Rp_m3m3_,Pb_atm_,T_res_C_,Bob_m3m3_,Muo_cP_,PVT_corr_1_)</f>
        <v>792.59451587530577</v>
      </c>
    </row>
    <row r="295" spans="2:11" outlineLevel="1" x14ac:dyDescent="0.4">
      <c r="C295">
        <v>60</v>
      </c>
      <c r="D295">
        <f>[1]!PVT_Rhoo_kgm3($C295,D$69,gamma_gas_,gamma_oil_,gamma_water_,Rsb_m3m3_,Rp_m3m3_,Pb_atm_,T_res_C_,Bob_m3m3_,Muo_cP_,PVT_corr_)</f>
        <v>836.56093055883832</v>
      </c>
      <c r="E295">
        <f>[1]!PVT_Rhoo_kgm3($C295,E$69,gamma_gas_,gamma_oil_,gamma_water_,Rsb_m3m3_,Rp_m3m3_,Pb_atm_,T_res_C_,Bob_m3m3_,Muo_cP_,PVT_corr_)</f>
        <v>816.72400700189371</v>
      </c>
      <c r="F295">
        <f>[1]!PVT_Rhoo_kgm3($C295,F$69,gamma_gas_,gamma_oil_,gamma_water_,Rsb_m3m3_,Rp_m3m3_,Pb_atm_,T_res_C_,Bob_m3m3_,Muo_cP_,PVT_corr_)</f>
        <v>797.45220385393816</v>
      </c>
      <c r="G295">
        <f>[1]!PVT_Rhoo_kgm3($C295,G$69,gamma_gas_,gamma_oil_,gamma_water_,Rsb_m3m3_,Rp_m3m3_,Pb_atm_,T_res_C_,Bob_m3m3_,Muo_cP_,PVT_corr_)</f>
        <v>778.06947232033588</v>
      </c>
      <c r="H295">
        <f>[1]!PVT_Rhoo_kgm3($C295,H$69,gamma_gas_,gamma_oil_,gamma_water_,Rsb_m3m3_,Rp_m3m3_,Pb_atm_,T_res_C_,Bob_m3m3_,Muo_cP_,PVT_corr_1_)</f>
        <v>840.56604967574822</v>
      </c>
      <c r="I295">
        <f>[1]!PVT_Rhoo_kgm3($C295,I$69,gamma_gas_,gamma_oil_,gamma_water_,Rsb_m3m3_,Rp_m3m3_,Pb_atm_,T_res_C_,Bob_m3m3_,Muo_cP_,PVT_corr_1_)</f>
        <v>824.11846080884129</v>
      </c>
      <c r="J295">
        <f>[1]!PVT_Rhoo_kgm3($C295,J$69,gamma_gas_,gamma_oil_,gamma_water_,Rsb_m3m3_,Rp_m3m3_,Pb_atm_,T_res_C_,Bob_m3m3_,Muo_cP_,PVT_corr_1_)</f>
        <v>807.1579613841642</v>
      </c>
      <c r="K295">
        <f>[1]!PVT_Rhoo_kgm3($C295,K$69,gamma_gas_,gamma_oil_,gamma_water_,Rsb_m3m3_,Rp_m3m3_,Pb_atm_,T_res_C_,Bob_m3m3_,Muo_cP_,PVT_corr_1_)</f>
        <v>789.8845587156452</v>
      </c>
    </row>
    <row r="296" spans="2:11" outlineLevel="1" x14ac:dyDescent="0.4">
      <c r="C296">
        <v>70</v>
      </c>
      <c r="D296">
        <f>[1]!PVT_Rhoo_kgm3($C296,D$69,gamma_gas_,gamma_oil_,gamma_water_,Rsb_m3m3_,Rp_m3m3_,Pb_atm_,T_res_C_,Bob_m3m3_,Muo_cP_,PVT_corr_)</f>
        <v>834.48077776947389</v>
      </c>
      <c r="E296">
        <f>[1]!PVT_Rhoo_kgm3($C296,E$69,gamma_gas_,gamma_oil_,gamma_water_,Rsb_m3m3_,Rp_m3m3_,Pb_atm_,T_res_C_,Bob_m3m3_,Muo_cP_,PVT_corr_)</f>
        <v>814.56808702866476</v>
      </c>
      <c r="F296">
        <f>[1]!PVT_Rhoo_kgm3($C296,F$69,gamma_gas_,gamma_oil_,gamma_water_,Rsb_m3m3_,Rp_m3m3_,Pb_atm_,T_res_C_,Bob_m3m3_,Muo_cP_,PVT_corr_)</f>
        <v>795.27526403763898</v>
      </c>
      <c r="G296">
        <f>[1]!PVT_Rhoo_kgm3($C296,G$69,gamma_gas_,gamma_oil_,gamma_water_,Rsb_m3m3_,Rp_m3m3_,Pb_atm_,T_res_C_,Bob_m3m3_,Muo_cP_,PVT_corr_)</f>
        <v>775.89252259919374</v>
      </c>
      <c r="H296">
        <f>[1]!PVT_Rhoo_kgm3($C296,H$69,gamma_gas_,gamma_oil_,gamma_water_,Rsb_m3m3_,Rp_m3m3_,Pb_atm_,T_res_C_,Bob_m3m3_,Muo_cP_,PVT_corr_1_)</f>
        <v>834.9110932446489</v>
      </c>
      <c r="I296">
        <f>[1]!PVT_Rhoo_kgm3($C296,I$69,gamma_gas_,gamma_oil_,gamma_water_,Rsb_m3m3_,Rp_m3m3_,Pb_atm_,T_res_C_,Bob_m3m3_,Muo_cP_,PVT_corr_1_)</f>
        <v>819.62070453413082</v>
      </c>
      <c r="J296">
        <f>[1]!PVT_Rhoo_kgm3($C296,J$69,gamma_gas_,gamma_oil_,gamma_water_,Rsb_m3m3_,Rp_m3m3_,Pb_atm_,T_res_C_,Bob_m3m3_,Muo_cP_,PVT_corr_1_)</f>
        <v>803.56842377890086</v>
      </c>
      <c r="K296">
        <f>[1]!PVT_Rhoo_kgm3($C296,K$69,gamma_gas_,gamma_oil_,gamma_water_,Rsb_m3m3_,Rp_m3m3_,Pb_atm_,T_res_C_,Bob_m3m3_,Muo_cP_,PVT_corr_1_)</f>
        <v>787.01628906227722</v>
      </c>
    </row>
    <row r="297" spans="2:11" outlineLevel="1" x14ac:dyDescent="0.4">
      <c r="C297">
        <v>80</v>
      </c>
      <c r="D297">
        <f>[1]!PVT_Rhoo_kgm3($C297,D$69,gamma_gas_,gamma_oil_,gamma_water_,Rsb_m3m3_,Rp_m3m3_,Pb_atm_,T_res_C_,Bob_m3m3_,Muo_cP_,PVT_corr_)</f>
        <v>834.41232515808804</v>
      </c>
      <c r="E297">
        <f>[1]!PVT_Rhoo_kgm3($C297,E$69,gamma_gas_,gamma_oil_,gamma_water_,Rsb_m3m3_,Rp_m3m3_,Pb_atm_,T_res_C_,Bob_m3m3_,Muo_cP_,PVT_corr_)</f>
        <v>812.43879031099652</v>
      </c>
      <c r="F297">
        <f>[1]!PVT_Rhoo_kgm3($C297,F$69,gamma_gas_,gamma_oil_,gamma_water_,Rsb_m3m3_,Rp_m3m3_,Pb_atm_,T_res_C_,Bob_m3m3_,Muo_cP_,PVT_corr_)</f>
        <v>793.06538402630872</v>
      </c>
      <c r="G297">
        <f>[1]!PVT_Rhoo_kgm3($C297,G$69,gamma_gas_,gamma_oil_,gamma_water_,Rsb_m3m3_,Rp_m3m3_,Pb_atm_,T_res_C_,Bob_m3m3_,Muo_cP_,PVT_corr_)</f>
        <v>773.63587851006628</v>
      </c>
      <c r="H297">
        <f>[1]!PVT_Rhoo_kgm3($C297,H$69,gamma_gas_,gamma_oil_,gamma_water_,Rsb_m3m3_,Rp_m3m3_,Pb_atm_,T_res_C_,Bob_m3m3_,Muo_cP_,PVT_corr_1_)</f>
        <v>828.92955239471303</v>
      </c>
      <c r="I297">
        <f>[1]!PVT_Rhoo_kgm3($C297,I$69,gamma_gas_,gamma_oil_,gamma_water_,Rsb_m3m3_,Rp_m3m3_,Pb_atm_,T_res_C_,Bob_m3m3_,Muo_cP_,PVT_corr_1_)</f>
        <v>814.84516203733142</v>
      </c>
      <c r="J297">
        <f>[1]!PVT_Rhoo_kgm3($C297,J$69,gamma_gas_,gamma_oil_,gamma_water_,Rsb_m3m3_,Rp_m3m3_,Pb_atm_,T_res_C_,Bob_m3m3_,Muo_cP_,PVT_corr_1_)</f>
        <v>799.78076173395198</v>
      </c>
      <c r="K297">
        <f>[1]!PVT_Rhoo_kgm3($C297,K$69,gamma_gas_,gamma_oil_,gamma_water_,Rsb_m3m3_,Rp_m3m3_,Pb_atm_,T_res_C_,Bob_m3m3_,Muo_cP_,PVT_corr_1_)</f>
        <v>784.00712477775232</v>
      </c>
    </row>
    <row r="298" spans="2:11" outlineLevel="1" x14ac:dyDescent="0.4">
      <c r="B298" s="7"/>
      <c r="C298">
        <v>90</v>
      </c>
      <c r="D298">
        <f>[1]!PVT_Rhoo_kgm3($C298,D$69,gamma_gas_,gamma_oil_,gamma_water_,Rsb_m3m3_,Rp_m3m3_,Pb_atm_,T_res_C_,Bob_m3m3_,Muo_cP_,PVT_corr_)</f>
        <v>836.14544934768401</v>
      </c>
      <c r="E298">
        <f>[1]!PVT_Rhoo_kgm3($C298,E$69,gamma_gas_,gamma_oil_,gamma_water_,Rsb_m3m3_,Rp_m3m3_,Pb_atm_,T_res_C_,Bob_m3m3_,Muo_cP_,PVT_corr_)</f>
        <v>810.32028240967475</v>
      </c>
      <c r="F298">
        <f>[1]!PVT_Rhoo_kgm3($C298,F$69,gamma_gas_,gamma_oil_,gamma_water_,Rsb_m3m3_,Rp_m3m3_,Pb_atm_,T_res_C_,Bob_m3m3_,Muo_cP_,PVT_corr_)</f>
        <v>790.80362486961326</v>
      </c>
      <c r="G298">
        <f>[1]!PVT_Rhoo_kgm3($C298,G$69,gamma_gas_,gamma_oil_,gamma_water_,Rsb_m3m3_,Rp_m3m3_,Pb_atm_,T_res_C_,Bob_m3m3_,Muo_cP_,PVT_corr_)</f>
        <v>771.27587737726128</v>
      </c>
      <c r="H298">
        <f>[1]!PVT_Rhoo_kgm3($C298,H$69,gamma_gas_,gamma_oil_,gamma_water_,Rsb_m3m3_,Rp_m3m3_,Pb_atm_,T_res_C_,Bob_m3m3_,Muo_cP_,PVT_corr_1_)</f>
        <v>830.76183631777815</v>
      </c>
      <c r="I298">
        <f>[1]!PVT_Rhoo_kgm3($C298,I$69,gamma_gas_,gamma_oil_,gamma_water_,Rsb_m3m3_,Rp_m3m3_,Pb_atm_,T_res_C_,Bob_m3m3_,Muo_cP_,PVT_corr_1_)</f>
        <v>809.83624549310446</v>
      </c>
      <c r="J298">
        <f>[1]!PVT_Rhoo_kgm3($C298,J$69,gamma_gas_,gamma_oil_,gamma_water_,Rsb_m3m3_,Rp_m3m3_,Pb_atm_,T_res_C_,Bob_m3m3_,Muo_cP_,PVT_corr_1_)</f>
        <v>795.82099968295609</v>
      </c>
      <c r="K298">
        <f>[1]!PVT_Rhoo_kgm3($C298,K$69,gamma_gas_,gamma_oil_,gamma_water_,Rsb_m3m3_,Rp_m3m3_,Pb_atm_,T_res_C_,Bob_m3m3_,Muo_cP_,PVT_corr_1_)</f>
        <v>780.87281433005978</v>
      </c>
    </row>
    <row r="299" spans="2:11" outlineLevel="1" x14ac:dyDescent="0.4">
      <c r="C299">
        <v>100</v>
      </c>
      <c r="D299">
        <f>[1]!PVT_Rhoo_kgm3($C299,D$69,gamma_gas_,gamma_oil_,gamma_water_,Rsb_m3m3_,Rp_m3m3_,Pb_atm_,T_res_C_,Bob_m3m3_,Muo_cP_,PVT_corr_)</f>
        <v>837.53454019838682</v>
      </c>
      <c r="E299">
        <f>[1]!PVT_Rhoo_kgm3($C299,E$69,gamma_gas_,gamma_oil_,gamma_water_,Rsb_m3m3_,Rp_m3m3_,Pb_atm_,T_res_C_,Bob_m3m3_,Muo_cP_,PVT_corr_)</f>
        <v>811.72100883854284</v>
      </c>
      <c r="F299">
        <f>[1]!PVT_Rhoo_kgm3($C299,F$69,gamma_gas_,gamma_oil_,gamma_water_,Rsb_m3m3_,Rp_m3m3_,Pb_atm_,T_res_C_,Bob_m3m3_,Muo_cP_,PVT_corr_)</f>
        <v>788.47783436096188</v>
      </c>
      <c r="G299">
        <f>[1]!PVT_Rhoo_kgm3($C299,G$69,gamma_gas_,gamma_oil_,gamma_water_,Rsb_m3m3_,Rp_m3m3_,Pb_atm_,T_res_C_,Bob_m3m3_,Muo_cP_,PVT_corr_)</f>
        <v>768.79629649223466</v>
      </c>
      <c r="H299">
        <f>[1]!PVT_Rhoo_kgm3($C299,H$69,gamma_gas_,gamma_oil_,gamma_water_,Rsb_m3m3_,Rp_m3m3_,Pb_atm_,T_res_C_,Bob_m3m3_,Muo_cP_,PVT_corr_1_)</f>
        <v>832.23057911338367</v>
      </c>
      <c r="I299">
        <f>[1]!PVT_Rhoo_kgm3($C299,I$69,gamma_gas_,gamma_oil_,gamma_water_,Rsb_m3m3_,Rp_m3m3_,Pb_atm_,T_res_C_,Bob_m3m3_,Muo_cP_,PVT_corr_1_)</f>
        <v>810.1223420904771</v>
      </c>
      <c r="J299">
        <f>[1]!PVT_Rhoo_kgm3($C299,J$69,gamma_gas_,gamma_oil_,gamma_water_,Rsb_m3m3_,Rp_m3m3_,Pb_atm_,T_res_C_,Bob_m3m3_,Muo_cP_,PVT_corr_1_)</f>
        <v>791.71291650932551</v>
      </c>
      <c r="K299">
        <f>[1]!PVT_Rhoo_kgm3($C299,K$69,gamma_gas_,gamma_oil_,gamma_water_,Rsb_m3m3_,Rp_m3m3_,Pb_atm_,T_res_C_,Bob_m3m3_,Muo_cP_,PVT_corr_1_)</f>
        <v>777.62776826092261</v>
      </c>
    </row>
    <row r="300" spans="2:11" outlineLevel="1" x14ac:dyDescent="0.4">
      <c r="C300">
        <v>110</v>
      </c>
      <c r="D300">
        <f>[1]!PVT_Rhoo_kgm3($C300,D$69,gamma_gas_,gamma_oil_,gamma_water_,Rsb_m3m3_,Rp_m3m3_,Pb_atm_,T_res_C_,Bob_m3m3_,Muo_cP_,PVT_corr_)</f>
        <v>838.67278537504922</v>
      </c>
      <c r="E300">
        <f>[1]!PVT_Rhoo_kgm3($C300,E$69,gamma_gas_,gamma_oil_,gamma_water_,Rsb_m3m3_,Rp_m3m3_,Pb_atm_,T_res_C_,Bob_m3m3_,Muo_cP_,PVT_corr_)</f>
        <v>813.91417417307775</v>
      </c>
      <c r="F300">
        <f>[1]!PVT_Rhoo_kgm3($C300,F$69,gamma_gas_,gamma_oil_,gamma_water_,Rsb_m3m3_,Rp_m3m3_,Pb_atm_,T_res_C_,Bob_m3m3_,Muo_cP_,PVT_corr_)</f>
        <v>787.47042013074179</v>
      </c>
      <c r="G300">
        <f>[1]!PVT_Rhoo_kgm3($C300,G$69,gamma_gas_,gamma_oil_,gamma_water_,Rsb_m3m3_,Rp_m3m3_,Pb_atm_,T_res_C_,Bob_m3m3_,Muo_cP_,PVT_corr_)</f>
        <v>766.18619473746969</v>
      </c>
      <c r="H300">
        <f>[1]!PVT_Rhoo_kgm3($C300,H$69,gamma_gas_,gamma_oil_,gamma_water_,Rsb_m3m3_,Rp_m3m3_,Pb_atm_,T_res_C_,Bob_m3m3_,Muo_cP_,PVT_corr_1_)</f>
        <v>833.43420895693123</v>
      </c>
      <c r="I300">
        <f>[1]!PVT_Rhoo_kgm3($C300,I$69,gamma_gas_,gamma_oil_,gamma_water_,Rsb_m3m3_,Rp_m3m3_,Pb_atm_,T_res_C_,Bob_m3m3_,Muo_cP_,PVT_corr_1_)</f>
        <v>812.32360869716013</v>
      </c>
      <c r="J300">
        <f>[1]!PVT_Rhoo_kgm3($C300,J$69,gamma_gas_,gamma_oil_,gamma_water_,Rsb_m3m3_,Rp_m3m3_,Pb_atm_,T_res_C_,Bob_m3m3_,Muo_cP_,PVT_corr_1_)</f>
        <v>788.83078254602003</v>
      </c>
      <c r="K300">
        <f>[1]!PVT_Rhoo_kgm3($C300,K$69,gamma_gas_,gamma_oil_,gamma_water_,Rsb_m3m3_,Rp_m3m3_,Pb_atm_,T_res_C_,Bob_m3m3_,Muo_cP_,PVT_corr_1_)</f>
        <v>774.28524863990162</v>
      </c>
    </row>
    <row r="301" spans="2:11" outlineLevel="1" x14ac:dyDescent="0.4">
      <c r="C301">
        <v>120</v>
      </c>
      <c r="D301">
        <f>[1]!PVT_Rhoo_kgm3($C301,D$69,gamma_gas_,gamma_oil_,gamma_water_,Rsb_m3m3_,Rp_m3m3_,Pb_atm_,T_res_C_,Bob_m3m3_,Muo_cP_,PVT_corr_)</f>
        <v>839.622504610958</v>
      </c>
      <c r="E301">
        <f>[1]!PVT_Rhoo_kgm3($C301,E$69,gamma_gas_,gamma_oil_,gamma_water_,Rsb_m3m3_,Rp_m3m3_,Pb_atm_,T_res_C_,Bob_m3m3_,Muo_cP_,PVT_corr_)</f>
        <v>815.74633781074783</v>
      </c>
      <c r="F301">
        <f>[1]!PVT_Rhoo_kgm3($C301,F$69,gamma_gas_,gamma_oil_,gamma_water_,Rsb_m3m3_,Rp_m3m3_,Pb_atm_,T_res_C_,Bob_m3m3_,Muo_cP_,PVT_corr_)</f>
        <v>790.31648814623554</v>
      </c>
      <c r="G301">
        <f>[1]!PVT_Rhoo_kgm3($C301,G$69,gamma_gas_,gamma_oil_,gamma_water_,Rsb_m3m3_,Rp_m3m3_,Pb_atm_,T_res_C_,Bob_m3m3_,Muo_cP_,PVT_corr_)</f>
        <v>763.47768700886127</v>
      </c>
      <c r="H301">
        <f>[1]!PVT_Rhoo_kgm3($C301,H$69,gamma_gas_,gamma_oil_,gamma_water_,Rsb_m3m3_,Rp_m3m3_,Pb_atm_,T_res_C_,Bob_m3m3_,Muo_cP_,PVT_corr_1_)</f>
        <v>834.43856347716383</v>
      </c>
      <c r="I301">
        <f>[1]!PVT_Rhoo_kgm3($C301,I$69,gamma_gas_,gamma_oil_,gamma_water_,Rsb_m3m3_,Rp_m3m3_,Pb_atm_,T_res_C_,Bob_m3m3_,Muo_cP_,PVT_corr_1_)</f>
        <v>814.16256588598196</v>
      </c>
      <c r="J301">
        <f>[1]!PVT_Rhoo_kgm3($C301,J$69,gamma_gas_,gamma_oil_,gamma_water_,Rsb_m3m3_,Rp_m3m3_,Pb_atm_,T_res_C_,Bob_m3m3_,Muo_cP_,PVT_corr_1_)</f>
        <v>791.70126114887933</v>
      </c>
      <c r="K301">
        <f>[1]!PVT_Rhoo_kgm3($C301,K$69,gamma_gas_,gamma_oil_,gamma_water_,Rsb_m3m3_,Rp_m3m3_,Pb_atm_,T_res_C_,Bob_m3m3_,Muo_cP_,PVT_corr_1_)</f>
        <v>770.8574911290732</v>
      </c>
    </row>
    <row r="302" spans="2:11" outlineLevel="1" x14ac:dyDescent="0.4">
      <c r="B302" s="7"/>
      <c r="C302">
        <v>130</v>
      </c>
      <c r="D302">
        <f>[1]!PVT_Rhoo_kgm3($C302,D$69,gamma_gas_,gamma_oil_,gamma_water_,Rsb_m3m3_,Rp_m3m3_,Pb_atm_,T_res_C_,Bob_m3m3_,Muo_cP_,PVT_corr_)</f>
        <v>840.42695315775507</v>
      </c>
      <c r="E302">
        <f>[1]!PVT_Rhoo_kgm3($C302,E$69,gamma_gas_,gamma_oil_,gamma_water_,Rsb_m3m3_,Rp_m3m3_,Pb_atm_,T_res_C_,Bob_m3m3_,Muo_cP_,PVT_corr_)</f>
        <v>817.29985109213771</v>
      </c>
      <c r="F302">
        <f>[1]!PVT_Rhoo_kgm3($C302,F$69,gamma_gas_,gamma_oil_,gamma_water_,Rsb_m3m3_,Rp_m3m3_,Pb_atm_,T_res_C_,Bob_m3m3_,Muo_cP_,PVT_corr_)</f>
        <v>792.73273227285108</v>
      </c>
      <c r="G302">
        <f>[1]!PVT_Rhoo_kgm3($C302,G$69,gamma_gas_,gamma_oil_,gamma_water_,Rsb_m3m3_,Rp_m3m3_,Pb_atm_,T_res_C_,Bob_m3m3_,Muo_cP_,PVT_corr_)</f>
        <v>766.86333598547981</v>
      </c>
      <c r="H302">
        <f>[1]!PVT_Rhoo_kgm3($C302,H$69,gamma_gas_,gamma_oil_,gamma_water_,Rsb_m3m3_,Rp_m3m3_,Pb_atm_,T_res_C_,Bob_m3m3_,Muo_cP_,PVT_corr_1_)</f>
        <v>835.28934720319705</v>
      </c>
      <c r="I302">
        <f>[1]!PVT_Rhoo_kgm3($C302,I$69,gamma_gas_,gamma_oil_,gamma_water_,Rsb_m3m3_,Rp_m3m3_,Pb_atm_,T_res_C_,Bob_m3m3_,Muo_cP_,PVT_corr_1_)</f>
        <v>815.72185783896998</v>
      </c>
      <c r="J302">
        <f>[1]!PVT_Rhoo_kgm3($C302,J$69,gamma_gas_,gamma_oil_,gamma_water_,Rsb_m3m3_,Rp_m3m3_,Pb_atm_,T_res_C_,Bob_m3m3_,Muo_cP_,PVT_corr_1_)</f>
        <v>794.13828466980692</v>
      </c>
      <c r="K302">
        <f>[1]!PVT_Rhoo_kgm3($C302,K$69,gamma_gas_,gamma_oil_,gamma_water_,Rsb_m3m3_,Rp_m3m3_,Pb_atm_,T_res_C_,Bob_m3m3_,Muo_cP_,PVT_corr_1_)</f>
        <v>770.18625664651051</v>
      </c>
    </row>
    <row r="303" spans="2:11" outlineLevel="1" x14ac:dyDescent="0.4">
      <c r="C303">
        <v>140</v>
      </c>
      <c r="D303">
        <f>[1]!PVT_Rhoo_kgm3($C303,D$69,gamma_gas_,gamma_oil_,gamma_water_,Rsb_m3m3_,Rp_m3m3_,Pb_atm_,T_res_C_,Bob_m3m3_,Muo_cP_,PVT_corr_)</f>
        <v>841.11709390818362</v>
      </c>
      <c r="E303">
        <f>[1]!PVT_Rhoo_kgm3($C303,E$69,gamma_gas_,gamma_oil_,gamma_water_,Rsb_m3m3_,Rp_m3m3_,Pb_atm_,T_res_C_,Bob_m3m3_,Muo_cP_,PVT_corr_)</f>
        <v>818.63378843335954</v>
      </c>
      <c r="F303">
        <f>[1]!PVT_Rhoo_kgm3($C303,F$69,gamma_gas_,gamma_oil_,gamma_water_,Rsb_m3m3_,Rp_m3m3_,Pb_atm_,T_res_C_,Bob_m3m3_,Muo_cP_,PVT_corr_)</f>
        <v>794.80967742979851</v>
      </c>
      <c r="G303">
        <f>[1]!PVT_Rhoo_kgm3($C303,G$69,gamma_gas_,gamma_oil_,gamma_water_,Rsb_m3m3_,Rp_m3m3_,Pb_atm_,T_res_C_,Bob_m3m3_,Muo_cP_,PVT_corr_)</f>
        <v>769.72217008722237</v>
      </c>
      <c r="H303">
        <f>[1]!PVT_Rhoo_kgm3($C303,H$69,gamma_gas_,gamma_oil_,gamma_water_,Rsb_m3m3_,Rp_m3m3_,Pb_atm_,T_res_C_,Bob_m3m3_,Muo_cP_,PVT_corr_1_)</f>
        <v>836.0192807820689</v>
      </c>
      <c r="I303">
        <f>[1]!PVT_Rhoo_kgm3($C303,I$69,gamma_gas_,gamma_oil_,gamma_water_,Rsb_m3m3_,Rp_m3m3_,Pb_atm_,T_res_C_,Bob_m3m3_,Muo_cP_,PVT_corr_1_)</f>
        <v>817.06077048946838</v>
      </c>
      <c r="J303">
        <f>[1]!PVT_Rhoo_kgm3($C303,J$69,gamma_gas_,gamma_oil_,gamma_water_,Rsb_m3m3_,Rp_m3m3_,Pb_atm_,T_res_C_,Bob_m3m3_,Muo_cP_,PVT_corr_1_)</f>
        <v>796.23313181802257</v>
      </c>
      <c r="K303">
        <f>[1]!PVT_Rhoo_kgm3($C303,K$69,gamma_gas_,gamma_oil_,gamma_water_,Rsb_m3m3_,Rp_m3m3_,Pb_atm_,T_res_C_,Bob_m3m3_,Muo_cP_,PVT_corr_1_)</f>
        <v>773.20412606234561</v>
      </c>
    </row>
    <row r="304" spans="2:11" outlineLevel="1" x14ac:dyDescent="0.4">
      <c r="C304">
        <v>150</v>
      </c>
      <c r="D304">
        <f>[1]!PVT_Rhoo_kgm3($C304,D$69,gamma_gas_,gamma_oil_,gamma_water_,Rsb_m3m3_,Rp_m3m3_,Pb_atm_,T_res_C_,Bob_m3m3_,Muo_cP_,PVT_corr_)</f>
        <v>841.71567429588379</v>
      </c>
      <c r="E304">
        <f>[1]!PVT_Rhoo_kgm3($C304,E$69,gamma_gas_,gamma_oil_,gamma_water_,Rsb_m3m3_,Rp_m3m3_,Pb_atm_,T_res_C_,Bob_m3m3_,Muo_cP_,PVT_corr_)</f>
        <v>819.79162841158882</v>
      </c>
      <c r="F304">
        <f>[1]!PVT_Rhoo_kgm3($C304,F$69,gamma_gas_,gamma_oil_,gamma_water_,Rsb_m3m3_,Rp_m3m3_,Pb_atm_,T_res_C_,Bob_m3m3_,Muo_cP_,PVT_corr_)</f>
        <v>796.61409766950851</v>
      </c>
      <c r="G304">
        <f>[1]!PVT_Rhoo_kgm3($C304,G$69,gamma_gas_,gamma_oil_,gamma_water_,Rsb_m3m3_,Rp_m3m3_,Pb_atm_,T_res_C_,Bob_m3m3_,Muo_cP_,PVT_corr_)</f>
        <v>772.20844570636768</v>
      </c>
      <c r="H304">
        <f>[1]!PVT_Rhoo_kgm3($C304,H$69,gamma_gas_,gamma_oil_,gamma_water_,Rsb_m3m3_,Rp_m3m3_,Pb_atm_,T_res_C_,Bob_m3m3_,Muo_cP_,PVT_corr_1_)</f>
        <v>836.65240582678712</v>
      </c>
      <c r="I304">
        <f>[1]!PVT_Rhoo_kgm3($C304,I$69,gamma_gas_,gamma_oil_,gamma_water_,Rsb_m3m3_,Rp_m3m3_,Pb_atm_,T_res_C_,Bob_m3m3_,Muo_cP_,PVT_corr_1_)</f>
        <v>818.22293899409021</v>
      </c>
      <c r="J304">
        <f>[1]!PVT_Rhoo_kgm3($C304,J$69,gamma_gas_,gamma_oil_,gamma_water_,Rsb_m3m3_,Rp_m3m3_,Pb_atm_,T_res_C_,Bob_m3m3_,Muo_cP_,PVT_corr_1_)</f>
        <v>798.05313538546113</v>
      </c>
      <c r="K304">
        <f>[1]!PVT_Rhoo_kgm3($C304,K$69,gamma_gas_,gamma_oil_,gamma_water_,Rsb_m3m3_,Rp_m3m3_,Pb_atm_,T_res_C_,Bob_m3m3_,Muo_cP_,PVT_corr_1_)</f>
        <v>775.82917642409927</v>
      </c>
    </row>
    <row r="305" spans="2:11" outlineLevel="1" x14ac:dyDescent="0.4">
      <c r="C305">
        <v>160</v>
      </c>
      <c r="D305">
        <f>[1]!PVT_Rhoo_kgm3($C305,D$69,gamma_gas_,gamma_oil_,gamma_water_,Rsb_m3m3_,Rp_m3m3_,Pb_atm_,T_res_C_,Bob_m3m3_,Muo_cP_,PVT_corr_)</f>
        <v>842.23978156091596</v>
      </c>
      <c r="E305">
        <f>[1]!PVT_Rhoo_kgm3($C305,E$69,gamma_gas_,gamma_oil_,gamma_water_,Rsb_m3m3_,Rp_m3m3_,Pb_atm_,T_res_C_,Bob_m3m3_,Muo_cP_,PVT_corr_)</f>
        <v>820.80608165587626</v>
      </c>
      <c r="F305">
        <f>[1]!PVT_Rhoo_kgm3($C305,F$69,gamma_gas_,gamma_oil_,gamma_water_,Rsb_m3m3_,Rp_m3m3_,Pb_atm_,T_res_C_,Bob_m3m3_,Muo_cP_,PVT_corr_)</f>
        <v>798.1963254661232</v>
      </c>
      <c r="G305">
        <f>[1]!PVT_Rhoo_kgm3($C305,G$69,gamma_gas_,gamma_oil_,gamma_water_,Rsb_m3m3_,Rp_m3m3_,Pb_atm_,T_res_C_,Bob_m3m3_,Muo_cP_,PVT_corr_)</f>
        <v>774.39052383992521</v>
      </c>
      <c r="H305">
        <f>[1]!PVT_Rhoo_kgm3($C305,H$69,gamma_gas_,gamma_oil_,gamma_water_,Rsb_m3m3_,Rp_m3m3_,Pb_atm_,T_res_C_,Bob_m3m3_,Muo_cP_,PVT_corr_1_)</f>
        <v>837.20678354487768</v>
      </c>
      <c r="I305">
        <f>[1]!PVT_Rhoo_kgm3($C305,I$69,gamma_gas_,gamma_oil_,gamma_water_,Rsb_m3m3_,Rp_m3m3_,Pb_atm_,T_res_C_,Bob_m3m3_,Muo_cP_,PVT_corr_1_)</f>
        <v>819.24119236617946</v>
      </c>
      <c r="J305">
        <f>[1]!PVT_Rhoo_kgm3($C305,J$69,gamma_gas_,gamma_oil_,gamma_water_,Rsb_m3m3_,Rp_m3m3_,Pb_atm_,T_res_C_,Bob_m3m3_,Muo_cP_,PVT_corr_1_)</f>
        <v>799.64905076783498</v>
      </c>
      <c r="K305">
        <f>[1]!PVT_Rhoo_kgm3($C305,K$69,gamma_gas_,gamma_oil_,gamma_water_,Rsb_m3m3_,Rp_m3m3_,Pb_atm_,T_res_C_,Bob_m3m3_,Muo_cP_,PVT_corr_1_)</f>
        <v>778.13340518241932</v>
      </c>
    </row>
    <row r="306" spans="2:11" outlineLevel="1" x14ac:dyDescent="0.4">
      <c r="B306" s="7"/>
      <c r="C306">
        <v>170</v>
      </c>
      <c r="D306">
        <f>[1]!PVT_Rhoo_kgm3($C306,D$69,gamma_gas_,gamma_oil_,gamma_water_,Rsb_m3m3_,Rp_m3m3_,Pb_atm_,T_res_C_,Bob_m3m3_,Muo_cP_,PVT_corr_)</f>
        <v>842.70250015298188</v>
      </c>
      <c r="E306">
        <f>[1]!PVT_Rhoo_kgm3($C306,E$69,gamma_gas_,gamma_oil_,gamma_water_,Rsb_m3m3_,Rp_m3m3_,Pb_atm_,T_res_C_,Bob_m3m3_,Muo_cP_,PVT_corr_)</f>
        <v>821.70222990411094</v>
      </c>
      <c r="F306">
        <f>[1]!PVT_Rhoo_kgm3($C306,F$69,gamma_gas_,gamma_oil_,gamma_water_,Rsb_m3m3_,Rp_m3m3_,Pb_atm_,T_res_C_,Bob_m3m3_,Muo_cP_,PVT_corr_)</f>
        <v>799.59501839010488</v>
      </c>
      <c r="G306">
        <f>[1]!PVT_Rhoo_kgm3($C306,G$69,gamma_gas_,gamma_oil_,gamma_water_,Rsb_m3m3_,Rp_m3m3_,Pb_atm_,T_res_C_,Bob_m3m3_,Muo_cP_,PVT_corr_)</f>
        <v>776.32100691538801</v>
      </c>
      <c r="H306">
        <f>[1]!PVT_Rhoo_kgm3($C306,H$69,gamma_gas_,gamma_oil_,gamma_water_,Rsb_m3m3_,Rp_m3m3_,Pb_atm_,T_res_C_,Bob_m3m3_,Muo_cP_,PVT_corr_1_)</f>
        <v>837.69624540324037</v>
      </c>
      <c r="I306">
        <f>[1]!PVT_Rhoo_kgm3($C306,I$69,gamma_gas_,gamma_oil_,gamma_water_,Rsb_m3m3_,Rp_m3m3_,Pb_atm_,T_res_C_,Bob_m3m3_,Muo_cP_,PVT_corr_1_)</f>
        <v>820.14070350622671</v>
      </c>
      <c r="J306">
        <f>[1]!PVT_Rhoo_kgm3($C306,J$69,gamma_gas_,gamma_oil_,gamma_water_,Rsb_m3m3_,Rp_m3m3_,Pb_atm_,T_res_C_,Bob_m3m3_,Muo_cP_,PVT_corr_1_)</f>
        <v>801.05986152991034</v>
      </c>
      <c r="K306">
        <f>[1]!PVT_Rhoo_kgm3($C306,K$69,gamma_gas_,gamma_oil_,gamma_water_,Rsb_m3m3_,Rp_m3m3_,Pb_atm_,T_res_C_,Bob_m3m3_,Muo_cP_,PVT_corr_1_)</f>
        <v>780.17223081552686</v>
      </c>
    </row>
    <row r="307" spans="2:11" outlineLevel="1" x14ac:dyDescent="0.4">
      <c r="C307">
        <v>180</v>
      </c>
      <c r="D307">
        <f>[1]!PVT_Rhoo_kgm3($C307,D$69,gamma_gas_,gamma_oil_,gamma_water_,Rsb_m3m3_,Rp_m3m3_,Pb_atm_,T_res_C_,Bob_m3m3_,Muo_cP_,PVT_corr_)</f>
        <v>843.11401897738563</v>
      </c>
      <c r="E307">
        <f>[1]!PVT_Rhoo_kgm3($C307,E$69,gamma_gas_,gamma_oil_,gamma_water_,Rsb_m3m3_,Rp_m3m3_,Pb_atm_,T_res_C_,Bob_m3m3_,Muo_cP_,PVT_corr_)</f>
        <v>822.49962746952644</v>
      </c>
      <c r="F307">
        <f>[1]!PVT_Rhoo_kgm3($C307,F$69,gamma_gas_,gamma_oil_,gamma_water_,Rsb_m3m3_,Rp_m3m3_,Pb_atm_,T_res_C_,Bob_m3m3_,Muo_cP_,PVT_corr_)</f>
        <v>800.8403584461272</v>
      </c>
      <c r="G307">
        <f>[1]!PVT_Rhoo_kgm3($C307,G$69,gamma_gas_,gamma_oil_,gamma_water_,Rsb_m3m3_,Rp_m3m3_,Pb_atm_,T_res_C_,Bob_m3m3_,Muo_cP_,PVT_corr_)</f>
        <v>778.041031633437</v>
      </c>
      <c r="H307">
        <f>[1]!PVT_Rhoo_kgm3($C307,H$69,gamma_gas_,gamma_oil_,gamma_water_,Rsb_m3m3_,Rp_m3m3_,Pb_atm_,T_res_C_,Bob_m3m3_,Muo_cP_,PVT_corr_1_)</f>
        <v>838.13156283637102</v>
      </c>
      <c r="I307">
        <f>[1]!PVT_Rhoo_kgm3($C307,I$69,gamma_gas_,gamma_oil_,gamma_water_,Rsb_m3m3_,Rp_m3m3_,Pb_atm_,T_res_C_,Bob_m3m3_,Muo_cP_,PVT_corr_1_)</f>
        <v>820.94109806525717</v>
      </c>
      <c r="J307">
        <f>[1]!PVT_Rhoo_kgm3($C307,J$69,gamma_gas_,gamma_oil_,gamma_water_,Rsb_m3m3_,Rp_m3m3_,Pb_atm_,T_res_C_,Bob_m3m3_,Muo_cP_,PVT_corr_1_)</f>
        <v>802.31600499856802</v>
      </c>
      <c r="K307">
        <f>[1]!PVT_Rhoo_kgm3($C307,K$69,gamma_gas_,gamma_oil_,gamma_water_,Rsb_m3m3_,Rp_m3m3_,Pb_atm_,T_res_C_,Bob_m3m3_,Muo_cP_,PVT_corr_1_)</f>
        <v>781.98900449725886</v>
      </c>
    </row>
    <row r="308" spans="2:11" outlineLevel="1" x14ac:dyDescent="0.4">
      <c r="C308">
        <v>190</v>
      </c>
      <c r="D308">
        <f>[1]!PVT_Rhoo_kgm3($C308,D$69,gamma_gas_,gamma_oil_,gamma_water_,Rsb_m3m3_,Rp_m3m3_,Pb_atm_,T_res_C_,Bob_m3m3_,Muo_cP_,PVT_corr_)</f>
        <v>843.48239036894495</v>
      </c>
      <c r="E308">
        <f>[1]!PVT_Rhoo_kgm3($C308,E$69,gamma_gas_,gamma_oil_,gamma_water_,Rsb_m3m3_,Rp_m3m3_,Pb_atm_,T_res_C_,Bob_m3m3_,Muo_cP_,PVT_corr_)</f>
        <v>823.21374434481197</v>
      </c>
      <c r="F308">
        <f>[1]!PVT_Rhoo_kgm3($C308,F$69,gamma_gas_,gamma_oil_,gamma_water_,Rsb_m3m3_,Rp_m3m3_,Pb_atm_,T_res_C_,Bob_m3m3_,Muo_cP_,PVT_corr_)</f>
        <v>801.95625405446481</v>
      </c>
      <c r="G308">
        <f>[1]!PVT_Rhoo_kgm3($C308,G$69,gamma_gas_,gamma_oil_,gamma_water_,Rsb_m3m3_,Rp_m3m3_,Pb_atm_,T_res_C_,Bob_m3m3_,Muo_cP_,PVT_corr_)</f>
        <v>779.58323116261113</v>
      </c>
      <c r="H308">
        <f>[1]!PVT_Rhoo_kgm3($C308,H$69,gamma_gas_,gamma_oil_,gamma_water_,Rsb_m3m3_,Rp_m3m3_,Pb_atm_,T_res_C_,Bob_m3m3_,Muo_cP_,PVT_corr_1_)</f>
        <v>838.52124913025148</v>
      </c>
      <c r="I308">
        <f>[1]!PVT_Rhoo_kgm3($C308,I$69,gamma_gas_,gamma_oil_,gamma_water_,Rsb_m3m3_,Rp_m3m3_,Pb_atm_,T_res_C_,Bob_m3m3_,Muo_cP_,PVT_corr_1_)</f>
        <v>821.65790265882276</v>
      </c>
      <c r="J308">
        <f>[1]!PVT_Rhoo_kgm3($C308,J$69,gamma_gas_,gamma_oil_,gamma_water_,Rsb_m3m3_,Rp_m3m3_,Pb_atm_,T_res_C_,Bob_m3m3_,Muo_cP_,PVT_corr_1_)</f>
        <v>803.44159240596434</v>
      </c>
      <c r="K308">
        <f>[1]!PVT_Rhoo_kgm3($C308,K$69,gamma_gas_,gamma_oil_,gamma_water_,Rsb_m3m3_,Rp_m3m3_,Pb_atm_,T_res_C_,Bob_m3m3_,Muo_cP_,PVT_corr_1_)</f>
        <v>783.61812467602022</v>
      </c>
    </row>
    <row r="309" spans="2:11" outlineLevel="1" x14ac:dyDescent="0.4">
      <c r="C309">
        <v>200</v>
      </c>
      <c r="D309">
        <f>[1]!PVT_Rhoo_kgm3($C309,D$69,gamma_gas_,gamma_oil_,gamma_water_,Rsb_m3m3_,Rp_m3m3_,Pb_atm_,T_res_C_,Bob_m3m3_,Muo_cP_,PVT_corr_)</f>
        <v>843.81406222985095</v>
      </c>
      <c r="E309">
        <f>[1]!PVT_Rhoo_kgm3($C309,E$69,gamma_gas_,gamma_oil_,gamma_water_,Rsb_m3m3_,Rp_m3m3_,Pb_atm_,T_res_C_,Bob_m3m3_,Muo_cP_,PVT_corr_)</f>
        <v>823.85697963089251</v>
      </c>
      <c r="F309">
        <f>[1]!PVT_Rhoo_kgm3($C309,F$69,gamma_gas_,gamma_oil_,gamma_water_,Rsb_m3m3_,Rp_m3m3_,Pb_atm_,T_res_C_,Bob_m3m3_,Muo_cP_,PVT_corr_)</f>
        <v>802.96188947583198</v>
      </c>
      <c r="G309">
        <f>[1]!PVT_Rhoo_kgm3($C309,G$69,gamma_gas_,gamma_oil_,gamma_water_,Rsb_m3m3_,Rp_m3m3_,Pb_atm_,T_res_C_,Bob_m3m3_,Muo_cP_,PVT_corr_)</f>
        <v>780.97382420012366</v>
      </c>
      <c r="H309">
        <f>[1]!PVT_Rhoo_kgm3($C309,H$69,gamma_gas_,gamma_oil_,gamma_water_,Rsb_m3m3_,Rp_m3m3_,Pb_atm_,T_res_C_,Bob_m3m3_,Muo_cP_,PVT_corr_1_)</f>
        <v>838.8721217040295</v>
      </c>
      <c r="I309">
        <f>[1]!PVT_Rhoo_kgm3($C309,I$69,gamma_gas_,gamma_oil_,gamma_water_,Rsb_m3m3_,Rp_m3m3_,Pb_atm_,T_res_C_,Bob_m3m3_,Muo_cP_,PVT_corr_1_)</f>
        <v>822.30356190299733</v>
      </c>
      <c r="J309">
        <f>[1]!PVT_Rhoo_kgm3($C309,J$69,gamma_gas_,gamma_oil_,gamma_water_,Rsb_m3m3_,Rp_m3m3_,Pb_atm_,T_res_C_,Bob_m3m3_,Muo_cP_,PVT_corr_1_)</f>
        <v>804.4559711504595</v>
      </c>
      <c r="K309">
        <f>[1]!PVT_Rhoo_kgm3($C309,K$69,gamma_gas_,gamma_oil_,gamma_water_,Rsb_m3m3_,Rp_m3m3_,Pb_atm_,T_res_C_,Bob_m3m3_,Muo_cP_,PVT_corr_1_)</f>
        <v>785.08723446382396</v>
      </c>
    </row>
    <row r="310" spans="2:11" outlineLevel="1" x14ac:dyDescent="0.4">
      <c r="B310" s="7"/>
      <c r="C310">
        <v>210</v>
      </c>
      <c r="D310">
        <f>[1]!PVT_Rhoo_kgm3($C310,D$69,gamma_gas_,gamma_oil_,gamma_water_,Rsb_m3m3_,Rp_m3m3_,Pb_atm_,T_res_C_,Bob_m3m3_,Muo_cP_,PVT_corr_)</f>
        <v>844.11425867235664</v>
      </c>
      <c r="E310">
        <f>[1]!PVT_Rhoo_kgm3($C310,E$69,gamma_gas_,gamma_oil_,gamma_water_,Rsb_m3m3_,Rp_m3m3_,Pb_atm_,T_res_C_,Bob_m3m3_,Muo_cP_,PVT_corr_)</f>
        <v>824.43938748677249</v>
      </c>
      <c r="F310">
        <f>[1]!PVT_Rhoo_kgm3($C310,F$69,gamma_gas_,gamma_oil_,gamma_water_,Rsb_m3m3_,Rp_m3m3_,Pb_atm_,T_res_C_,Bob_m3m3_,Muo_cP_,PVT_corr_)</f>
        <v>803.87283666631356</v>
      </c>
      <c r="G310">
        <f>[1]!PVT_Rhoo_kgm3($C310,G$69,gamma_gas_,gamma_oil_,gamma_water_,Rsb_m3m3_,Rp_m3m3_,Pb_atm_,T_res_C_,Bob_m3m3_,Muo_cP_,PVT_corr_)</f>
        <v>782.23411706883871</v>
      </c>
      <c r="H310">
        <f>[1]!PVT_Rhoo_kgm3($C310,H$69,gamma_gas_,gamma_oil_,gamma_water_,Rsb_m3m3_,Rp_m3m3_,Pb_atm_,T_res_C_,Bob_m3m3_,Muo_cP_,PVT_corr_1_)</f>
        <v>839.18970435196354</v>
      </c>
      <c r="I310">
        <f>[1]!PVT_Rhoo_kgm3($C310,I$69,gamma_gas_,gamma_oil_,gamma_water_,Rsb_m3m3_,Rp_m3m3_,Pb_atm_,T_res_C_,Bob_m3m3_,Muo_cP_,PVT_corr_1_)</f>
        <v>822.88816696011463</v>
      </c>
      <c r="J310">
        <f>[1]!PVT_Rhoo_kgm3($C310,J$69,gamma_gas_,gamma_oil_,gamma_water_,Rsb_m3m3_,Rp_m3m3_,Pb_atm_,T_res_C_,Bob_m3m3_,Muo_cP_,PVT_corr_1_)</f>
        <v>805.37484589862629</v>
      </c>
      <c r="K310">
        <f>[1]!PVT_Rhoo_kgm3($C310,K$69,gamma_gas_,gamma_oil_,gamma_water_,Rsb_m3m3_,Rp_m3m3_,Pb_atm_,T_res_C_,Bob_m3m3_,Muo_cP_,PVT_corr_1_)</f>
        <v>786.41880217289054</v>
      </c>
    </row>
    <row r="311" spans="2:11" outlineLevel="1" x14ac:dyDescent="0.4">
      <c r="C311">
        <v>220</v>
      </c>
      <c r="D311">
        <f>[1]!PVT_Rhoo_kgm3($C311,D$69,gamma_gas_,gamma_oil_,gamma_water_,Rsb_m3m3_,Rp_m3m3_,Pb_atm_,T_res_C_,Bob_m3m3_,Muo_cP_,PVT_corr_)</f>
        <v>844.38725720438833</v>
      </c>
      <c r="E311">
        <f>[1]!PVT_Rhoo_kgm3($C311,E$69,gamma_gas_,gamma_oil_,gamma_water_,Rsb_m3m3_,Rp_m3m3_,Pb_atm_,T_res_C_,Bob_m3m3_,Muo_cP_,PVT_corr_)</f>
        <v>824.96920644451222</v>
      </c>
      <c r="F311">
        <f>[1]!PVT_Rhoo_kgm3($C311,F$69,gamma_gas_,gamma_oil_,gamma_water_,Rsb_m3m3_,Rp_m3m3_,Pb_atm_,T_res_C_,Bob_m3m3_,Muo_cP_,PVT_corr_)</f>
        <v>804.70186724460336</v>
      </c>
      <c r="G311">
        <f>[1]!PVT_Rhoo_kgm3($C311,G$69,gamma_gas_,gamma_oil_,gamma_water_,Rsb_m3m3_,Rp_m3m3_,Pb_atm_,T_res_C_,Bob_m3m3_,Muo_cP_,PVT_corr_)</f>
        <v>783.38160263291672</v>
      </c>
      <c r="H311">
        <f>[1]!PVT_Rhoo_kgm3($C311,H$69,gamma_gas_,gamma_oil_,gamma_water_,Rsb_m3m3_,Rp_m3m3_,Pb_atm_,T_res_C_,Bob_m3m3_,Muo_cP_,PVT_corr_1_)</f>
        <v>839.47852018188939</v>
      </c>
      <c r="I311">
        <f>[1]!PVT_Rhoo_kgm3($C311,I$69,gamma_gas_,gamma_oil_,gamma_water_,Rsb_m3m3_,Rp_m3m3_,Pb_atm_,T_res_C_,Bob_m3m3_,Muo_cP_,PVT_corr_1_)</f>
        <v>823.41998675427897</v>
      </c>
      <c r="J311">
        <f>[1]!PVT_Rhoo_kgm3($C311,J$69,gamma_gas_,gamma_oil_,gamma_water_,Rsb_m3m3_,Rp_m3m3_,Pb_atm_,T_res_C_,Bob_m3m3_,Muo_cP_,PVT_corr_1_)</f>
        <v>806.2110973289349</v>
      </c>
      <c r="K311">
        <f>[1]!PVT_Rhoo_kgm3($C311,K$69,gamma_gas_,gamma_oil_,gamma_water_,Rsb_m3m3_,Rp_m3m3_,Pb_atm_,T_res_C_,Bob_m3m3_,Muo_cP_,PVT_corr_1_)</f>
        <v>787.63127797483344</v>
      </c>
    </row>
    <row r="312" spans="2:11" outlineLevel="1" x14ac:dyDescent="0.4">
      <c r="C312">
        <v>230</v>
      </c>
      <c r="D312">
        <f>[1]!PVT_Rhoo_kgm3($C312,D$69,gamma_gas_,gamma_oil_,gamma_water_,Rsb_m3m3_,Rp_m3m3_,Pb_atm_,T_res_C_,Bob_m3m3_,Muo_cP_,PVT_corr_)</f>
        <v>844.63659384202197</v>
      </c>
      <c r="E312">
        <f>[1]!PVT_Rhoo_kgm3($C312,E$69,gamma_gas_,gamma_oil_,gamma_water_,Rsb_m3m3_,Rp_m3m3_,Pb_atm_,T_res_C_,Bob_m3m3_,Muo_cP_,PVT_corr_)</f>
        <v>825.45325154300542</v>
      </c>
      <c r="F312">
        <f>[1]!PVT_Rhoo_kgm3($C312,F$69,gamma_gas_,gamma_oil_,gamma_water_,Rsb_m3m3_,Rp_m3m3_,Pb_atm_,T_res_C_,Bob_m3m3_,Muo_cP_,PVT_corr_)</f>
        <v>805.45955487458298</v>
      </c>
      <c r="G312">
        <f>[1]!PVT_Rhoo_kgm3($C312,G$69,gamma_gas_,gamma_oil_,gamma_water_,Rsb_m3m3_,Rp_m3m3_,Pb_atm_,T_res_C_,Bob_m3m3_,Muo_cP_,PVT_corr_)</f>
        <v>784.4307768714101</v>
      </c>
      <c r="H312">
        <f>[1]!PVT_Rhoo_kgm3($C312,H$69,gamma_gas_,gamma_oil_,gamma_water_,Rsb_m3m3_,Rp_m3m3_,Pb_atm_,T_res_C_,Bob_m3m3_,Muo_cP_,PVT_corr_1_)</f>
        <v>839.74230840063319</v>
      </c>
      <c r="I312">
        <f>[1]!PVT_Rhoo_kgm3($C312,I$69,gamma_gas_,gamma_oil_,gamma_water_,Rsb_m3m3_,Rp_m3m3_,Pb_atm_,T_res_C_,Bob_m3m3_,Muo_cP_,PVT_corr_1_)</f>
        <v>823.90586151830246</v>
      </c>
      <c r="J312">
        <f>[1]!PVT_Rhoo_kgm3($C312,J$69,gamma_gas_,gamma_oil_,gamma_water_,Rsb_m3m3_,Rp_m3m3_,Pb_atm_,T_res_C_,Bob_m3m3_,Muo_cP_,PVT_corr_1_)</f>
        <v>806.97538955729931</v>
      </c>
      <c r="K312">
        <f>[1]!PVT_Rhoo_kgm3($C312,K$69,gamma_gas_,gamma_oil_,gamma_water_,Rsb_m3m3_,Rp_m3m3_,Pb_atm_,T_res_C_,Bob_m3m3_,Muo_cP_,PVT_corr_1_)</f>
        <v>788.7399536208427</v>
      </c>
    </row>
    <row r="313" spans="2:11" outlineLevel="1" x14ac:dyDescent="0.4">
      <c r="C313">
        <v>240</v>
      </c>
      <c r="D313">
        <f>[1]!PVT_Rhoo_kgm3($C313,D$69,gamma_gas_,gamma_oil_,gamma_water_,Rsb_m3m3_,Rp_m3m3_,Pb_atm_,T_res_C_,Bob_m3m3_,Muo_cP_,PVT_corr_)</f>
        <v>844.86521710428349</v>
      </c>
      <c r="E313">
        <f>[1]!PVT_Rhoo_kgm3($C313,E$69,gamma_gas_,gamma_oil_,gamma_water_,Rsb_m3m3_,Rp_m3m3_,Pb_atm_,T_res_C_,Bob_m3m3_,Muo_cP_,PVT_corr_)</f>
        <v>825.89720904095032</v>
      </c>
      <c r="F313">
        <f>[1]!PVT_Rhoo_kgm3($C313,F$69,gamma_gas_,gamma_oil_,gamma_water_,Rsb_m3m3_,Rp_m3m3_,Pb_atm_,T_res_C_,Bob_m3m3_,Muo_cP_,PVT_corr_)</f>
        <v>806.15472857214741</v>
      </c>
      <c r="G313">
        <f>[1]!PVT_Rhoo_kgm3($C313,G$69,gamma_gas_,gamma_oil_,gamma_water_,Rsb_m3m3_,Rp_m3m3_,Pb_atm_,T_res_C_,Bob_m3m3_,Muo_cP_,PVT_corr_)</f>
        <v>785.39375426037179</v>
      </c>
      <c r="H313">
        <f>[1]!PVT_Rhoo_kgm3($C313,H$69,gamma_gas_,gamma_oil_,gamma_water_,Rsb_m3m3_,Rp_m3m3_,Pb_atm_,T_res_C_,Bob_m3m3_,Muo_cP_,PVT_corr_1_)</f>
        <v>839.98418708358474</v>
      </c>
      <c r="I313">
        <f>[1]!PVT_Rhoo_kgm3($C313,I$69,gamma_gas_,gamma_oil_,gamma_water_,Rsb_m3m3_,Rp_m3m3_,Pb_atm_,T_res_C_,Bob_m3m3_,Muo_cP_,PVT_corr_1_)</f>
        <v>824.35149857227702</v>
      </c>
      <c r="J313">
        <f>[1]!PVT_Rhoo_kgm3($C313,J$69,gamma_gas_,gamma_oil_,gamma_water_,Rsb_m3m3_,Rp_m3m3_,Pb_atm_,T_res_C_,Bob_m3m3_,Muo_cP_,PVT_corr_1_)</f>
        <v>807.67662724949628</v>
      </c>
      <c r="K313">
        <f>[1]!PVT_Rhoo_kgm3($C313,K$69,gamma_gas_,gamma_oil_,gamma_water_,Rsb_m3m3_,Rp_m3m3_,Pb_atm_,T_res_C_,Bob_m3m3_,Muo_cP_,PVT_corr_1_)</f>
        <v>789.75761050235815</v>
      </c>
    </row>
    <row r="314" spans="2:11" outlineLevel="1" x14ac:dyDescent="0.4">
      <c r="B314" s="7"/>
      <c r="C314">
        <v>250</v>
      </c>
      <c r="D314">
        <f>[1]!PVT_Rhoo_kgm3($C314,D$69,gamma_gas_,gamma_oil_,gamma_water_,Rsb_m3m3_,Rp_m3m3_,Pb_atm_,T_res_C_,Bob_m3m3_,Muo_cP_,PVT_corr_)</f>
        <v>845.07560516018282</v>
      </c>
      <c r="E314">
        <f>[1]!PVT_Rhoo_kgm3($C314,E$69,gamma_gas_,gamma_oil_,gamma_water_,Rsb_m3m3_,Rp_m3m3_,Pb_atm_,T_res_C_,Bob_m3m3_,Muo_cP_,PVT_corr_)</f>
        <v>826.30586082282173</v>
      </c>
      <c r="F314">
        <f>[1]!PVT_Rhoo_kgm3($C314,F$69,gamma_gas_,gamma_oil_,gamma_water_,Rsb_m3m3_,Rp_m3m3_,Pb_atm_,T_res_C_,Bob_m3m3_,Muo_cP_,PVT_corr_)</f>
        <v>806.79481827155621</v>
      </c>
      <c r="G314">
        <f>[1]!PVT_Rhoo_kgm3($C314,G$69,gamma_gas_,gamma_oil_,gamma_water_,Rsb_m3m3_,Rp_m3m3_,Pb_atm_,T_res_C_,Bob_m3m3_,Muo_cP_,PVT_corr_)</f>
        <v>786.28073751087265</v>
      </c>
      <c r="H314">
        <f>[1]!PVT_Rhoo_kgm3($C314,H$69,gamma_gas_,gamma_oil_,gamma_water_,Rsb_m3m3_,Rp_m3m3_,Pb_atm_,T_res_C_,Bob_m3m3_,Muo_cP_,PVT_corr_1_)</f>
        <v>840.2067770044456</v>
      </c>
      <c r="I314">
        <f>[1]!PVT_Rhoo_kgm3($C314,I$69,gamma_gas_,gamma_oil_,gamma_water_,Rsb_m3m3_,Rp_m3m3_,Pb_atm_,T_res_C_,Bob_m3m3_,Muo_cP_,PVT_corr_1_)</f>
        <v>824.76169754337093</v>
      </c>
      <c r="J314">
        <f>[1]!PVT_Rhoo_kgm3($C314,J$69,gamma_gas_,gamma_oil_,gamma_water_,Rsb_m3m3_,Rp_m3m3_,Pb_atm_,T_res_C_,Bob_m3m3_,Muo_cP_,PVT_corr_1_)</f>
        <v>808.32230409598003</v>
      </c>
      <c r="K314">
        <f>[1]!PVT_Rhoo_kgm3($C314,K$69,gamma_gas_,gamma_oil_,gamma_water_,Rsb_m3m3_,Rp_m3m3_,Pb_atm_,T_res_C_,Bob_m3m3_,Muo_cP_,PVT_corr_1_)</f>
        <v>790.69501444623029</v>
      </c>
    </row>
    <row r="315" spans="2:11" outlineLevel="1" x14ac:dyDescent="0.4">
      <c r="C315">
        <v>260</v>
      </c>
      <c r="D315">
        <f>[1]!PVT_Rhoo_kgm3($C315,D$69,gamma_gas_,gamma_oil_,gamma_water_,Rsb_m3m3_,Rp_m3m3_,Pb_atm_,T_res_C_,Bob_m3m3_,Muo_cP_,PVT_corr_)</f>
        <v>845.2698560198553</v>
      </c>
      <c r="E315">
        <f>[1]!PVT_Rhoo_kgm3($C315,E$69,gamma_gas_,gamma_oil_,gamma_water_,Rsb_m3m3_,Rp_m3m3_,Pb_atm_,T_res_C_,Bob_m3m3_,Muo_cP_,PVT_corr_)</f>
        <v>826.68325731727327</v>
      </c>
      <c r="F315">
        <f>[1]!PVT_Rhoo_kgm3($C315,F$69,gamma_gas_,gamma_oil_,gamma_water_,Rsb_m3m3_,Rp_m3m3_,Pb_atm_,T_res_C_,Bob_m3m3_,Muo_cP_,PVT_corr_)</f>
        <v>807.38612138740291</v>
      </c>
      <c r="G315">
        <f>[1]!PVT_Rhoo_kgm3($C315,G$69,gamma_gas_,gamma_oil_,gamma_water_,Rsb_m3m3_,Rp_m3m3_,Pb_atm_,T_res_C_,Bob_m3m3_,Muo_cP_,PVT_corr_)</f>
        <v>787.10038034937918</v>
      </c>
      <c r="H315">
        <f>[1]!PVT_Rhoo_kgm3($C315,H$69,gamma_gas_,gamma_oil_,gamma_water_,Rsb_m3m3_,Rp_m3m3_,Pb_atm_,T_res_C_,Bob_m3m3_,Muo_cP_,PVT_corr_1_)</f>
        <v>840.41229697669087</v>
      </c>
      <c r="I315">
        <f>[1]!PVT_Rhoo_kgm3($C315,I$69,gamma_gas_,gamma_oil_,gamma_water_,Rsb_m3m3_,Rp_m3m3_,Pb_atm_,T_res_C_,Bob_m3m3_,Muo_cP_,PVT_corr_1_)</f>
        <v>825.14052391304881</v>
      </c>
      <c r="J315">
        <f>[1]!PVT_Rhoo_kgm3($C315,J$69,gamma_gas_,gamma_oil_,gamma_water_,Rsb_m3m3_,Rp_m3m3_,Pb_atm_,T_res_C_,Bob_m3m3_,Muo_cP_,PVT_corr_1_)</f>
        <v>808.91877162255844</v>
      </c>
      <c r="K315">
        <f>[1]!PVT_Rhoo_kgm3($C315,K$69,gamma_gas_,gamma_oil_,gamma_water_,Rsb_m3m3_,Rp_m3m3_,Pb_atm_,T_res_C_,Bob_m3m3_,Muo_cP_,PVT_corr_1_)</f>
        <v>791.56129792618458</v>
      </c>
    </row>
    <row r="316" spans="2:11" outlineLevel="1" x14ac:dyDescent="0.4">
      <c r="C316">
        <v>270</v>
      </c>
      <c r="D316">
        <f>[1]!PVT_Rhoo_kgm3($C316,D$69,gamma_gas_,gamma_oil_,gamma_water_,Rsb_m3m3_,Rp_m3m3_,Pb_atm_,T_res_C_,Bob_m3m3_,Muo_cP_,PVT_corr_)</f>
        <v>845.44975773893225</v>
      </c>
      <c r="E316">
        <f>[1]!PVT_Rhoo_kgm3($C316,E$69,gamma_gas_,gamma_oil_,gamma_water_,Rsb_m3m3_,Rp_m3m3_,Pb_atm_,T_res_C_,Bob_m3m3_,Muo_cP_,PVT_corr_)</f>
        <v>827.03285220237547</v>
      </c>
      <c r="F316">
        <f>[1]!PVT_Rhoo_kgm3($C316,F$69,gamma_gas_,gamma_oil_,gamma_water_,Rsb_m3m3_,Rp_m3m3_,Pb_atm_,T_res_C_,Bob_m3m3_,Muo_cP_,PVT_corr_)</f>
        <v>807.93401067074456</v>
      </c>
      <c r="G316">
        <f>[1]!PVT_Rhoo_kgm3($C316,G$69,gamma_gas_,gamma_oil_,gamma_water_,Rsb_m3m3_,Rp_m3m3_,Pb_atm_,T_res_C_,Bob_m3m3_,Muo_cP_,PVT_corr_)</f>
        <v>787.86007071292875</v>
      </c>
      <c r="H316">
        <f>[1]!PVT_Rhoo_kgm3($C316,H$69,gamma_gas_,gamma_oil_,gamma_water_,Rsb_m3m3_,Rp_m3m3_,Pb_atm_,T_res_C_,Bob_m3m3_,Muo_cP_,PVT_corr_1_)</f>
        <v>840.60263807071885</v>
      </c>
      <c r="I316">
        <f>[1]!PVT_Rhoo_kgm3($C316,I$69,gamma_gas_,gamma_oil_,gamma_water_,Rsb_m3m3_,Rp_m3m3_,Pb_atm_,T_res_C_,Bob_m3m3_,Muo_cP_,PVT_corr_1_)</f>
        <v>825.4914442133861</v>
      </c>
      <c r="J316">
        <f>[1]!PVT_Rhoo_kgm3($C316,J$69,gamma_gas_,gamma_oil_,gamma_water_,Rsb_m3m3_,Rp_m3m3_,Pb_atm_,T_res_C_,Bob_m3m3_,Muo_cP_,PVT_corr_1_)</f>
        <v>809.47144880369399</v>
      </c>
      <c r="K316">
        <f>[1]!PVT_Rhoo_kgm3($C316,K$69,gamma_gas_,gamma_oil_,gamma_water_,Rsb_m3m3_,Rp_m3m3_,Pb_atm_,T_res_C_,Bob_m3m3_,Muo_cP_,PVT_corr_1_)</f>
        <v>792.36425848310421</v>
      </c>
    </row>
    <row r="317" spans="2:11" outlineLevel="1" x14ac:dyDescent="0.4">
      <c r="C317">
        <v>280</v>
      </c>
      <c r="D317">
        <f>[1]!PVT_Rhoo_kgm3($C317,D$69,gamma_gas_,gamma_oil_,gamma_water_,Rsb_m3m3_,Rp_m3m3_,Pb_atm_,T_res_C_,Bob_m3m3_,Muo_cP_,PVT_corr_)</f>
        <v>845.61684361942389</v>
      </c>
      <c r="E317">
        <f>[1]!PVT_Rhoo_kgm3($C317,E$69,gamma_gas_,gamma_oil_,gamma_water_,Rsb_m3m3_,Rp_m3m3_,Pb_atm_,T_res_C_,Bob_m3m3_,Muo_cP_,PVT_corr_)</f>
        <v>827.35760839977468</v>
      </c>
      <c r="F317">
        <f>[1]!PVT_Rhoo_kgm3($C317,F$69,gamma_gas_,gamma_oil_,gamma_water_,Rsb_m3m3_,Rp_m3m3_,Pb_atm_,T_res_C_,Bob_m3m3_,Muo_cP_,PVT_corr_)</f>
        <v>808.44309790877935</v>
      </c>
      <c r="G317">
        <f>[1]!PVT_Rhoo_kgm3($C317,G$69,gamma_gas_,gamma_oil_,gamma_water_,Rsb_m3m3_,Rp_m3m3_,Pb_atm_,T_res_C_,Bob_m3m3_,Muo_cP_,PVT_corr_)</f>
        <v>788.56615400849023</v>
      </c>
      <c r="H317">
        <f>[1]!PVT_Rhoo_kgm3($C317,H$69,gamma_gas_,gamma_oil_,gamma_water_,Rsb_m3m3_,Rp_m3m3_,Pb_atm_,T_res_C_,Bob_m3m3_,Muo_cP_,PVT_corr_1_)</f>
        <v>840.77942197268283</v>
      </c>
      <c r="I317">
        <f>[1]!PVT_Rhoo_kgm3($C317,I$69,gamma_gas_,gamma_oil_,gamma_water_,Rsb_m3m3_,Rp_m3m3_,Pb_atm_,T_res_C_,Bob_m3m3_,Muo_cP_,PVT_corr_1_)</f>
        <v>825.81743240852427</v>
      </c>
      <c r="J317">
        <f>[1]!PVT_Rhoo_kgm3($C317,J$69,gamma_gas_,gamma_oil_,gamma_water_,Rsb_m3m3_,Rp_m3m3_,Pb_atm_,T_res_C_,Bob_m3m3_,Muo_cP_,PVT_corr_1_)</f>
        <v>809.98498714874552</v>
      </c>
      <c r="K317">
        <f>[1]!PVT_Rhoo_kgm3($C317,K$69,gamma_gas_,gamma_oil_,gamma_water_,Rsb_m3m3_,Rp_m3m3_,Pb_atm_,T_res_C_,Bob_m3m3_,Muo_cP_,PVT_corr_1_)</f>
        <v>793.11059402833689</v>
      </c>
    </row>
    <row r="318" spans="2:11" outlineLevel="1" x14ac:dyDescent="0.4">
      <c r="C318">
        <v>290</v>
      </c>
      <c r="D318">
        <f>[1]!PVT_Rhoo_kgm3($C318,D$69,gamma_gas_,gamma_oil_,gamma_water_,Rsb_m3m3_,Rp_m3m3_,Pb_atm_,T_res_C_,Bob_m3m3_,Muo_cP_,PVT_corr_)</f>
        <v>845.77243601927228</v>
      </c>
      <c r="E318">
        <f>[1]!PVT_Rhoo_kgm3($C318,E$69,gamma_gas_,gamma_oil_,gamma_water_,Rsb_m3m3_,Rp_m3m3_,Pb_atm_,T_res_C_,Bob_m3m3_,Muo_cP_,PVT_corr_)</f>
        <v>827.66008225219252</v>
      </c>
      <c r="F318">
        <f>[1]!PVT_Rhoo_kgm3($C318,F$69,gamma_gas_,gamma_oil_,gamma_water_,Rsb_m3m3_,Rp_m3m3_,Pb_atm_,T_res_C_,Bob_m3m3_,Muo_cP_,PVT_corr_)</f>
        <v>808.91736403748939</v>
      </c>
      <c r="G318">
        <f>[1]!PVT_Rhoo_kgm3($C318,G$69,gamma_gas_,gamma_oil_,gamma_water_,Rsb_m3m3_,Rp_m3m3_,Pb_atm_,T_res_C_,Bob_m3m3_,Muo_cP_,PVT_corr_)</f>
        <v>789.22411073061824</v>
      </c>
      <c r="H318">
        <f>[1]!PVT_Rhoo_kgm3($C318,H$69,gamma_gas_,gamma_oil_,gamma_water_,Rsb_m3m3_,Rp_m3m3_,Pb_atm_,T_res_C_,Bob_m3m3_,Muo_cP_,PVT_corr_1_)</f>
        <v>840.94404730232668</v>
      </c>
      <c r="I318">
        <f>[1]!PVT_Rhoo_kgm3($C318,I$69,gamma_gas_,gamma_oil_,gamma_water_,Rsb_m3m3_,Rp_m3m3_,Pb_atm_,T_res_C_,Bob_m3m3_,Muo_cP_,PVT_corr_1_)</f>
        <v>826.12105438039669</v>
      </c>
      <c r="J318">
        <f>[1]!PVT_Rhoo_kgm3($C318,J$69,gamma_gas_,gamma_oil_,gamma_water_,Rsb_m3m3_,Rp_m3m3_,Pb_atm_,T_res_C_,Bob_m3m3_,Muo_cP_,PVT_corr_1_)</f>
        <v>810.46340191865374</v>
      </c>
      <c r="K318">
        <f>[1]!PVT_Rhoo_kgm3($C318,K$69,gamma_gas_,gamma_oil_,gamma_water_,Rsb_m3m3_,Rp_m3m3_,Pb_atm_,T_res_C_,Bob_m3m3_,Muo_cP_,PVT_corr_1_)</f>
        <v>793.8060900732695</v>
      </c>
    </row>
    <row r="321" spans="2:11" x14ac:dyDescent="0.4">
      <c r="B321" s="7" t="s">
        <v>61</v>
      </c>
    </row>
    <row r="322" spans="2:11" outlineLevel="1" x14ac:dyDescent="0.4">
      <c r="D322" t="str">
        <f>"T = "&amp;D323&amp; " C"</f>
        <v>T = 20 C</v>
      </c>
      <c r="E322" t="str">
        <f t="shared" ref="E322:G322" si="58">"T = "&amp;E323&amp; " C"</f>
        <v>T = 60 C</v>
      </c>
      <c r="F322" t="str">
        <f t="shared" si="58"/>
        <v>T = 100 C</v>
      </c>
      <c r="G322" t="str">
        <f t="shared" si="58"/>
        <v>T = 140 C</v>
      </c>
      <c r="H322" t="str">
        <f>D322</f>
        <v>T = 20 C</v>
      </c>
      <c r="I322" t="str">
        <f t="shared" ref="I322" si="59">E322</f>
        <v>T = 60 C</v>
      </c>
      <c r="J322" t="str">
        <f t="shared" ref="J322" si="60">F322</f>
        <v>T = 100 C</v>
      </c>
      <c r="K322" t="str">
        <f t="shared" ref="K322" si="61">G322</f>
        <v>T = 140 C</v>
      </c>
    </row>
    <row r="323" spans="2:11" outlineLevel="1" x14ac:dyDescent="0.4">
      <c r="D323">
        <v>20</v>
      </c>
      <c r="E323">
        <v>60</v>
      </c>
      <c r="F323">
        <v>100</v>
      </c>
      <c r="G323">
        <v>140</v>
      </c>
    </row>
    <row r="324" spans="2:11" outlineLevel="1" x14ac:dyDescent="0.4">
      <c r="C324" t="s">
        <v>54</v>
      </c>
      <c r="D324" t="str">
        <f>"T_1_"&amp;D323</f>
        <v>T_1_20</v>
      </c>
      <c r="E324" t="str">
        <f t="shared" ref="E324:G324" si="62">"T_1_"&amp;E323</f>
        <v>T_1_60</v>
      </c>
      <c r="F324" t="str">
        <f t="shared" si="62"/>
        <v>T_1_100</v>
      </c>
      <c r="G324" t="str">
        <f t="shared" si="62"/>
        <v>T_1_140</v>
      </c>
      <c r="H324" t="str">
        <f>"T_0_"&amp;D323</f>
        <v>T_0_20</v>
      </c>
      <c r="I324" t="str">
        <f t="shared" ref="I324" si="63">"T_0_"&amp;E323</f>
        <v>T_0_60</v>
      </c>
      <c r="J324" t="str">
        <f t="shared" ref="J324" si="64">"T_0_"&amp;F323</f>
        <v>T_0_100</v>
      </c>
      <c r="K324" t="str">
        <f t="shared" ref="K324" si="65">"T_0_"&amp;G323</f>
        <v>T_0_140</v>
      </c>
    </row>
    <row r="325" spans="2:11" outlineLevel="1" x14ac:dyDescent="0.4">
      <c r="C325">
        <v>1</v>
      </c>
      <c r="D325">
        <f>[1]!PVT_Rhog_kgm3($C325,D$69,gamma_gas_,gamma_oil_,gamma_water_,Rsb_m3m3_,Rp_m3m3_,Pb_atm_,T_res_C_,Bob_m3m3_,Muo_cP_,PVT_corr_)</f>
        <v>0.97719648341081211</v>
      </c>
      <c r="E325">
        <f>[1]!PVT_Rhog_kgm3($C325,E$69,gamma_gas_,gamma_oil_,gamma_water_,Rsb_m3m3_,Rp_m3m3_,Pb_atm_,T_res_C_,Bob_m3m3_,Muo_cP_,PVT_corr_)</f>
        <v>0.85870672899089473</v>
      </c>
      <c r="F325">
        <f>[1]!PVT_Rhog_kgm3($C325,F$69,gamma_gas_,gamma_oil_,gamma_water_,Rsb_m3m3_,Rp_m3m3_,Pb_atm_,T_res_C_,Bob_m3m3_,Muo_cP_,PVT_corr_)</f>
        <v>0.76601370076985664</v>
      </c>
      <c r="G325">
        <f>[1]!PVT_Rhog_kgm3($C325,G$69,gamma_gas_,gamma_oil_,gamma_water_,Rsb_m3m3_,Rp_m3m3_,Pb_atm_,T_res_C_,Bob_m3m3_,Muo_cP_,PVT_corr_)</f>
        <v>0.69146582076876562</v>
      </c>
      <c r="H325">
        <f>[1]!PVT_Rhog_kgm3($C325,H$69,gamma_gas_,gamma_oil_,gamma_water_,Rsb_m3m3_,Rp_m3m3_,Pb_atm_,T_res_C_,Bob_m3m3_,Muo_cP_,PVT_corr_1_)</f>
        <v>0.97719648341081211</v>
      </c>
      <c r="I325">
        <f>[1]!PVT_Rhog_kgm3($C325,I$69,gamma_gas_,gamma_oil_,gamma_water_,Rsb_m3m3_,Rp_m3m3_,Pb_atm_,T_res_C_,Bob_m3m3_,Muo_cP_,PVT_corr_1_)</f>
        <v>0.85870672899089473</v>
      </c>
      <c r="J325">
        <f>[1]!PVT_Rhog_kgm3($C325,J$69,gamma_gas_,gamma_oil_,gamma_water_,Rsb_m3m3_,Rp_m3m3_,Pb_atm_,T_res_C_,Bob_m3m3_,Muo_cP_,PVT_corr_1_)</f>
        <v>0.76601370076985664</v>
      </c>
      <c r="K325">
        <f>[1]!PVT_Rhog_kgm3($C325,K$69,gamma_gas_,gamma_oil_,gamma_water_,Rsb_m3m3_,Rp_m3m3_,Pb_atm_,T_res_C_,Bob_m3m3_,Muo_cP_,PVT_corr_1_)</f>
        <v>0.69146582076876562</v>
      </c>
    </row>
    <row r="326" spans="2:11" outlineLevel="1" x14ac:dyDescent="0.4">
      <c r="C326">
        <v>5</v>
      </c>
      <c r="D326">
        <f>[1]!PVT_Rhog_kgm3($C326,D$69,gamma_gas_,gamma_oil_,gamma_water_,Rsb_m3m3_,Rp_m3m3_,Pb_atm_,T_res_C_,Bob_m3m3_,Muo_cP_,PVT_corr_)</f>
        <v>4.963679850578238</v>
      </c>
      <c r="E326">
        <f>[1]!PVT_Rhog_kgm3($C326,E$69,gamma_gas_,gamma_oil_,gamma_water_,Rsb_m3m3_,Rp_m3m3_,Pb_atm_,T_res_C_,Bob_m3m3_,Muo_cP_,PVT_corr_)</f>
        <v>4.3385107871031536</v>
      </c>
      <c r="F326">
        <f>[1]!PVT_Rhog_kgm3($C326,F$69,gamma_gas_,gamma_oil_,gamma_water_,Rsb_m3m3_,Rp_m3m3_,Pb_atm_,T_res_C_,Bob_m3m3_,Muo_cP_,PVT_corr_)</f>
        <v>3.8576584697305902</v>
      </c>
      <c r="G326">
        <f>[1]!PVT_Rhog_kgm3($C326,G$69,gamma_gas_,gamma_oil_,gamma_water_,Rsb_m3m3_,Rp_m3m3_,Pb_atm_,T_res_C_,Bob_m3m3_,Muo_cP_,PVT_corr_)</f>
        <v>3.4749418360971238</v>
      </c>
      <c r="H326">
        <f>[1]!PVT_Rhog_kgm3($C326,H$69,gamma_gas_,gamma_oil_,gamma_water_,Rsb_m3m3_,Rp_m3m3_,Pb_atm_,T_res_C_,Bob_m3m3_,Muo_cP_,PVT_corr_1_)</f>
        <v>4.963679850578238</v>
      </c>
      <c r="I326">
        <f>[1]!PVT_Rhog_kgm3($C326,I$69,gamma_gas_,gamma_oil_,gamma_water_,Rsb_m3m3_,Rp_m3m3_,Pb_atm_,T_res_C_,Bob_m3m3_,Muo_cP_,PVT_corr_1_)</f>
        <v>4.3385107871031536</v>
      </c>
      <c r="J326">
        <f>[1]!PVT_Rhog_kgm3($C326,J$69,gamma_gas_,gamma_oil_,gamma_water_,Rsb_m3m3_,Rp_m3m3_,Pb_atm_,T_res_C_,Bob_m3m3_,Muo_cP_,PVT_corr_1_)</f>
        <v>3.8576584697305902</v>
      </c>
      <c r="K326">
        <f>[1]!PVT_Rhog_kgm3($C326,K$69,gamma_gas_,gamma_oil_,gamma_water_,Rsb_m3m3_,Rp_m3m3_,Pb_atm_,T_res_C_,Bob_m3m3_,Muo_cP_,PVT_corr_1_)</f>
        <v>3.4749418360971238</v>
      </c>
    </row>
    <row r="327" spans="2:11" outlineLevel="1" x14ac:dyDescent="0.4">
      <c r="C327">
        <v>10</v>
      </c>
      <c r="D327">
        <f>[1]!PVT_Rhog_kgm3($C327,D$69,gamma_gas_,gamma_oil_,gamma_water_,Rsb_m3m3_,Rp_m3m3_,Pb_atm_,T_res_C_,Bob_m3m3_,Muo_cP_,PVT_corr_)</f>
        <v>10.131591553827182</v>
      </c>
      <c r="E327">
        <f>[1]!PVT_Rhog_kgm3($C327,E$69,gamma_gas_,gamma_oil_,gamma_water_,Rsb_m3m3_,Rp_m3m3_,Pb_atm_,T_res_C_,Bob_m3m3_,Muo_cP_,PVT_corr_)</f>
        <v>8.7923317588010956</v>
      </c>
      <c r="F327">
        <f>[1]!PVT_Rhog_kgm3($C327,F$69,gamma_gas_,gamma_oil_,gamma_water_,Rsb_m3m3_,Rp_m3m3_,Pb_atm_,T_res_C_,Bob_m3m3_,Muo_cP_,PVT_corr_)</f>
        <v>7.7849314815588491</v>
      </c>
      <c r="G327">
        <f>[1]!PVT_Rhog_kgm3($C327,G$69,gamma_gas_,gamma_oil_,gamma_water_,Rsb_m3m3_,Rp_m3m3_,Pb_atm_,T_res_C_,Bob_m3m3_,Muo_cP_,PVT_corr_)</f>
        <v>6.9937841724021697</v>
      </c>
      <c r="H327">
        <f>[1]!PVT_Rhog_kgm3($C327,H$69,gamma_gas_,gamma_oil_,gamma_water_,Rsb_m3m3_,Rp_m3m3_,Pb_atm_,T_res_C_,Bob_m3m3_,Muo_cP_,PVT_corr_1_)</f>
        <v>10.131591553827182</v>
      </c>
      <c r="I327">
        <f>[1]!PVT_Rhog_kgm3($C327,I$69,gamma_gas_,gamma_oil_,gamma_water_,Rsb_m3m3_,Rp_m3m3_,Pb_atm_,T_res_C_,Bob_m3m3_,Muo_cP_,PVT_corr_1_)</f>
        <v>8.7923317588010956</v>
      </c>
      <c r="J327">
        <f>[1]!PVT_Rhog_kgm3($C327,J$69,gamma_gas_,gamma_oil_,gamma_water_,Rsb_m3m3_,Rp_m3m3_,Pb_atm_,T_res_C_,Bob_m3m3_,Muo_cP_,PVT_corr_1_)</f>
        <v>7.7849314815588491</v>
      </c>
      <c r="K327">
        <f>[1]!PVT_Rhog_kgm3($C327,K$69,gamma_gas_,gamma_oil_,gamma_water_,Rsb_m3m3_,Rp_m3m3_,Pb_atm_,T_res_C_,Bob_m3m3_,Muo_cP_,PVT_corr_1_)</f>
        <v>6.9937841724021697</v>
      </c>
    </row>
    <row r="328" spans="2:11" outlineLevel="1" x14ac:dyDescent="0.4">
      <c r="C328">
        <v>20</v>
      </c>
      <c r="D328">
        <f>[1]!PVT_Rhog_kgm3($C328,D$69,gamma_gas_,gamma_oil_,gamma_water_,Rsb_m3m3_,Rp_m3m3_,Pb_atm_,T_res_C_,Bob_m3m3_,Muo_cP_,PVT_corr_)</f>
        <v>21.15418081483562</v>
      </c>
      <c r="E328">
        <f>[1]!PVT_Rhog_kgm3($C328,E$69,gamma_gas_,gamma_oil_,gamma_water_,Rsb_m3m3_,Rp_m3m3_,Pb_atm_,T_res_C_,Bob_m3m3_,Muo_cP_,PVT_corr_)</f>
        <v>18.065306723748545</v>
      </c>
      <c r="F328">
        <f>[1]!PVT_Rhog_kgm3($C328,F$69,gamma_gas_,gamma_oil_,gamma_water_,Rsb_m3m3_,Rp_m3m3_,Pb_atm_,T_res_C_,Bob_m3m3_,Muo_cP_,PVT_corr_)</f>
        <v>15.851811362258116</v>
      </c>
      <c r="G328">
        <f>[1]!PVT_Rhog_kgm3($C328,G$69,gamma_gas_,gamma_oil_,gamma_water_,Rsb_m3m3_,Rp_m3m3_,Pb_atm_,T_res_C_,Bob_m3m3_,Muo_cP_,PVT_corr_)</f>
        <v>14.161670376384178</v>
      </c>
      <c r="H328">
        <f>[1]!PVT_Rhog_kgm3($C328,H$69,gamma_gas_,gamma_oil_,gamma_water_,Rsb_m3m3_,Rp_m3m3_,Pb_atm_,T_res_C_,Bob_m3m3_,Muo_cP_,PVT_corr_1_)</f>
        <v>21.15418081483562</v>
      </c>
      <c r="I328">
        <f>[1]!PVT_Rhog_kgm3($C328,I$69,gamma_gas_,gamma_oil_,gamma_water_,Rsb_m3m3_,Rp_m3m3_,Pb_atm_,T_res_C_,Bob_m3m3_,Muo_cP_,PVT_corr_1_)</f>
        <v>18.065306723748545</v>
      </c>
      <c r="J328">
        <f>[1]!PVT_Rhog_kgm3($C328,J$69,gamma_gas_,gamma_oil_,gamma_water_,Rsb_m3m3_,Rp_m3m3_,Pb_atm_,T_res_C_,Bob_m3m3_,Muo_cP_,PVT_corr_1_)</f>
        <v>15.851811362258116</v>
      </c>
      <c r="K328">
        <f>[1]!PVT_Rhog_kgm3($C328,K$69,gamma_gas_,gamma_oil_,gamma_water_,Rsb_m3m3_,Rp_m3m3_,Pb_atm_,T_res_C_,Bob_m3m3_,Muo_cP_,PVT_corr_1_)</f>
        <v>14.161670376384178</v>
      </c>
    </row>
    <row r="329" spans="2:11" outlineLevel="1" x14ac:dyDescent="0.4">
      <c r="C329">
        <v>30</v>
      </c>
      <c r="D329">
        <f>[1]!PVT_Rhog_kgm3($C329,D$69,gamma_gas_,gamma_oil_,gamma_water_,Rsb_m3m3_,Rp_m3m3_,Pb_atm_,T_res_C_,Bob_m3m3_,Muo_cP_,PVT_corr_)</f>
        <v>33.237886976933694</v>
      </c>
      <c r="E329">
        <f>[1]!PVT_Rhog_kgm3($C329,E$69,gamma_gas_,gamma_oil_,gamma_water_,Rsb_m3m3_,Rp_m3m3_,Pb_atm_,T_res_C_,Bob_m3m3_,Muo_cP_,PVT_corr_)</f>
        <v>27.857327652341194</v>
      </c>
      <c r="F329">
        <f>[1]!PVT_Rhog_kgm3($C329,F$69,gamma_gas_,gamma_oil_,gamma_water_,Rsb_m3m3_,Rp_m3m3_,Pb_atm_,T_res_C_,Bob_m3m3_,Muo_cP_,PVT_corr_)</f>
        <v>24.205581885615619</v>
      </c>
      <c r="G329">
        <f>[1]!PVT_Rhog_kgm3($C329,G$69,gamma_gas_,gamma_oil_,gamma_water_,Rsb_m3m3_,Rp_m3m3_,Pb_atm_,T_res_C_,Bob_m3m3_,Muo_cP_,PVT_corr_)</f>
        <v>21.499132663917823</v>
      </c>
      <c r="H329">
        <f>[1]!PVT_Rhog_kgm3($C329,H$69,gamma_gas_,gamma_oil_,gamma_water_,Rsb_m3m3_,Rp_m3m3_,Pb_atm_,T_res_C_,Bob_m3m3_,Muo_cP_,PVT_corr_1_)</f>
        <v>33.237886976933694</v>
      </c>
      <c r="I329">
        <f>[1]!PVT_Rhog_kgm3($C329,I$69,gamma_gas_,gamma_oil_,gamma_water_,Rsb_m3m3_,Rp_m3m3_,Pb_atm_,T_res_C_,Bob_m3m3_,Muo_cP_,PVT_corr_1_)</f>
        <v>27.857327652341194</v>
      </c>
      <c r="J329">
        <f>[1]!PVT_Rhog_kgm3($C329,J$69,gamma_gas_,gamma_oil_,gamma_water_,Rsb_m3m3_,Rp_m3m3_,Pb_atm_,T_res_C_,Bob_m3m3_,Muo_cP_,PVT_corr_1_)</f>
        <v>24.205581885615619</v>
      </c>
      <c r="K329">
        <f>[1]!PVT_Rhog_kgm3($C329,K$69,gamma_gas_,gamma_oil_,gamma_water_,Rsb_m3m3_,Rp_m3m3_,Pb_atm_,T_res_C_,Bob_m3m3_,Muo_cP_,PVT_corr_1_)</f>
        <v>21.499132663917823</v>
      </c>
    </row>
    <row r="330" spans="2:11" outlineLevel="1" x14ac:dyDescent="0.4">
      <c r="C330">
        <v>40</v>
      </c>
      <c r="D330">
        <f>[1]!PVT_Rhog_kgm3($C330,D$69,gamma_gas_,gamma_oil_,gamma_water_,Rsb_m3m3_,Rp_m3m3_,Pb_atm_,T_res_C_,Bob_m3m3_,Muo_cP_,PVT_corr_)</f>
        <v>46.590465338486077</v>
      </c>
      <c r="E330">
        <f>[1]!PVT_Rhog_kgm3($C330,E$69,gamma_gas_,gamma_oil_,gamma_water_,Rsb_m3m3_,Rp_m3m3_,Pb_atm_,T_res_C_,Bob_m3m3_,Muo_cP_,PVT_corr_)</f>
        <v>38.203820021544097</v>
      </c>
      <c r="F330">
        <f>[1]!PVT_Rhog_kgm3($C330,F$69,gamma_gas_,gamma_oil_,gamma_water_,Rsb_m3m3_,Rp_m3m3_,Pb_atm_,T_res_C_,Bob_m3m3_,Muo_cP_,PVT_corr_)</f>
        <v>32.846947697779783</v>
      </c>
      <c r="G330">
        <f>[1]!PVT_Rhog_kgm3($C330,G$69,gamma_gas_,gamma_oil_,gamma_water_,Rsb_m3m3_,Rp_m3m3_,Pb_atm_,T_res_C_,Bob_m3m3_,Muo_cP_,PVT_corr_)</f>
        <v>28.99889569926389</v>
      </c>
      <c r="H330">
        <f>[1]!PVT_Rhog_kgm3($C330,H$69,gamma_gas_,gamma_oil_,gamma_water_,Rsb_m3m3_,Rp_m3m3_,Pb_atm_,T_res_C_,Bob_m3m3_,Muo_cP_,PVT_corr_1_)</f>
        <v>46.590465338486077</v>
      </c>
      <c r="I330">
        <f>[1]!PVT_Rhog_kgm3($C330,I$69,gamma_gas_,gamma_oil_,gamma_water_,Rsb_m3m3_,Rp_m3m3_,Pb_atm_,T_res_C_,Bob_m3m3_,Muo_cP_,PVT_corr_1_)</f>
        <v>38.203820021544097</v>
      </c>
      <c r="J330">
        <f>[1]!PVT_Rhog_kgm3($C330,J$69,gamma_gas_,gamma_oil_,gamma_water_,Rsb_m3m3_,Rp_m3m3_,Pb_atm_,T_res_C_,Bob_m3m3_,Muo_cP_,PVT_corr_1_)</f>
        <v>32.846947697779783</v>
      </c>
      <c r="K330">
        <f>[1]!PVT_Rhog_kgm3($C330,K$69,gamma_gas_,gamma_oil_,gamma_water_,Rsb_m3m3_,Rp_m3m3_,Pb_atm_,T_res_C_,Bob_m3m3_,Muo_cP_,PVT_corr_1_)</f>
        <v>28.99889569926389</v>
      </c>
    </row>
    <row r="331" spans="2:11" outlineLevel="1" x14ac:dyDescent="0.4">
      <c r="C331">
        <v>50</v>
      </c>
      <c r="D331">
        <f>[1]!PVT_Rhog_kgm3($C331,D$69,gamma_gas_,gamma_oil_,gamma_water_,Rsb_m3m3_,Rp_m3m3_,Pb_atm_,T_res_C_,Bob_m3m3_,Muo_cP_,PVT_corr_)</f>
        <v>61.452529280277915</v>
      </c>
      <c r="E331">
        <f>[1]!PVT_Rhog_kgm3($C331,E$69,gamma_gas_,gamma_oil_,gamma_water_,Rsb_m3m3_,Rp_m3m3_,Pb_atm_,T_res_C_,Bob_m3m3_,Muo_cP_,PVT_corr_)</f>
        <v>49.132467632981971</v>
      </c>
      <c r="F331">
        <f>[1]!PVT_Rhog_kgm3($C331,F$69,gamma_gas_,gamma_oil_,gamma_water_,Rsb_m3m3_,Rp_m3m3_,Pb_atm_,T_res_C_,Bob_m3m3_,Muo_cP_,PVT_corr_)</f>
        <v>41.770892554517914</v>
      </c>
      <c r="G331">
        <f>[1]!PVT_Rhog_kgm3($C331,G$69,gamma_gas_,gamma_oil_,gamma_water_,Rsb_m3m3_,Rp_m3m3_,Pb_atm_,T_res_C_,Bob_m3m3_,Muo_cP_,PVT_corr_)</f>
        <v>36.650555228691751</v>
      </c>
      <c r="H331">
        <f>[1]!PVT_Rhog_kgm3($C331,H$69,gamma_gas_,gamma_oil_,gamma_water_,Rsb_m3m3_,Rp_m3m3_,Pb_atm_,T_res_C_,Bob_m3m3_,Muo_cP_,PVT_corr_1_)</f>
        <v>61.452529280277915</v>
      </c>
      <c r="I331">
        <f>[1]!PVT_Rhog_kgm3($C331,I$69,gamma_gas_,gamma_oil_,gamma_water_,Rsb_m3m3_,Rp_m3m3_,Pb_atm_,T_res_C_,Bob_m3m3_,Muo_cP_,PVT_corr_1_)</f>
        <v>49.132467632981971</v>
      </c>
      <c r="J331">
        <f>[1]!PVT_Rhog_kgm3($C331,J$69,gamma_gas_,gamma_oil_,gamma_water_,Rsb_m3m3_,Rp_m3m3_,Pb_atm_,T_res_C_,Bob_m3m3_,Muo_cP_,PVT_corr_1_)</f>
        <v>41.770892554517914</v>
      </c>
      <c r="K331">
        <f>[1]!PVT_Rhog_kgm3($C331,K$69,gamma_gas_,gamma_oil_,gamma_water_,Rsb_m3m3_,Rp_m3m3_,Pb_atm_,T_res_C_,Bob_m3m3_,Muo_cP_,PVT_corr_1_)</f>
        <v>36.650555228691751</v>
      </c>
    </row>
    <row r="332" spans="2:11" outlineLevel="1" x14ac:dyDescent="0.4">
      <c r="C332">
        <v>60</v>
      </c>
      <c r="D332">
        <f>[1]!PVT_Rhog_kgm3($C332,D$69,gamma_gas_,gamma_oil_,gamma_water_,Rsb_m3m3_,Rp_m3m3_,Pb_atm_,T_res_C_,Bob_m3m3_,Muo_cP_,PVT_corr_)</f>
        <v>78.066049950717058</v>
      </c>
      <c r="E332">
        <f>[1]!PVT_Rhog_kgm3($C332,E$69,gamma_gas_,gamma_oil_,gamma_water_,Rsb_m3m3_,Rp_m3m3_,Pb_atm_,T_res_C_,Bob_m3m3_,Muo_cP_,PVT_corr_)</f>
        <v>60.655749906469609</v>
      </c>
      <c r="F332">
        <f>[1]!PVT_Rhog_kgm3($C332,F$69,gamma_gas_,gamma_oil_,gamma_water_,Rsb_m3m3_,Rp_m3m3_,Pb_atm_,T_res_C_,Bob_m3m3_,Muo_cP_,PVT_corr_)</f>
        <v>50.965076604828617</v>
      </c>
      <c r="G332">
        <f>[1]!PVT_Rhog_kgm3($C332,G$69,gamma_gas_,gamma_oil_,gamma_water_,Rsb_m3m3_,Rp_m3m3_,Pb_atm_,T_res_C_,Bob_m3m3_,Muo_cP_,PVT_corr_)</f>
        <v>44.440258814382858</v>
      </c>
      <c r="H332">
        <f>[1]!PVT_Rhog_kgm3($C332,H$69,gamma_gas_,gamma_oil_,gamma_water_,Rsb_m3m3_,Rp_m3m3_,Pb_atm_,T_res_C_,Bob_m3m3_,Muo_cP_,PVT_corr_1_)</f>
        <v>78.066049950717058</v>
      </c>
      <c r="I332">
        <f>[1]!PVT_Rhog_kgm3($C332,I$69,gamma_gas_,gamma_oil_,gamma_water_,Rsb_m3m3_,Rp_m3m3_,Pb_atm_,T_res_C_,Bob_m3m3_,Muo_cP_,PVT_corr_1_)</f>
        <v>60.655749906469609</v>
      </c>
      <c r="J332">
        <f>[1]!PVT_Rhog_kgm3($C332,J$69,gamma_gas_,gamma_oil_,gamma_water_,Rsb_m3m3_,Rp_m3m3_,Pb_atm_,T_res_C_,Bob_m3m3_,Muo_cP_,PVT_corr_1_)</f>
        <v>50.965076604828617</v>
      </c>
      <c r="K332">
        <f>[1]!PVT_Rhog_kgm3($C332,K$69,gamma_gas_,gamma_oil_,gamma_water_,Rsb_m3m3_,Rp_m3m3_,Pb_atm_,T_res_C_,Bob_m3m3_,Muo_cP_,PVT_corr_1_)</f>
        <v>44.440258814382858</v>
      </c>
    </row>
    <row r="333" spans="2:11" outlineLevel="1" x14ac:dyDescent="0.4">
      <c r="C333">
        <v>70</v>
      </c>
      <c r="D333">
        <f>[1]!PVT_Rhog_kgm3($C333,D$69,gamma_gas_,gamma_oil_,gamma_water_,Rsb_m3m3_,Rp_m3m3_,Pb_atm_,T_res_C_,Bob_m3m3_,Muo_cP_,PVT_corr_)</f>
        <v>96.582433303828893</v>
      </c>
      <c r="E333">
        <f>[1]!PVT_Rhog_kgm3($C333,E$69,gamma_gas_,gamma_oil_,gamma_water_,Rsb_m3m3_,Rp_m3m3_,Pb_atm_,T_res_C_,Bob_m3m3_,Muo_cP_,PVT_corr_)</f>
        <v>72.761121933144352</v>
      </c>
      <c r="F333">
        <f>[1]!PVT_Rhog_kgm3($C333,F$69,gamma_gas_,gamma_oil_,gamma_water_,Rsb_m3m3_,Rp_m3m3_,Pb_atm_,T_res_C_,Bob_m3m3_,Muo_cP_,PVT_corr_)</f>
        <v>60.408483609719895</v>
      </c>
      <c r="G333">
        <f>[1]!PVT_Rhog_kgm3($C333,G$69,gamma_gas_,gamma_oil_,gamma_water_,Rsb_m3m3_,Rp_m3m3_,Pb_atm_,T_res_C_,Bob_m3m3_,Muo_cP_,PVT_corr_)</f>
        <v>52.35053623003455</v>
      </c>
      <c r="H333">
        <f>[1]!PVT_Rhog_kgm3($C333,H$69,gamma_gas_,gamma_oil_,gamma_water_,Rsb_m3m3_,Rp_m3m3_,Pb_atm_,T_res_C_,Bob_m3m3_,Muo_cP_,PVT_corr_1_)</f>
        <v>96.582433303828893</v>
      </c>
      <c r="I333">
        <f>[1]!PVT_Rhog_kgm3($C333,I$69,gamma_gas_,gamma_oil_,gamma_water_,Rsb_m3m3_,Rp_m3m3_,Pb_atm_,T_res_C_,Bob_m3m3_,Muo_cP_,PVT_corr_1_)</f>
        <v>72.761121933144352</v>
      </c>
      <c r="J333">
        <f>[1]!PVT_Rhog_kgm3($C333,J$69,gamma_gas_,gamma_oil_,gamma_water_,Rsb_m3m3_,Rp_m3m3_,Pb_atm_,T_res_C_,Bob_m3m3_,Muo_cP_,PVT_corr_1_)</f>
        <v>60.408483609719895</v>
      </c>
      <c r="K333">
        <f>[1]!PVT_Rhog_kgm3($C333,K$69,gamma_gas_,gamma_oil_,gamma_water_,Rsb_m3m3_,Rp_m3m3_,Pb_atm_,T_res_C_,Bob_m3m3_,Muo_cP_,PVT_corr_1_)</f>
        <v>52.35053623003455</v>
      </c>
    </row>
    <row r="334" spans="2:11" outlineLevel="1" x14ac:dyDescent="0.4">
      <c r="C334">
        <v>80</v>
      </c>
      <c r="D334">
        <f>[1]!PVT_Rhog_kgm3($C334,D$69,gamma_gas_,gamma_oil_,gamma_water_,Rsb_m3m3_,Rp_m3m3_,Pb_atm_,T_res_C_,Bob_m3m3_,Muo_cP_,PVT_corr_)</f>
        <v>116.8808921031714</v>
      </c>
      <c r="E334">
        <f>[1]!PVT_Rhog_kgm3($C334,E$69,gamma_gas_,gamma_oil_,gamma_water_,Rsb_m3m3_,Rp_m3m3_,Pb_atm_,T_res_C_,Bob_m3m3_,Muo_cP_,PVT_corr_)</f>
        <v>85.399908394945797</v>
      </c>
      <c r="F334">
        <f>[1]!PVT_Rhog_kgm3($C334,F$69,gamma_gas_,gamma_oil_,gamma_water_,Rsb_m3m3_,Rp_m3m3_,Pb_atm_,T_res_C_,Bob_m3m3_,Muo_cP_,PVT_corr_)</f>
        <v>70.069857444972556</v>
      </c>
      <c r="G334">
        <f>[1]!PVT_Rhog_kgm3($C334,G$69,gamma_gas_,gamma_oil_,gamma_water_,Rsb_m3m3_,Rp_m3m3_,Pb_atm_,T_res_C_,Bob_m3m3_,Muo_cP_,PVT_corr_)</f>
        <v>60.360533887304612</v>
      </c>
      <c r="H334">
        <f>[1]!PVT_Rhog_kgm3($C334,H$69,gamma_gas_,gamma_oil_,gamma_water_,Rsb_m3m3_,Rp_m3m3_,Pb_atm_,T_res_C_,Bob_m3m3_,Muo_cP_,PVT_corr_1_)</f>
        <v>116.8808921031714</v>
      </c>
      <c r="I334">
        <f>[1]!PVT_Rhog_kgm3($C334,I$69,gamma_gas_,gamma_oil_,gamma_water_,Rsb_m3m3_,Rp_m3m3_,Pb_atm_,T_res_C_,Bob_m3m3_,Muo_cP_,PVT_corr_1_)</f>
        <v>85.399908394945797</v>
      </c>
      <c r="J334">
        <f>[1]!PVT_Rhog_kgm3($C334,J$69,gamma_gas_,gamma_oil_,gamma_water_,Rsb_m3m3_,Rp_m3m3_,Pb_atm_,T_res_C_,Bob_m3m3_,Muo_cP_,PVT_corr_1_)</f>
        <v>70.069857444972556</v>
      </c>
      <c r="K334">
        <f>[1]!PVT_Rhog_kgm3($C334,K$69,gamma_gas_,gamma_oil_,gamma_water_,Rsb_m3m3_,Rp_m3m3_,Pb_atm_,T_res_C_,Bob_m3m3_,Muo_cP_,PVT_corr_1_)</f>
        <v>60.360533887304612</v>
      </c>
    </row>
    <row r="335" spans="2:11" outlineLevel="1" x14ac:dyDescent="0.4">
      <c r="B335" s="7"/>
      <c r="C335">
        <v>90</v>
      </c>
      <c r="D335">
        <f>[1]!PVT_Rhog_kgm3($C335,D$69,gamma_gas_,gamma_oil_,gamma_water_,Rsb_m3m3_,Rp_m3m3_,Pb_atm_,T_res_C_,Bob_m3m3_,Muo_cP_,PVT_corr_)</f>
        <v>138.37189997908968</v>
      </c>
      <c r="E335">
        <f>[1]!PVT_Rhog_kgm3($C335,E$69,gamma_gas_,gamma_oil_,gamma_water_,Rsb_m3m3_,Rp_m3m3_,Pb_atm_,T_res_C_,Bob_m3m3_,Muo_cP_,PVT_corr_)</f>
        <v>98.476950250277625</v>
      </c>
      <c r="F335">
        <f>[1]!PVT_Rhog_kgm3($C335,F$69,gamma_gas_,gamma_oil_,gamma_water_,Rsb_m3m3_,Rp_m3m3_,Pb_atm_,T_res_C_,Bob_m3m3_,Muo_cP_,PVT_corr_)</f>
        <v>79.907424731138832</v>
      </c>
      <c r="G335">
        <f>[1]!PVT_Rhog_kgm3($C335,G$69,gamma_gas_,gamma_oil_,gamma_water_,Rsb_m3m3_,Rp_m3m3_,Pb_atm_,T_res_C_,Bob_m3m3_,Muo_cP_,PVT_corr_)</f>
        <v>68.445768461095014</v>
      </c>
      <c r="H335">
        <f>[1]!PVT_Rhog_kgm3($C335,H$69,gamma_gas_,gamma_oil_,gamma_water_,Rsb_m3m3_,Rp_m3m3_,Pb_atm_,T_res_C_,Bob_m3m3_,Muo_cP_,PVT_corr_1_)</f>
        <v>138.37189997908968</v>
      </c>
      <c r="I335">
        <f>[1]!PVT_Rhog_kgm3($C335,I$69,gamma_gas_,gamma_oil_,gamma_water_,Rsb_m3m3_,Rp_m3m3_,Pb_atm_,T_res_C_,Bob_m3m3_,Muo_cP_,PVT_corr_1_)</f>
        <v>98.476950250277625</v>
      </c>
      <c r="J335">
        <f>[1]!PVT_Rhog_kgm3($C335,J$69,gamma_gas_,gamma_oil_,gamma_water_,Rsb_m3m3_,Rp_m3m3_,Pb_atm_,T_res_C_,Bob_m3m3_,Muo_cP_,PVT_corr_1_)</f>
        <v>79.907424731138832</v>
      </c>
      <c r="K335">
        <f>[1]!PVT_Rhog_kgm3($C335,K$69,gamma_gas_,gamma_oil_,gamma_water_,Rsb_m3m3_,Rp_m3m3_,Pb_atm_,T_res_C_,Bob_m3m3_,Muo_cP_,PVT_corr_1_)</f>
        <v>68.445768461095014</v>
      </c>
    </row>
    <row r="336" spans="2:11" outlineLevel="1" x14ac:dyDescent="0.4">
      <c r="C336">
        <v>100</v>
      </c>
      <c r="D336">
        <f>[1]!PVT_Rhog_kgm3($C336,D$69,gamma_gas_,gamma_oil_,gamma_water_,Rsb_m3m3_,Rp_m3m3_,Pb_atm_,T_res_C_,Bob_m3m3_,Muo_cP_,PVT_corr_)</f>
        <v>160.02842692771975</v>
      </c>
      <c r="E336">
        <f>[1]!PVT_Rhog_kgm3($C336,E$69,gamma_gas_,gamma_oil_,gamma_water_,Rsb_m3m3_,Rp_m3m3_,Pb_atm_,T_res_C_,Bob_m3m3_,Muo_cP_,PVT_corr_)</f>
        <v>111.84868080260337</v>
      </c>
      <c r="F336">
        <f>[1]!PVT_Rhog_kgm3($C336,F$69,gamma_gas_,gamma_oil_,gamma_water_,Rsb_m3m3_,Rp_m3m3_,Pb_atm_,T_res_C_,Bob_m3m3_,Muo_cP_,PVT_corr_)</f>
        <v>89.869307909639701</v>
      </c>
      <c r="G336">
        <f>[1]!PVT_Rhog_kgm3($C336,G$69,gamma_gas_,gamma_oil_,gamma_water_,Rsb_m3m3_,Rp_m3m3_,Pb_atm_,T_res_C_,Bob_m3m3_,Muo_cP_,PVT_corr_)</f>
        <v>76.579130135952155</v>
      </c>
      <c r="H336">
        <f>[1]!PVT_Rhog_kgm3($C336,H$69,gamma_gas_,gamma_oil_,gamma_water_,Rsb_m3m3_,Rp_m3m3_,Pb_atm_,T_res_C_,Bob_m3m3_,Muo_cP_,PVT_corr_1_)</f>
        <v>160.02842692771975</v>
      </c>
      <c r="I336">
        <f>[1]!PVT_Rhog_kgm3($C336,I$69,gamma_gas_,gamma_oil_,gamma_water_,Rsb_m3m3_,Rp_m3m3_,Pb_atm_,T_res_C_,Bob_m3m3_,Muo_cP_,PVT_corr_1_)</f>
        <v>111.84868080260337</v>
      </c>
      <c r="J336">
        <f>[1]!PVT_Rhog_kgm3($C336,J$69,gamma_gas_,gamma_oil_,gamma_water_,Rsb_m3m3_,Rp_m3m3_,Pb_atm_,T_res_C_,Bob_m3m3_,Muo_cP_,PVT_corr_1_)</f>
        <v>89.869307909639701</v>
      </c>
      <c r="K336">
        <f>[1]!PVT_Rhog_kgm3($C336,K$69,gamma_gas_,gamma_oil_,gamma_water_,Rsb_m3m3_,Rp_m3m3_,Pb_atm_,T_res_C_,Bob_m3m3_,Muo_cP_,PVT_corr_1_)</f>
        <v>76.579130135952155</v>
      </c>
    </row>
    <row r="337" spans="2:11" outlineLevel="1" x14ac:dyDescent="0.4">
      <c r="C337">
        <v>110</v>
      </c>
      <c r="D337">
        <f>[1]!PVT_Rhog_kgm3($C337,D$69,gamma_gas_,gamma_oil_,gamma_water_,Rsb_m3m3_,Rp_m3m3_,Pb_atm_,T_res_C_,Bob_m3m3_,Muo_cP_,PVT_corr_)</f>
        <v>180.7625096162638</v>
      </c>
      <c r="E337">
        <f>[1]!PVT_Rhog_kgm3($C337,E$69,gamma_gas_,gamma_oil_,gamma_water_,Rsb_m3m3_,Rp_m3m3_,Pb_atm_,T_res_C_,Bob_m3m3_,Muo_cP_,PVT_corr_)</f>
        <v>125.33148105794203</v>
      </c>
      <c r="F337">
        <f>[1]!PVT_Rhog_kgm3($C337,F$69,gamma_gas_,gamma_oil_,gamma_water_,Rsb_m3m3_,Rp_m3m3_,Pb_atm_,T_res_C_,Bob_m3m3_,Muo_cP_,PVT_corr_)</f>
        <v>99.895104551077509</v>
      </c>
      <c r="G337">
        <f>[1]!PVT_Rhog_kgm3($C337,G$69,gamma_gas_,gamma_oil_,gamma_water_,Rsb_m3m3_,Rp_m3m3_,Pb_atm_,T_res_C_,Bob_m3m3_,Muo_cP_,PVT_corr_)</f>
        <v>84.731105890152705</v>
      </c>
      <c r="H337">
        <f>[1]!PVT_Rhog_kgm3($C337,H$69,gamma_gas_,gamma_oil_,gamma_water_,Rsb_m3m3_,Rp_m3m3_,Pb_atm_,T_res_C_,Bob_m3m3_,Muo_cP_,PVT_corr_1_)</f>
        <v>180.7625096162638</v>
      </c>
      <c r="I337">
        <f>[1]!PVT_Rhog_kgm3($C337,I$69,gamma_gas_,gamma_oil_,gamma_water_,Rsb_m3m3_,Rp_m3m3_,Pb_atm_,T_res_C_,Bob_m3m3_,Muo_cP_,PVT_corr_1_)</f>
        <v>125.33148105794203</v>
      </c>
      <c r="J337">
        <f>[1]!PVT_Rhog_kgm3($C337,J$69,gamma_gas_,gamma_oil_,gamma_water_,Rsb_m3m3_,Rp_m3m3_,Pb_atm_,T_res_C_,Bob_m3m3_,Muo_cP_,PVT_corr_1_)</f>
        <v>99.895104551077509</v>
      </c>
      <c r="K337">
        <f>[1]!PVT_Rhog_kgm3($C337,K$69,gamma_gas_,gamma_oil_,gamma_water_,Rsb_m3m3_,Rp_m3m3_,Pb_atm_,T_res_C_,Bob_m3m3_,Muo_cP_,PVT_corr_1_)</f>
        <v>84.731105890152705</v>
      </c>
    </row>
    <row r="338" spans="2:11" outlineLevel="1" x14ac:dyDescent="0.4">
      <c r="C338">
        <v>120</v>
      </c>
      <c r="D338">
        <f>[1]!PVT_Rhog_kgm3($C338,D$69,gamma_gas_,gamma_oil_,gamma_water_,Rsb_m3m3_,Rp_m3m3_,Pb_atm_,T_res_C_,Bob_m3m3_,Muo_cP_,PVT_corr_)</f>
        <v>199.80970273498724</v>
      </c>
      <c r="E338">
        <f>[1]!PVT_Rhog_kgm3($C338,E$69,gamma_gas_,gamma_oil_,gamma_water_,Rsb_m3m3_,Rp_m3m3_,Pb_atm_,T_res_C_,Bob_m3m3_,Muo_cP_,PVT_corr_)</f>
        <v>138.72313255035738</v>
      </c>
      <c r="F338">
        <f>[1]!PVT_Rhog_kgm3($C338,F$69,gamma_gas_,gamma_oil_,gamma_water_,Rsb_m3m3_,Rp_m3m3_,Pb_atm_,T_res_C_,Bob_m3m3_,Muo_cP_,PVT_corr_)</f>
        <v>109.9189993280991</v>
      </c>
      <c r="G338">
        <f>[1]!PVT_Rhog_kgm3($C338,G$69,gamma_gas_,gamma_oil_,gamma_water_,Rsb_m3m3_,Rp_m3m3_,Pb_atm_,T_res_C_,Bob_m3m3_,Muo_cP_,PVT_corr_)</f>
        <v>92.871051082327796</v>
      </c>
      <c r="H338">
        <f>[1]!PVT_Rhog_kgm3($C338,H$69,gamma_gas_,gamma_oil_,gamma_water_,Rsb_m3m3_,Rp_m3m3_,Pb_atm_,T_res_C_,Bob_m3m3_,Muo_cP_,PVT_corr_1_)</f>
        <v>199.80970273498724</v>
      </c>
      <c r="I338">
        <f>[1]!PVT_Rhog_kgm3($C338,I$69,gamma_gas_,gamma_oil_,gamma_water_,Rsb_m3m3_,Rp_m3m3_,Pb_atm_,T_res_C_,Bob_m3m3_,Muo_cP_,PVT_corr_1_)</f>
        <v>138.72313255035738</v>
      </c>
      <c r="J338">
        <f>[1]!PVT_Rhog_kgm3($C338,J$69,gamma_gas_,gamma_oil_,gamma_water_,Rsb_m3m3_,Rp_m3m3_,Pb_atm_,T_res_C_,Bob_m3m3_,Muo_cP_,PVT_corr_1_)</f>
        <v>109.9189993280991</v>
      </c>
      <c r="K338">
        <f>[1]!PVT_Rhog_kgm3($C338,K$69,gamma_gas_,gamma_oil_,gamma_water_,Rsb_m3m3_,Rp_m3m3_,Pb_atm_,T_res_C_,Bob_m3m3_,Muo_cP_,PVT_corr_1_)</f>
        <v>92.871051082327796</v>
      </c>
    </row>
    <row r="339" spans="2:11" outlineLevel="1" x14ac:dyDescent="0.4">
      <c r="B339" s="7"/>
      <c r="C339">
        <v>130</v>
      </c>
      <c r="D339">
        <f>[1]!PVT_Rhog_kgm3($C339,D$69,gamma_gas_,gamma_oil_,gamma_water_,Rsb_m3m3_,Rp_m3m3_,Pb_atm_,T_res_C_,Bob_m3m3_,Muo_cP_,PVT_corr_)</f>
        <v>216.82881713959867</v>
      </c>
      <c r="E339">
        <f>[1]!PVT_Rhog_kgm3($C339,E$69,gamma_gas_,gamma_oil_,gamma_water_,Rsb_m3m3_,Rp_m3m3_,Pb_atm_,T_res_C_,Bob_m3m3_,Muo_cP_,PVT_corr_)</f>
        <v>151.82876156302066</v>
      </c>
      <c r="F339">
        <f>[1]!PVT_Rhog_kgm3($C339,F$69,gamma_gas_,gamma_oil_,gamma_water_,Rsb_m3m3_,Rp_m3m3_,Pb_atm_,T_res_C_,Bob_m3m3_,Muo_cP_,PVT_corr_)</f>
        <v>119.87377351815256</v>
      </c>
      <c r="G339">
        <f>[1]!PVT_Rhog_kgm3($C339,G$69,gamma_gas_,gamma_oil_,gamma_water_,Rsb_m3m3_,Rp_m3m3_,Pb_atm_,T_res_C_,Bob_m3m3_,Muo_cP_,PVT_corr_)</f>
        <v>100.968147531065</v>
      </c>
      <c r="H339">
        <f>[1]!PVT_Rhog_kgm3($C339,H$69,gamma_gas_,gamma_oil_,gamma_water_,Rsb_m3m3_,Rp_m3m3_,Pb_atm_,T_res_C_,Bob_m3m3_,Muo_cP_,PVT_corr_1_)</f>
        <v>216.82881713959867</v>
      </c>
      <c r="I339">
        <f>[1]!PVT_Rhog_kgm3($C339,I$69,gamma_gas_,gamma_oil_,gamma_water_,Rsb_m3m3_,Rp_m3m3_,Pb_atm_,T_res_C_,Bob_m3m3_,Muo_cP_,PVT_corr_1_)</f>
        <v>151.82876156302066</v>
      </c>
      <c r="J339">
        <f>[1]!PVT_Rhog_kgm3($C339,J$69,gamma_gas_,gamma_oil_,gamma_water_,Rsb_m3m3_,Rp_m3m3_,Pb_atm_,T_res_C_,Bob_m3m3_,Muo_cP_,PVT_corr_1_)</f>
        <v>119.87377351815256</v>
      </c>
      <c r="K339">
        <f>[1]!PVT_Rhog_kgm3($C339,K$69,gamma_gas_,gamma_oil_,gamma_water_,Rsb_m3m3_,Rp_m3m3_,Pb_atm_,T_res_C_,Bob_m3m3_,Muo_cP_,PVT_corr_1_)</f>
        <v>100.968147531065</v>
      </c>
    </row>
    <row r="340" spans="2:11" outlineLevel="1" x14ac:dyDescent="0.4">
      <c r="C340">
        <v>140</v>
      </c>
      <c r="D340">
        <f>[1]!PVT_Rhog_kgm3($C340,D$69,gamma_gas_,gamma_oil_,gamma_water_,Rsb_m3m3_,Rp_m3m3_,Pb_atm_,T_res_C_,Bob_m3m3_,Muo_cP_,PVT_corr_)</f>
        <v>231.79948730665797</v>
      </c>
      <c r="E340">
        <f>[1]!PVT_Rhog_kgm3($C340,E$69,gamma_gas_,gamma_oil_,gamma_water_,Rsb_m3m3_,Rp_m3m3_,Pb_atm_,T_res_C_,Bob_m3m3_,Muo_cP_,PVT_corr_)</f>
        <v>164.4850068616023</v>
      </c>
      <c r="F340">
        <f>[1]!PVT_Rhog_kgm3($C340,F$69,gamma_gas_,gamma_oil_,gamma_water_,Rsb_m3m3_,Rp_m3m3_,Pb_atm_,T_res_C_,Bob_m3m3_,Muo_cP_,PVT_corr_)</f>
        <v>129.69451302755067</v>
      </c>
      <c r="G340">
        <f>[1]!PVT_Rhog_kgm3($C340,G$69,gamma_gas_,gamma_oil_,gamma_water_,Rsb_m3m3_,Rp_m3m3_,Pb_atm_,T_res_C_,Bob_m3m3_,Muo_cP_,PVT_corr_)</f>
        <v>108.99241004628951</v>
      </c>
      <c r="H340">
        <f>[1]!PVT_Rhog_kgm3($C340,H$69,gamma_gas_,gamma_oil_,gamma_water_,Rsb_m3m3_,Rp_m3m3_,Pb_atm_,T_res_C_,Bob_m3m3_,Muo_cP_,PVT_corr_1_)</f>
        <v>231.79948730665797</v>
      </c>
      <c r="I340">
        <f>[1]!PVT_Rhog_kgm3($C340,I$69,gamma_gas_,gamma_oil_,gamma_water_,Rsb_m3m3_,Rp_m3m3_,Pb_atm_,T_res_C_,Bob_m3m3_,Muo_cP_,PVT_corr_1_)</f>
        <v>164.4850068616023</v>
      </c>
      <c r="J340">
        <f>[1]!PVT_Rhog_kgm3($C340,J$69,gamma_gas_,gamma_oil_,gamma_water_,Rsb_m3m3_,Rp_m3m3_,Pb_atm_,T_res_C_,Bob_m3m3_,Muo_cP_,PVT_corr_1_)</f>
        <v>129.69451302755067</v>
      </c>
      <c r="K340">
        <f>[1]!PVT_Rhog_kgm3($C340,K$69,gamma_gas_,gamma_oil_,gamma_water_,Rsb_m3m3_,Rp_m3m3_,Pb_atm_,T_res_C_,Bob_m3m3_,Muo_cP_,PVT_corr_1_)</f>
        <v>108.99241004628951</v>
      </c>
    </row>
    <row r="341" spans="2:11" outlineLevel="1" x14ac:dyDescent="0.4">
      <c r="C341">
        <v>150</v>
      </c>
      <c r="D341">
        <f>[1]!PVT_Rhog_kgm3($C341,D$69,gamma_gas_,gamma_oil_,gamma_water_,Rsb_m3m3_,Rp_m3m3_,Pb_atm_,T_res_C_,Bob_m3m3_,Muo_cP_,PVT_corr_)</f>
        <v>244.88557275708118</v>
      </c>
      <c r="E341">
        <f>[1]!PVT_Rhog_kgm3($C341,E$69,gamma_gas_,gamma_oil_,gamma_water_,Rsb_m3m3_,Rp_m3m3_,Pb_atm_,T_res_C_,Bob_m3m3_,Muo_cP_,PVT_corr_)</f>
        <v>176.57208031501213</v>
      </c>
      <c r="F341">
        <f>[1]!PVT_Rhog_kgm3($C341,F$69,gamma_gas_,gamma_oil_,gamma_water_,Rsb_m3m3_,Rp_m3m3_,Pb_atm_,T_res_C_,Bob_m3m3_,Muo_cP_,PVT_corr_)</f>
        <v>139.32262420305111</v>
      </c>
      <c r="G341">
        <f>[1]!PVT_Rhog_kgm3($C341,G$69,gamma_gas_,gamma_oil_,gamma_water_,Rsb_m3m3_,Rp_m3m3_,Pb_atm_,T_res_C_,Bob_m3m3_,Muo_cP_,PVT_corr_)</f>
        <v>116.91539282788386</v>
      </c>
      <c r="H341">
        <f>[1]!PVT_Rhog_kgm3($C341,H$69,gamma_gas_,gamma_oil_,gamma_water_,Rsb_m3m3_,Rp_m3m3_,Pb_atm_,T_res_C_,Bob_m3m3_,Muo_cP_,PVT_corr_1_)</f>
        <v>244.88557275708118</v>
      </c>
      <c r="I341">
        <f>[1]!PVT_Rhog_kgm3($C341,I$69,gamma_gas_,gamma_oil_,gamma_water_,Rsb_m3m3_,Rp_m3m3_,Pb_atm_,T_res_C_,Bob_m3m3_,Muo_cP_,PVT_corr_1_)</f>
        <v>176.57208031501213</v>
      </c>
      <c r="J341">
        <f>[1]!PVT_Rhog_kgm3($C341,J$69,gamma_gas_,gamma_oil_,gamma_water_,Rsb_m3m3_,Rp_m3m3_,Pb_atm_,T_res_C_,Bob_m3m3_,Muo_cP_,PVT_corr_1_)</f>
        <v>139.32262420305111</v>
      </c>
      <c r="K341">
        <f>[1]!PVT_Rhog_kgm3($C341,K$69,gamma_gas_,gamma_oil_,gamma_water_,Rsb_m3m3_,Rp_m3m3_,Pb_atm_,T_res_C_,Bob_m3m3_,Muo_cP_,PVT_corr_1_)</f>
        <v>116.91539282788386</v>
      </c>
    </row>
    <row r="342" spans="2:11" outlineLevel="1" x14ac:dyDescent="0.4">
      <c r="C342">
        <v>160</v>
      </c>
      <c r="D342">
        <f>[1]!PVT_Rhog_kgm3($C342,D$69,gamma_gas_,gamma_oil_,gamma_water_,Rsb_m3m3_,Rp_m3m3_,Pb_atm_,T_res_C_,Bob_m3m3_,Muo_cP_,PVT_corr_)</f>
        <v>256.32954235440138</v>
      </c>
      <c r="E342">
        <f>[1]!PVT_Rhog_kgm3($C342,E$69,gamma_gas_,gamma_oil_,gamma_water_,Rsb_m3m3_,Rp_m3m3_,Pb_atm_,T_res_C_,Bob_m3m3_,Muo_cP_,PVT_corr_)</f>
        <v>188.01510451960795</v>
      </c>
      <c r="F342">
        <f>[1]!PVT_Rhog_kgm3($C342,F$69,gamma_gas_,gamma_oil_,gamma_water_,Rsb_m3m3_,Rp_m3m3_,Pb_atm_,T_res_C_,Bob_m3m3_,Muo_cP_,PVT_corr_)</f>
        <v>148.70850616718849</v>
      </c>
      <c r="G342">
        <f>[1]!PVT_Rhog_kgm3($C342,G$69,gamma_gas_,gamma_oil_,gamma_water_,Rsb_m3m3_,Rp_m3m3_,Pb_atm_,T_res_C_,Bob_m3m3_,Muo_cP_,PVT_corr_)</f>
        <v>124.71189007276413</v>
      </c>
      <c r="H342">
        <f>[1]!PVT_Rhog_kgm3($C342,H$69,gamma_gas_,gamma_oil_,gamma_water_,Rsb_m3m3_,Rp_m3m3_,Pb_atm_,T_res_C_,Bob_m3m3_,Muo_cP_,PVT_corr_1_)</f>
        <v>256.32954235440138</v>
      </c>
      <c r="I342">
        <f>[1]!PVT_Rhog_kgm3($C342,I$69,gamma_gas_,gamma_oil_,gamma_water_,Rsb_m3m3_,Rp_m3m3_,Pb_atm_,T_res_C_,Bob_m3m3_,Muo_cP_,PVT_corr_1_)</f>
        <v>188.01510451960795</v>
      </c>
      <c r="J342">
        <f>[1]!PVT_Rhog_kgm3($C342,J$69,gamma_gas_,gamma_oil_,gamma_water_,Rsb_m3m3_,Rp_m3m3_,Pb_atm_,T_res_C_,Bob_m3m3_,Muo_cP_,PVT_corr_1_)</f>
        <v>148.70850616718849</v>
      </c>
      <c r="K342">
        <f>[1]!PVT_Rhog_kgm3($C342,K$69,gamma_gas_,gamma_oil_,gamma_water_,Rsb_m3m3_,Rp_m3m3_,Pb_atm_,T_res_C_,Bob_m3m3_,Muo_cP_,PVT_corr_1_)</f>
        <v>124.71189007276413</v>
      </c>
    </row>
    <row r="343" spans="2:11" outlineLevel="1" x14ac:dyDescent="0.4">
      <c r="B343" s="7"/>
      <c r="C343">
        <v>170</v>
      </c>
      <c r="D343">
        <f>[1]!PVT_Rhog_kgm3($C343,D$69,gamma_gas_,gamma_oil_,gamma_water_,Rsb_m3m3_,Rp_m3m3_,Pb_atm_,T_res_C_,Bob_m3m3_,Muo_cP_,PVT_corr_)</f>
        <v>266.38423939072686</v>
      </c>
      <c r="E343">
        <f>[1]!PVT_Rhog_kgm3($C343,E$69,gamma_gas_,gamma_oil_,gamma_water_,Rsb_m3m3_,Rp_m3m3_,Pb_atm_,T_res_C_,Bob_m3m3_,Muo_cP_,PVT_corr_)</f>
        <v>198.77804861869683</v>
      </c>
      <c r="F343">
        <f>[1]!PVT_Rhog_kgm3($C343,F$69,gamma_gas_,gamma_oil_,gamma_water_,Rsb_m3m3_,Rp_m3m3_,Pb_atm_,T_res_C_,Bob_m3m3_,Muo_cP_,PVT_corr_)</f>
        <v>157.81297717801729</v>
      </c>
      <c r="G343">
        <f>[1]!PVT_Rhog_kgm3($C343,G$69,gamma_gas_,gamma_oil_,gamma_water_,Rsb_m3m3_,Rp_m3m3_,Pb_atm_,T_res_C_,Bob_m3m3_,Muo_cP_,PVT_corr_)</f>
        <v>132.35925715721447</v>
      </c>
      <c r="H343">
        <f>[1]!PVT_Rhog_kgm3($C343,H$69,gamma_gas_,gamma_oil_,gamma_water_,Rsb_m3m3_,Rp_m3m3_,Pb_atm_,T_res_C_,Bob_m3m3_,Muo_cP_,PVT_corr_1_)</f>
        <v>266.38423939072686</v>
      </c>
      <c r="I343">
        <f>[1]!PVT_Rhog_kgm3($C343,I$69,gamma_gas_,gamma_oil_,gamma_water_,Rsb_m3m3_,Rp_m3m3_,Pb_atm_,T_res_C_,Bob_m3m3_,Muo_cP_,PVT_corr_1_)</f>
        <v>198.77804861869683</v>
      </c>
      <c r="J343">
        <f>[1]!PVT_Rhog_kgm3($C343,J$69,gamma_gas_,gamma_oil_,gamma_water_,Rsb_m3m3_,Rp_m3m3_,Pb_atm_,T_res_C_,Bob_m3m3_,Muo_cP_,PVT_corr_1_)</f>
        <v>157.81297717801729</v>
      </c>
      <c r="K343">
        <f>[1]!PVT_Rhog_kgm3($C343,K$69,gamma_gas_,gamma_oil_,gamma_water_,Rsb_m3m3_,Rp_m3m3_,Pb_atm_,T_res_C_,Bob_m3m3_,Muo_cP_,PVT_corr_1_)</f>
        <v>132.35925715721447</v>
      </c>
    </row>
    <row r="344" spans="2:11" outlineLevel="1" x14ac:dyDescent="0.4">
      <c r="C344">
        <v>180</v>
      </c>
      <c r="D344">
        <f>[1]!PVT_Rhog_kgm3($C344,D$69,gamma_gas_,gamma_oil_,gamma_water_,Rsb_m3m3_,Rp_m3m3_,Pb_atm_,T_res_C_,Bob_m3m3_,Muo_cP_,PVT_corr_)</f>
        <v>275.28091109120805</v>
      </c>
      <c r="E344">
        <f>[1]!PVT_Rhog_kgm3($C344,E$69,gamma_gas_,gamma_oil_,gamma_water_,Rsb_m3m3_,Rp_m3m3_,Pb_atm_,T_res_C_,Bob_m3m3_,Muo_cP_,PVT_corr_)</f>
        <v>208.85598478370528</v>
      </c>
      <c r="F344">
        <f>[1]!PVT_Rhog_kgm3($C344,F$69,gamma_gas_,gamma_oil_,gamma_water_,Rsb_m3m3_,Rp_m3m3_,Pb_atm_,T_res_C_,Bob_m3m3_,Muo_cP_,PVT_corr_)</f>
        <v>166.60718611889823</v>
      </c>
      <c r="G344">
        <f>[1]!PVT_Rhog_kgm3($C344,G$69,gamma_gas_,gamma_oil_,gamma_water_,Rsb_m3m3_,Rp_m3m3_,Pb_atm_,T_res_C_,Bob_m3m3_,Muo_cP_,PVT_corr_)</f>
        <v>139.83898092276092</v>
      </c>
      <c r="H344">
        <f>[1]!PVT_Rhog_kgm3($C344,H$69,gamma_gas_,gamma_oil_,gamma_water_,Rsb_m3m3_,Rp_m3m3_,Pb_atm_,T_res_C_,Bob_m3m3_,Muo_cP_,PVT_corr_1_)</f>
        <v>275.28091109120805</v>
      </c>
      <c r="I344">
        <f>[1]!PVT_Rhog_kgm3($C344,I$69,gamma_gas_,gamma_oil_,gamma_water_,Rsb_m3m3_,Rp_m3m3_,Pb_atm_,T_res_C_,Bob_m3m3_,Muo_cP_,PVT_corr_1_)</f>
        <v>208.85598478370528</v>
      </c>
      <c r="J344">
        <f>[1]!PVT_Rhog_kgm3($C344,J$69,gamma_gas_,gamma_oil_,gamma_water_,Rsb_m3m3_,Rp_m3m3_,Pb_atm_,T_res_C_,Bob_m3m3_,Muo_cP_,PVT_corr_1_)</f>
        <v>166.60718611889823</v>
      </c>
      <c r="K344">
        <f>[1]!PVT_Rhog_kgm3($C344,K$69,gamma_gas_,gamma_oil_,gamma_water_,Rsb_m3m3_,Rp_m3m3_,Pb_atm_,T_res_C_,Bob_m3m3_,Muo_cP_,PVT_corr_1_)</f>
        <v>139.83898092276092</v>
      </c>
    </row>
    <row r="345" spans="2:11" outlineLevel="1" x14ac:dyDescent="0.4">
      <c r="C345">
        <v>190</v>
      </c>
      <c r="D345">
        <f>[1]!PVT_Rhog_kgm3($C345,D$69,gamma_gas_,gamma_oil_,gamma_water_,Rsb_m3m3_,Rp_m3m3_,Pb_atm_,T_res_C_,Bob_m3m3_,Muo_cP_,PVT_corr_)</f>
        <v>283.21563522295583</v>
      </c>
      <c r="E345">
        <f>[1]!PVT_Rhog_kgm3($C345,E$69,gamma_gas_,gamma_oil_,gamma_water_,Rsb_m3m3_,Rp_m3m3_,Pb_atm_,T_res_C_,Bob_m3m3_,Muo_cP_,PVT_corr_)</f>
        <v>218.26520425059556</v>
      </c>
      <c r="F345">
        <f>[1]!PVT_Rhog_kgm3($C345,F$69,gamma_gas_,gamma_oil_,gamma_water_,Rsb_m3m3_,Rp_m3m3_,Pb_atm_,T_res_C_,Bob_m3m3_,Muo_cP_,PVT_corr_)</f>
        <v>175.07187410588128</v>
      </c>
      <c r="G345">
        <f>[1]!PVT_Rhog_kgm3($C345,G$69,gamma_gas_,gamma_oil_,gamma_water_,Rsb_m3m3_,Rp_m3m3_,Pb_atm_,T_res_C_,Bob_m3m3_,Muo_cP_,PVT_corr_)</f>
        <v>147.13637011039728</v>
      </c>
      <c r="H345">
        <f>[1]!PVT_Rhog_kgm3($C345,H$69,gamma_gas_,gamma_oil_,gamma_water_,Rsb_m3m3_,Rp_m3m3_,Pb_atm_,T_res_C_,Bob_m3m3_,Muo_cP_,PVT_corr_1_)</f>
        <v>283.21563522295583</v>
      </c>
      <c r="I345">
        <f>[1]!PVT_Rhog_kgm3($C345,I$69,gamma_gas_,gamma_oil_,gamma_water_,Rsb_m3m3_,Rp_m3m3_,Pb_atm_,T_res_C_,Bob_m3m3_,Muo_cP_,PVT_corr_1_)</f>
        <v>218.26520425059556</v>
      </c>
      <c r="J345">
        <f>[1]!PVT_Rhog_kgm3($C345,J$69,gamma_gas_,gamma_oil_,gamma_water_,Rsb_m3m3_,Rp_m3m3_,Pb_atm_,T_res_C_,Bob_m3m3_,Muo_cP_,PVT_corr_1_)</f>
        <v>175.07187410588128</v>
      </c>
      <c r="K345">
        <f>[1]!PVT_Rhog_kgm3($C345,K$69,gamma_gas_,gamma_oil_,gamma_water_,Rsb_m3m3_,Rp_m3m3_,Pb_atm_,T_res_C_,Bob_m3m3_,Muo_cP_,PVT_corr_1_)</f>
        <v>147.13637011039728</v>
      </c>
    </row>
    <row r="346" spans="2:11" outlineLevel="1" x14ac:dyDescent="0.4">
      <c r="C346">
        <v>200</v>
      </c>
      <c r="D346">
        <f>[1]!PVT_Rhog_kgm3($C346,D$69,gamma_gas_,gamma_oil_,gamma_water_,Rsb_m3m3_,Rp_m3m3_,Pb_atm_,T_res_C_,Bob_m3m3_,Muo_cP_,PVT_corr_)</f>
        <v>290.34907114058819</v>
      </c>
      <c r="E346">
        <f>[1]!PVT_Rhog_kgm3($C346,E$69,gamma_gas_,gamma_oil_,gamma_water_,Rsb_m3m3_,Rp_m3m3_,Pb_atm_,T_res_C_,Bob_m3m3_,Muo_cP_,PVT_corr_)</f>
        <v>227.03671991705301</v>
      </c>
      <c r="F346">
        <f>[1]!PVT_Rhog_kgm3($C346,F$69,gamma_gas_,gamma_oil_,gamma_water_,Rsb_m3m3_,Rp_m3m3_,Pb_atm_,T_res_C_,Bob_m3m3_,Muo_cP_,PVT_corr_)</f>
        <v>183.19705030045145</v>
      </c>
      <c r="G346">
        <f>[1]!PVT_Rhog_kgm3($C346,G$69,gamma_gas_,gamma_oil_,gamma_water_,Rsb_m3m3_,Rp_m3m3_,Pb_atm_,T_res_C_,Bob_m3m3_,Muo_cP_,PVT_corr_)</f>
        <v>154.239654499658</v>
      </c>
      <c r="H346">
        <f>[1]!PVT_Rhog_kgm3($C346,H$69,gamma_gas_,gamma_oil_,gamma_water_,Rsb_m3m3_,Rp_m3m3_,Pb_atm_,T_res_C_,Bob_m3m3_,Muo_cP_,PVT_corr_1_)</f>
        <v>290.34907114058819</v>
      </c>
      <c r="I346">
        <f>[1]!PVT_Rhog_kgm3($C346,I$69,gamma_gas_,gamma_oil_,gamma_water_,Rsb_m3m3_,Rp_m3m3_,Pb_atm_,T_res_C_,Bob_m3m3_,Muo_cP_,PVT_corr_1_)</f>
        <v>227.03671991705301</v>
      </c>
      <c r="J346">
        <f>[1]!PVT_Rhog_kgm3($C346,J$69,gamma_gas_,gamma_oil_,gamma_water_,Rsb_m3m3_,Rp_m3m3_,Pb_atm_,T_res_C_,Bob_m3m3_,Muo_cP_,PVT_corr_1_)</f>
        <v>183.19705030045145</v>
      </c>
      <c r="K346">
        <f>[1]!PVT_Rhog_kgm3($C346,K$69,gamma_gas_,gamma_oil_,gamma_water_,Rsb_m3m3_,Rp_m3m3_,Pb_atm_,T_res_C_,Bob_m3m3_,Muo_cP_,PVT_corr_1_)</f>
        <v>154.239654499658</v>
      </c>
    </row>
    <row r="347" spans="2:11" outlineLevel="1" x14ac:dyDescent="0.4">
      <c r="B347" s="7"/>
      <c r="C347">
        <v>210</v>
      </c>
      <c r="D347">
        <f>[1]!PVT_Rhog_kgm3($C347,D$69,gamma_gas_,gamma_oil_,gamma_water_,Rsb_m3m3_,Rp_m3m3_,Pb_atm_,T_res_C_,Bob_m3m3_,Muo_cP_,PVT_corr_)</f>
        <v>296.81204705951012</v>
      </c>
      <c r="E347">
        <f>[1]!PVT_Rhog_kgm3($C347,E$69,gamma_gas_,gamma_oil_,gamma_water_,Rsb_m3m3_,Rp_m3m3_,Pb_atm_,T_res_C_,Bob_m3m3_,Muo_cP_,PVT_corr_)</f>
        <v>235.20877220683505</v>
      </c>
      <c r="F347">
        <f>[1]!PVT_Rhog_kgm3($C347,F$69,gamma_gas_,gamma_oil_,gamma_water_,Rsb_m3m3_,Rp_m3m3_,Pb_atm_,T_res_C_,Bob_m3m3_,Muo_cP_,PVT_corr_)</f>
        <v>190.97938270703276</v>
      </c>
      <c r="G347">
        <f>[1]!PVT_Rhog_kgm3($C347,G$69,gamma_gas_,gamma_oil_,gamma_water_,Rsb_m3m3_,Rp_m3m3_,Pb_atm_,T_res_C_,Bob_m3m3_,Muo_cP_,PVT_corr_)</f>
        <v>161.14141394935191</v>
      </c>
      <c r="H347">
        <f>[1]!PVT_Rhog_kgm3($C347,H$69,gamma_gas_,gamma_oil_,gamma_water_,Rsb_m3m3_,Rp_m3m3_,Pb_atm_,T_res_C_,Bob_m3m3_,Muo_cP_,PVT_corr_1_)</f>
        <v>296.81204705951012</v>
      </c>
      <c r="I347">
        <f>[1]!PVT_Rhog_kgm3($C347,I$69,gamma_gas_,gamma_oil_,gamma_water_,Rsb_m3m3_,Rp_m3m3_,Pb_atm_,T_res_C_,Bob_m3m3_,Muo_cP_,PVT_corr_1_)</f>
        <v>235.20877220683505</v>
      </c>
      <c r="J347">
        <f>[1]!PVT_Rhog_kgm3($C347,J$69,gamma_gas_,gamma_oil_,gamma_water_,Rsb_m3m3_,Rp_m3m3_,Pb_atm_,T_res_C_,Bob_m3m3_,Muo_cP_,PVT_corr_1_)</f>
        <v>190.97938270703276</v>
      </c>
      <c r="K347">
        <f>[1]!PVT_Rhog_kgm3($C347,K$69,gamma_gas_,gamma_oil_,gamma_water_,Rsb_m3m3_,Rp_m3m3_,Pb_atm_,T_res_C_,Bob_m3m3_,Muo_cP_,PVT_corr_1_)</f>
        <v>161.14141394935191</v>
      </c>
    </row>
    <row r="348" spans="2:11" outlineLevel="1" x14ac:dyDescent="0.4">
      <c r="C348">
        <v>220</v>
      </c>
      <c r="D348">
        <f>[1]!PVT_Rhog_kgm3($C348,D$69,gamma_gas_,gamma_oil_,gamma_water_,Rsb_m3m3_,Rp_m3m3_,Pb_atm_,T_res_C_,Bob_m3m3_,Muo_cP_,PVT_corr_)</f>
        <v>302.70918993617119</v>
      </c>
      <c r="E348">
        <f>[1]!PVT_Rhog_kgm3($C348,E$69,gamma_gas_,gamma_oil_,gamma_water_,Rsb_m3m3_,Rp_m3m3_,Pb_atm_,T_res_C_,Bob_m3m3_,Muo_cP_,PVT_corr_)</f>
        <v>242.82558798303586</v>
      </c>
      <c r="F348">
        <f>[1]!PVT_Rhog_kgm3($C348,F$69,gamma_gas_,gamma_oil_,gamma_water_,Rsb_m3m3_,Rp_m3m3_,Pb_atm_,T_res_C_,Bob_m3m3_,Muo_cP_,PVT_corr_)</f>
        <v>198.42137861316294</v>
      </c>
      <c r="G348">
        <f>[1]!PVT_Rhog_kgm3($C348,G$69,gamma_gas_,gamma_oil_,gamma_water_,Rsb_m3m3_,Rp_m3m3_,Pb_atm_,T_res_C_,Bob_m3m3_,Muo_cP_,PVT_corr_)</f>
        <v>167.83615216715887</v>
      </c>
      <c r="H348">
        <f>[1]!PVT_Rhog_kgm3($C348,H$69,gamma_gas_,gamma_oil_,gamma_water_,Rsb_m3m3_,Rp_m3m3_,Pb_atm_,T_res_C_,Bob_m3m3_,Muo_cP_,PVT_corr_1_)</f>
        <v>302.70918993617119</v>
      </c>
      <c r="I348">
        <f>[1]!PVT_Rhog_kgm3($C348,I$69,gamma_gas_,gamma_oil_,gamma_water_,Rsb_m3m3_,Rp_m3m3_,Pb_atm_,T_res_C_,Bob_m3m3_,Muo_cP_,PVT_corr_1_)</f>
        <v>242.82558798303586</v>
      </c>
      <c r="J348">
        <f>[1]!PVT_Rhog_kgm3($C348,J$69,gamma_gas_,gamma_oil_,gamma_water_,Rsb_m3m3_,Rp_m3m3_,Pb_atm_,T_res_C_,Bob_m3m3_,Muo_cP_,PVT_corr_1_)</f>
        <v>198.42137861316294</v>
      </c>
      <c r="K348">
        <f>[1]!PVT_Rhog_kgm3($C348,K$69,gamma_gas_,gamma_oil_,gamma_water_,Rsb_m3m3_,Rp_m3m3_,Pb_atm_,T_res_C_,Bob_m3m3_,Muo_cP_,PVT_corr_1_)</f>
        <v>167.83615216715887</v>
      </c>
    </row>
    <row r="349" spans="2:11" outlineLevel="1" x14ac:dyDescent="0.4">
      <c r="C349">
        <v>230</v>
      </c>
      <c r="D349">
        <f>[1]!PVT_Rhog_kgm3($C349,D$69,gamma_gas_,gamma_oil_,gamma_water_,Rsb_m3m3_,Rp_m3m3_,Pb_atm_,T_res_C_,Bob_m3m3_,Muo_cP_,PVT_corr_)</f>
        <v>308.12550489429918</v>
      </c>
      <c r="E349">
        <f>[1]!PVT_Rhog_kgm3($C349,E$69,gamma_gas_,gamma_oil_,gamma_water_,Rsb_m3m3_,Rp_m3m3_,Pb_atm_,T_res_C_,Bob_m3m3_,Muo_cP_,PVT_corr_)</f>
        <v>249.93103587700344</v>
      </c>
      <c r="F349">
        <f>[1]!PVT_Rhog_kgm3($C349,F$69,gamma_gas_,gamma_oil_,gamma_water_,Rsb_m3m3_,Rp_m3m3_,Pb_atm_,T_res_C_,Bob_m3m3_,Muo_cP_,PVT_corr_)</f>
        <v>205.52994966080968</v>
      </c>
      <c r="G349">
        <f>[1]!PVT_Rhog_kgm3($C349,G$69,gamma_gas_,gamma_oil_,gamma_water_,Rsb_m3m3_,Rp_m3m3_,Pb_atm_,T_res_C_,Bob_m3m3_,Muo_cP_,PVT_corr_)</f>
        <v>174.32219244088651</v>
      </c>
      <c r="H349">
        <f>[1]!PVT_Rhog_kgm3($C349,H$69,gamma_gas_,gamma_oil_,gamma_water_,Rsb_m3m3_,Rp_m3m3_,Pb_atm_,T_res_C_,Bob_m3m3_,Muo_cP_,PVT_corr_1_)</f>
        <v>308.12550489429918</v>
      </c>
      <c r="I349">
        <f>[1]!PVT_Rhog_kgm3($C349,I$69,gamma_gas_,gamma_oil_,gamma_water_,Rsb_m3m3_,Rp_m3m3_,Pb_atm_,T_res_C_,Bob_m3m3_,Muo_cP_,PVT_corr_1_)</f>
        <v>249.93103587700344</v>
      </c>
      <c r="J349">
        <f>[1]!PVT_Rhog_kgm3($C349,J$69,gamma_gas_,gamma_oil_,gamma_water_,Rsb_m3m3_,Rp_m3m3_,Pb_atm_,T_res_C_,Bob_m3m3_,Muo_cP_,PVT_corr_1_)</f>
        <v>205.52994966080968</v>
      </c>
      <c r="K349">
        <f>[1]!PVT_Rhog_kgm3($C349,K$69,gamma_gas_,gamma_oil_,gamma_water_,Rsb_m3m3_,Rp_m3m3_,Pb_atm_,T_res_C_,Bob_m3m3_,Muo_cP_,PVT_corr_1_)</f>
        <v>174.32219244088651</v>
      </c>
    </row>
    <row r="350" spans="2:11" outlineLevel="1" x14ac:dyDescent="0.4">
      <c r="C350">
        <v>240</v>
      </c>
      <c r="D350">
        <f>[1]!PVT_Rhog_kgm3($C350,D$69,gamma_gas_,gamma_oil_,gamma_water_,Rsb_m3m3_,Rp_m3m3_,Pb_atm_,T_res_C_,Bob_m3m3_,Muo_cP_,PVT_corr_)</f>
        <v>313.12965736921728</v>
      </c>
      <c r="E350">
        <f>[1]!PVT_Rhog_kgm3($C350,E$69,gamma_gas_,gamma_oil_,gamma_water_,Rsb_m3m3_,Rp_m3m3_,Pb_atm_,T_res_C_,Bob_m3m3_,Muo_cP_,PVT_corr_)</f>
        <v>256.56882362834449</v>
      </c>
      <c r="F350">
        <f>[1]!PVT_Rhog_kgm3($C350,F$69,gamma_gas_,gamma_oil_,gamma_water_,Rsb_m3m3_,Rp_m3m3_,Pb_atm_,T_res_C_,Bob_m3m3_,Muo_cP_,PVT_corr_)</f>
        <v>212.31489411352746</v>
      </c>
      <c r="G350">
        <f>[1]!PVT_Rhog_kgm3($C350,G$69,gamma_gas_,gamma_oil_,gamma_water_,Rsb_m3m3_,Rp_m3m3_,Pb_atm_,T_res_C_,Bob_m3m3_,Muo_cP_,PVT_corr_)</f>
        <v>180.59890459356518</v>
      </c>
      <c r="H350">
        <f>[1]!PVT_Rhog_kgm3($C350,H$69,gamma_gas_,gamma_oil_,gamma_water_,Rsb_m3m3_,Rp_m3m3_,Pb_atm_,T_res_C_,Bob_m3m3_,Muo_cP_,PVT_corr_1_)</f>
        <v>313.12965736921728</v>
      </c>
      <c r="I350">
        <f>[1]!PVT_Rhog_kgm3($C350,I$69,gamma_gas_,gamma_oil_,gamma_water_,Rsb_m3m3_,Rp_m3m3_,Pb_atm_,T_res_C_,Bob_m3m3_,Muo_cP_,PVT_corr_1_)</f>
        <v>256.56882362834449</v>
      </c>
      <c r="J350">
        <f>[1]!PVT_Rhog_kgm3($C350,J$69,gamma_gas_,gamma_oil_,gamma_water_,Rsb_m3m3_,Rp_m3m3_,Pb_atm_,T_res_C_,Bob_m3m3_,Muo_cP_,PVT_corr_1_)</f>
        <v>212.31489411352746</v>
      </c>
      <c r="K350">
        <f>[1]!PVT_Rhog_kgm3($C350,K$69,gamma_gas_,gamma_oil_,gamma_water_,Rsb_m3m3_,Rp_m3m3_,Pb_atm_,T_res_C_,Bob_m3m3_,Muo_cP_,PVT_corr_1_)</f>
        <v>180.59890459356518</v>
      </c>
    </row>
    <row r="351" spans="2:11" outlineLevel="1" x14ac:dyDescent="0.4">
      <c r="B351" s="7"/>
      <c r="C351">
        <v>250</v>
      </c>
      <c r="D351">
        <f>[1]!PVT_Rhog_kgm3($C351,D$69,gamma_gas_,gamma_oil_,gamma_water_,Rsb_m3m3_,Rp_m3m3_,Pb_atm_,T_res_C_,Bob_m3m3_,Muo_cP_,PVT_corr_)</f>
        <v>317.77689060957931</v>
      </c>
      <c r="E351">
        <f>[1]!PVT_Rhog_kgm3($C351,E$69,gamma_gas_,gamma_oil_,gamma_water_,Rsb_m3m3_,Rp_m3m3_,Pb_atm_,T_res_C_,Bob_m3m3_,Muo_cP_,PVT_corr_)</f>
        <v>262.78061336043237</v>
      </c>
      <c r="F351">
        <f>[1]!PVT_Rhog_kgm3($C351,F$69,gamma_gas_,gamma_oil_,gamma_water_,Rsb_m3m3_,Rp_m3m3_,Pb_atm_,T_res_C_,Bob_m3m3_,Muo_cP_,PVT_corr_)</f>
        <v>218.7888289081217</v>
      </c>
      <c r="G351">
        <f>[1]!PVT_Rhog_kgm3($C351,G$69,gamma_gas_,gamma_oil_,gamma_water_,Rsb_m3m3_,Rp_m3m3_,Pb_atm_,T_res_C_,Bob_m3m3_,Muo_cP_,PVT_corr_)</f>
        <v>186.66839802751633</v>
      </c>
      <c r="H351">
        <f>[1]!PVT_Rhog_kgm3($C351,H$69,gamma_gas_,gamma_oil_,gamma_water_,Rsb_m3m3_,Rp_m3m3_,Pb_atm_,T_res_C_,Bob_m3m3_,Muo_cP_,PVT_corr_1_)</f>
        <v>317.77689060957931</v>
      </c>
      <c r="I351">
        <f>[1]!PVT_Rhog_kgm3($C351,I$69,gamma_gas_,gamma_oil_,gamma_water_,Rsb_m3m3_,Rp_m3m3_,Pb_atm_,T_res_C_,Bob_m3m3_,Muo_cP_,PVT_corr_1_)</f>
        <v>262.78061336043237</v>
      </c>
      <c r="J351">
        <f>[1]!PVT_Rhog_kgm3($C351,J$69,gamma_gas_,gamma_oil_,gamma_water_,Rsb_m3m3_,Rp_m3m3_,Pb_atm_,T_res_C_,Bob_m3m3_,Muo_cP_,PVT_corr_1_)</f>
        <v>218.7888289081217</v>
      </c>
      <c r="K351">
        <f>[1]!PVT_Rhog_kgm3($C351,K$69,gamma_gas_,gamma_oil_,gamma_water_,Rsb_m3m3_,Rp_m3m3_,Pb_atm_,T_res_C_,Bob_m3m3_,Muo_cP_,PVT_corr_1_)</f>
        <v>186.66839802751633</v>
      </c>
    </row>
    <row r="352" spans="2:11" outlineLevel="1" x14ac:dyDescent="0.4">
      <c r="C352">
        <v>260</v>
      </c>
      <c r="D352">
        <f>[1]!PVT_Rhog_kgm3($C352,D$69,gamma_gas_,gamma_oil_,gamma_water_,Rsb_m3m3_,Rp_m3m3_,Pb_atm_,T_res_C_,Bob_m3m3_,Muo_cP_,PVT_corr_)</f>
        <v>322.11412911224528</v>
      </c>
      <c r="E352">
        <f>[1]!PVT_Rhog_kgm3($C352,E$69,gamma_gas_,gamma_oil_,gamma_water_,Rsb_m3m3_,Rp_m3m3_,Pb_atm_,T_res_C_,Bob_m3m3_,Muo_cP_,PVT_corr_)</f>
        <v>268.60508464218373</v>
      </c>
      <c r="F352">
        <f>[1]!PVT_Rhog_kgm3($C352,F$69,gamma_gas_,gamma_oil_,gamma_water_,Rsb_m3m3_,Rp_m3m3_,Pb_atm_,T_res_C_,Bob_m3m3_,Muo_cP_,PVT_corr_)</f>
        <v>224.96522578382027</v>
      </c>
      <c r="G352">
        <f>[1]!PVT_Rhog_kgm3($C352,G$69,gamma_gas_,gamma_oil_,gamma_water_,Rsb_m3m3_,Rp_m3m3_,Pb_atm_,T_res_C_,Bob_m3m3_,Muo_cP_,PVT_corr_)</f>
        <v>192.53368506583894</v>
      </c>
      <c r="H352">
        <f>[1]!PVT_Rhog_kgm3($C352,H$69,gamma_gas_,gamma_oil_,gamma_water_,Rsb_m3m3_,Rp_m3m3_,Pb_atm_,T_res_C_,Bob_m3m3_,Muo_cP_,PVT_corr_1_)</f>
        <v>322.11412911224528</v>
      </c>
      <c r="I352">
        <f>[1]!PVT_Rhog_kgm3($C352,I$69,gamma_gas_,gamma_oil_,gamma_water_,Rsb_m3m3_,Rp_m3m3_,Pb_atm_,T_res_C_,Bob_m3m3_,Muo_cP_,PVT_corr_1_)</f>
        <v>268.60508464218373</v>
      </c>
      <c r="J352">
        <f>[1]!PVT_Rhog_kgm3($C352,J$69,gamma_gas_,gamma_oil_,gamma_water_,Rsb_m3m3_,Rp_m3m3_,Pb_atm_,T_res_C_,Bob_m3m3_,Muo_cP_,PVT_corr_1_)</f>
        <v>224.96522578382027</v>
      </c>
      <c r="K352">
        <f>[1]!PVT_Rhog_kgm3($C352,K$69,gamma_gas_,gamma_oil_,gamma_water_,Rsb_m3m3_,Rp_m3m3_,Pb_atm_,T_res_C_,Bob_m3m3_,Muo_cP_,PVT_corr_1_)</f>
        <v>192.53368506583894</v>
      </c>
    </row>
    <row r="353" spans="2:11" outlineLevel="1" x14ac:dyDescent="0.4">
      <c r="C353">
        <v>270</v>
      </c>
      <c r="D353">
        <f>[1]!PVT_Rhog_kgm3($C353,D$69,gamma_gas_,gamma_oil_,gamma_water_,Rsb_m3m3_,Rp_m3m3_,Pb_atm_,T_res_C_,Bob_m3m3_,Muo_cP_,PVT_corr_)</f>
        <v>326.17882770939872</v>
      </c>
      <c r="E353">
        <f>[1]!PVT_Rhog_kgm3($C353,E$69,gamma_gas_,gamma_oil_,gamma_water_,Rsb_m3m3_,Rp_m3m3_,Pb_atm_,T_res_C_,Bob_m3m3_,Muo_cP_,PVT_corr_)</f>
        <v>274.07785476341144</v>
      </c>
      <c r="F353">
        <f>[1]!PVT_Rhog_kgm3($C353,F$69,gamma_gas_,gamma_oil_,gamma_water_,Rsb_m3m3_,Rp_m3m3_,Pb_atm_,T_res_C_,Bob_m3m3_,Muo_cP_,PVT_corr_)</f>
        <v>230.85823393524598</v>
      </c>
      <c r="G353">
        <f>[1]!PVT_Rhog_kgm3($C353,G$69,gamma_gas_,gamma_oil_,gamma_water_,Rsb_m3m3_,Rp_m3m3_,Pb_atm_,T_res_C_,Bob_m3m3_,Muo_cP_,PVT_corr_)</f>
        <v>198.19932268275392</v>
      </c>
      <c r="H353">
        <f>[1]!PVT_Rhog_kgm3($C353,H$69,gamma_gas_,gamma_oil_,gamma_water_,Rsb_m3m3_,Rp_m3m3_,Pb_atm_,T_res_C_,Bob_m3m3_,Muo_cP_,PVT_corr_1_)</f>
        <v>326.17882770939872</v>
      </c>
      <c r="I353">
        <f>[1]!PVT_Rhog_kgm3($C353,I$69,gamma_gas_,gamma_oil_,gamma_water_,Rsb_m3m3_,Rp_m3m3_,Pb_atm_,T_res_C_,Bob_m3m3_,Muo_cP_,PVT_corr_1_)</f>
        <v>274.07785476341144</v>
      </c>
      <c r="J353">
        <f>[1]!PVT_Rhog_kgm3($C353,J$69,gamma_gas_,gamma_oil_,gamma_water_,Rsb_m3m3_,Rp_m3m3_,Pb_atm_,T_res_C_,Bob_m3m3_,Muo_cP_,PVT_corr_1_)</f>
        <v>230.85823393524598</v>
      </c>
      <c r="K353">
        <f>[1]!PVT_Rhog_kgm3($C353,K$69,gamma_gas_,gamma_oil_,gamma_water_,Rsb_m3m3_,Rp_m3m3_,Pb_atm_,T_res_C_,Bob_m3m3_,Muo_cP_,PVT_corr_1_)</f>
        <v>198.19932268275392</v>
      </c>
    </row>
    <row r="354" spans="2:11" outlineLevel="1" x14ac:dyDescent="0.4">
      <c r="C354">
        <v>280</v>
      </c>
      <c r="D354">
        <f>[1]!PVT_Rhog_kgm3($C354,D$69,gamma_gas_,gamma_oil_,gamma_water_,Rsb_m3m3_,Rp_m3m3_,Pb_atm_,T_res_C_,Bob_m3m3_,Muo_cP_,PVT_corr_)</f>
        <v>330.00318404705359</v>
      </c>
      <c r="E354">
        <f>[1]!PVT_Rhog_kgm3($C354,E$69,gamma_gas_,gamma_oil_,gamma_water_,Rsb_m3m3_,Rp_m3m3_,Pb_atm_,T_res_C_,Bob_m3m3_,Muo_cP_,PVT_corr_)</f>
        <v>279.23100962515502</v>
      </c>
      <c r="F354">
        <f>[1]!PVT_Rhog_kgm3($C354,F$69,gamma_gas_,gamma_oil_,gamma_water_,Rsb_m3m3_,Rp_m3m3_,Pb_atm_,T_res_C_,Bob_m3m3_,Muo_cP_,PVT_corr_)</f>
        <v>236.48327720741793</v>
      </c>
      <c r="G354">
        <f>[1]!PVT_Rhog_kgm3($C354,G$69,gamma_gas_,gamma_oil_,gamma_water_,Rsb_m3m3_,Rp_m3m3_,Pb_atm_,T_res_C_,Bob_m3m3_,Muo_cP_,PVT_corr_)</f>
        <v>203.67069132534905</v>
      </c>
      <c r="H354">
        <f>[1]!PVT_Rhog_kgm3($C354,H$69,gamma_gas_,gamma_oil_,gamma_water_,Rsb_m3m3_,Rp_m3m3_,Pb_atm_,T_res_C_,Bob_m3m3_,Muo_cP_,PVT_corr_1_)</f>
        <v>330.00318404705359</v>
      </c>
      <c r="I354">
        <f>[1]!PVT_Rhog_kgm3($C354,I$69,gamma_gas_,gamma_oil_,gamma_water_,Rsb_m3m3_,Rp_m3m3_,Pb_atm_,T_res_C_,Bob_m3m3_,Muo_cP_,PVT_corr_1_)</f>
        <v>279.23100962515502</v>
      </c>
      <c r="J354">
        <f>[1]!PVT_Rhog_kgm3($C354,J$69,gamma_gas_,gamma_oil_,gamma_water_,Rsb_m3m3_,Rp_m3m3_,Pb_atm_,T_res_C_,Bob_m3m3_,Muo_cP_,PVT_corr_1_)</f>
        <v>236.48327720741793</v>
      </c>
      <c r="K354">
        <f>[1]!PVT_Rhog_kgm3($C354,K$69,gamma_gas_,gamma_oil_,gamma_water_,Rsb_m3m3_,Rp_m3m3_,Pb_atm_,T_res_C_,Bob_m3m3_,Muo_cP_,PVT_corr_1_)</f>
        <v>203.67069132534905</v>
      </c>
    </row>
    <row r="355" spans="2:11" outlineLevel="1" x14ac:dyDescent="0.4">
      <c r="C355">
        <v>290</v>
      </c>
      <c r="D355">
        <f>[1]!PVT_Rhog_kgm3($C355,D$69,gamma_gas_,gamma_oil_,gamma_water_,Rsb_m3m3_,Rp_m3m3_,Pb_atm_,T_res_C_,Bob_m3m3_,Muo_cP_,PVT_corr_)</f>
        <v>333.61351192613193</v>
      </c>
      <c r="E355">
        <f>[1]!PVT_Rhog_kgm3($C355,E$69,gamma_gas_,gamma_oil_,gamma_water_,Rsb_m3m3_,Rp_m3m3_,Pb_atm_,T_res_C_,Bob_m3m3_,Muo_cP_,PVT_corr_)</f>
        <v>284.09366070356072</v>
      </c>
      <c r="F355">
        <f>[1]!PVT_Rhog_kgm3($C355,F$69,gamma_gas_,gamma_oil_,gamma_water_,Rsb_m3m3_,Rp_m3m3_,Pb_atm_,T_res_C_,Bob_m3m3_,Muo_cP_,PVT_corr_)</f>
        <v>241.85474023625545</v>
      </c>
      <c r="G355">
        <f>[1]!PVT_Rhog_kgm3($C355,G$69,gamma_gas_,gamma_oil_,gamma_water_,Rsb_m3m3_,Rp_m3m3_,Pb_atm_,T_res_C_,Bob_m3m3_,Muo_cP_,PVT_corr_)</f>
        <v>208.95323399838358</v>
      </c>
      <c r="H355">
        <f>[1]!PVT_Rhog_kgm3($C355,H$69,gamma_gas_,gamma_oil_,gamma_water_,Rsb_m3m3_,Rp_m3m3_,Pb_atm_,T_res_C_,Bob_m3m3_,Muo_cP_,PVT_corr_1_)</f>
        <v>333.61351192613193</v>
      </c>
      <c r="I355">
        <f>[1]!PVT_Rhog_kgm3($C355,I$69,gamma_gas_,gamma_oil_,gamma_water_,Rsb_m3m3_,Rp_m3m3_,Pb_atm_,T_res_C_,Bob_m3m3_,Muo_cP_,PVT_corr_1_)</f>
        <v>284.09366070356072</v>
      </c>
      <c r="J355">
        <f>[1]!PVT_Rhog_kgm3($C355,J$69,gamma_gas_,gamma_oil_,gamma_water_,Rsb_m3m3_,Rp_m3m3_,Pb_atm_,T_res_C_,Bob_m3m3_,Muo_cP_,PVT_corr_1_)</f>
        <v>241.85474023625545</v>
      </c>
      <c r="K355">
        <f>[1]!PVT_Rhog_kgm3($C355,K$69,gamma_gas_,gamma_oil_,gamma_water_,Rsb_m3m3_,Rp_m3m3_,Pb_atm_,T_res_C_,Bob_m3m3_,Muo_cP_,PVT_corr_1_)</f>
        <v>208.95323399838358</v>
      </c>
    </row>
    <row r="359" spans="2:11" x14ac:dyDescent="0.4">
      <c r="B359" s="7" t="s">
        <v>62</v>
      </c>
    </row>
    <row r="360" spans="2:11" outlineLevel="1" x14ac:dyDescent="0.4">
      <c r="D360" t="str">
        <f>"T = "&amp;D361&amp; " C"</f>
        <v>T = 20 C</v>
      </c>
      <c r="E360" t="str">
        <f t="shared" ref="E360:G360" si="66">"T = "&amp;E361&amp; " C"</f>
        <v>T = 60 C</v>
      </c>
      <c r="F360" t="str">
        <f t="shared" si="66"/>
        <v>T = 100 C</v>
      </c>
      <c r="G360" t="str">
        <f t="shared" si="66"/>
        <v>T = 140 C</v>
      </c>
      <c r="H360" t="str">
        <f>D360</f>
        <v>T = 20 C</v>
      </c>
      <c r="I360" t="str">
        <f t="shared" ref="I360" si="67">E360</f>
        <v>T = 60 C</v>
      </c>
      <c r="J360" t="str">
        <f t="shared" ref="J360" si="68">F360</f>
        <v>T = 100 C</v>
      </c>
      <c r="K360" t="str">
        <f t="shared" ref="K360" si="69">G360</f>
        <v>T = 140 C</v>
      </c>
    </row>
    <row r="361" spans="2:11" outlineLevel="1" x14ac:dyDescent="0.4">
      <c r="D361">
        <v>20</v>
      </c>
      <c r="E361">
        <v>60</v>
      </c>
      <c r="F361">
        <v>100</v>
      </c>
      <c r="G361">
        <v>140</v>
      </c>
    </row>
    <row r="362" spans="2:11" outlineLevel="1" x14ac:dyDescent="0.4">
      <c r="C362" t="s">
        <v>54</v>
      </c>
      <c r="D362" t="str">
        <f>"T_1_"&amp;D361</f>
        <v>T_1_20</v>
      </c>
      <c r="E362" t="str">
        <f t="shared" ref="E362:G362" si="70">"T_1_"&amp;E361</f>
        <v>T_1_60</v>
      </c>
      <c r="F362" t="str">
        <f t="shared" si="70"/>
        <v>T_1_100</v>
      </c>
      <c r="G362" t="str">
        <f t="shared" si="70"/>
        <v>T_1_140</v>
      </c>
      <c r="H362" t="str">
        <f>"T_0_"&amp;D361</f>
        <v>T_0_20</v>
      </c>
      <c r="I362" t="str">
        <f t="shared" ref="I362" si="71">"T_0_"&amp;E361</f>
        <v>T_0_60</v>
      </c>
      <c r="J362" t="str">
        <f t="shared" ref="J362" si="72">"T_0_"&amp;F361</f>
        <v>T_0_100</v>
      </c>
      <c r="K362" t="str">
        <f t="shared" ref="K362" si="73">"T_0_"&amp;G361</f>
        <v>T_0_140</v>
      </c>
    </row>
    <row r="363" spans="2:11" outlineLevel="1" x14ac:dyDescent="0.4">
      <c r="C363">
        <v>1</v>
      </c>
      <c r="D363">
        <f>[1]!PVT_Rhow_kgm3($C363,D$69,gamma_gas_,gamma_oil_,gamma_water_,Rsb_m3m3_,Rp_m3m3_,Pb_atm_,T_res_C_,Bob_m3m3_,Muo_cP_,PVT_corr_)</f>
        <v>1098.3702699658884</v>
      </c>
      <c r="E363">
        <f>[1]!PVT_Rhow_kgm3($C363,E$69,gamma_gas_,gamma_oil_,gamma_water_,Rsb_m3m3_,Rp_m3m3_,Pb_atm_,T_res_C_,Bob_m3m3_,Muo_cP_,PVT_corr_)</f>
        <v>1079.1881770931402</v>
      </c>
      <c r="F363">
        <f>[1]!PVT_Rhow_kgm3($C363,F$69,gamma_gas_,gamma_oil_,gamma_water_,Rsb_m3m3_,Rp_m3m3_,Pb_atm_,T_res_C_,Bob_m3m3_,Muo_cP_,PVT_corr_)</f>
        <v>1054.8577064500707</v>
      </c>
      <c r="G363">
        <f>[1]!PVT_Rhow_kgm3($C363,G$69,gamma_gas_,gamma_oil_,gamma_water_,Rsb_m3m3_,Rp_m3m3_,Pb_atm_,T_res_C_,Bob_m3m3_,Muo_cP_,PVT_corr_)</f>
        <v>1026.1063320181975</v>
      </c>
      <c r="H363">
        <f>[1]!PVT_Rhow_kgm3($C363,H$69,gamma_gas_,gamma_oil_,gamma_water_,Rsb_m3m3_,Rp_m3m3_,Pb_atm_,T_res_C_,Bob_m3m3_,Muo_cP_,PVT_corr_1_)</f>
        <v>1098.3702699658884</v>
      </c>
      <c r="I363">
        <f>[1]!PVT_Rhow_kgm3($C363,I$69,gamma_gas_,gamma_oil_,gamma_water_,Rsb_m3m3_,Rp_m3m3_,Pb_atm_,T_res_C_,Bob_m3m3_,Muo_cP_,PVT_corr_1_)</f>
        <v>1079.1881770931402</v>
      </c>
      <c r="J363">
        <f>[1]!PVT_Rhow_kgm3($C363,J$69,gamma_gas_,gamma_oil_,gamma_water_,Rsb_m3m3_,Rp_m3m3_,Pb_atm_,T_res_C_,Bob_m3m3_,Muo_cP_,PVT_corr_1_)</f>
        <v>1054.8577064500707</v>
      </c>
      <c r="K363">
        <f>[1]!PVT_Rhow_kgm3($C363,K$69,gamma_gas_,gamma_oil_,gamma_water_,Rsb_m3m3_,Rp_m3m3_,Pb_atm_,T_res_C_,Bob_m3m3_,Muo_cP_,PVT_corr_1_)</f>
        <v>1026.1063320181975</v>
      </c>
    </row>
    <row r="364" spans="2:11" outlineLevel="1" x14ac:dyDescent="0.4">
      <c r="C364">
        <v>5</v>
      </c>
      <c r="D364">
        <f>[1]!PVT_Rhow_kgm3($C364,D$69,gamma_gas_,gamma_oil_,gamma_water_,Rsb_m3m3_,Rp_m3m3_,Pb_atm_,T_res_C_,Bob_m3m3_,Muo_cP_,PVT_corr_)</f>
        <v>1098.403294311498</v>
      </c>
      <c r="E364">
        <f>[1]!PVT_Rhow_kgm3($C364,E$69,gamma_gas_,gamma_oil_,gamma_water_,Rsb_m3m3_,Rp_m3m3_,Pb_atm_,T_res_C_,Bob_m3m3_,Muo_cP_,PVT_corr_)</f>
        <v>1079.2296157664935</v>
      </c>
      <c r="F364">
        <f>[1]!PVT_Rhow_kgm3($C364,F$69,gamma_gas_,gamma_oil_,gamma_water_,Rsb_m3m3_,Rp_m3m3_,Pb_atm_,T_res_C_,Bob_m3m3_,Muo_cP_,PVT_corr_)</f>
        <v>1054.9069994291426</v>
      </c>
      <c r="G364">
        <f>[1]!PVT_Rhow_kgm3($C364,G$69,gamma_gas_,gamma_oil_,gamma_water_,Rsb_m3m3_,Rp_m3m3_,Pb_atm_,T_res_C_,Bob_m3m3_,Muo_cP_,PVT_corr_)</f>
        <v>1026.1628306427622</v>
      </c>
      <c r="H364">
        <f>[1]!PVT_Rhow_kgm3($C364,H$69,gamma_gas_,gamma_oil_,gamma_water_,Rsb_m3m3_,Rp_m3m3_,Pb_atm_,T_res_C_,Bob_m3m3_,Muo_cP_,PVT_corr_1_)</f>
        <v>1098.403294311498</v>
      </c>
      <c r="I364">
        <f>[1]!PVT_Rhow_kgm3($C364,I$69,gamma_gas_,gamma_oil_,gamma_water_,Rsb_m3m3_,Rp_m3m3_,Pb_atm_,T_res_C_,Bob_m3m3_,Muo_cP_,PVT_corr_1_)</f>
        <v>1079.2296157664935</v>
      </c>
      <c r="J364">
        <f>[1]!PVT_Rhow_kgm3($C364,J$69,gamma_gas_,gamma_oil_,gamma_water_,Rsb_m3m3_,Rp_m3m3_,Pb_atm_,T_res_C_,Bob_m3m3_,Muo_cP_,PVT_corr_1_)</f>
        <v>1054.9069994291426</v>
      </c>
      <c r="K364">
        <f>[1]!PVT_Rhow_kgm3($C364,K$69,gamma_gas_,gamma_oil_,gamma_water_,Rsb_m3m3_,Rp_m3m3_,Pb_atm_,T_res_C_,Bob_m3m3_,Muo_cP_,PVT_corr_1_)</f>
        <v>1026.1628306427622</v>
      </c>
    </row>
    <row r="365" spans="2:11" outlineLevel="1" x14ac:dyDescent="0.4">
      <c r="C365">
        <v>10</v>
      </c>
      <c r="D365">
        <f>[1]!PVT_Rhow_kgm3($C365,D$69,gamma_gas_,gamma_oil_,gamma_water_,Rsb_m3m3_,Rp_m3m3_,Pb_atm_,T_res_C_,Bob_m3m3_,Muo_cP_,PVT_corr_)</f>
        <v>1098.4471077839796</v>
      </c>
      <c r="E365">
        <f>[1]!PVT_Rhow_kgm3($C365,E$69,gamma_gas_,gamma_oil_,gamma_water_,Rsb_m3m3_,Rp_m3m3_,Pb_atm_,T_res_C_,Bob_m3m3_,Muo_cP_,PVT_corr_)</f>
        <v>1079.2840352863614</v>
      </c>
      <c r="F365">
        <f>[1]!PVT_Rhow_kgm3($C365,F$69,gamma_gas_,gamma_oil_,gamma_water_,Rsb_m3m3_,Rp_m3m3_,Pb_atm_,T_res_C_,Bob_m3m3_,Muo_cP_,PVT_corr_)</f>
        <v>1054.9713075490363</v>
      </c>
      <c r="G365">
        <f>[1]!PVT_Rhow_kgm3($C365,G$69,gamma_gas_,gamma_oil_,gamma_water_,Rsb_m3m3_,Rp_m3m3_,Pb_atm_,T_res_C_,Bob_m3m3_,Muo_cP_,PVT_corr_)</f>
        <v>1026.236199133954</v>
      </c>
      <c r="H365">
        <f>[1]!PVT_Rhow_kgm3($C365,H$69,gamma_gas_,gamma_oil_,gamma_water_,Rsb_m3m3_,Rp_m3m3_,Pb_atm_,T_res_C_,Bob_m3m3_,Muo_cP_,PVT_corr_1_)</f>
        <v>1098.4471077839796</v>
      </c>
      <c r="I365">
        <f>[1]!PVT_Rhow_kgm3($C365,I$69,gamma_gas_,gamma_oil_,gamma_water_,Rsb_m3m3_,Rp_m3m3_,Pb_atm_,T_res_C_,Bob_m3m3_,Muo_cP_,PVT_corr_1_)</f>
        <v>1079.2840352863614</v>
      </c>
      <c r="J365">
        <f>[1]!PVT_Rhow_kgm3($C365,J$69,gamma_gas_,gamma_oil_,gamma_water_,Rsb_m3m3_,Rp_m3m3_,Pb_atm_,T_res_C_,Bob_m3m3_,Muo_cP_,PVT_corr_1_)</f>
        <v>1054.9713075490363</v>
      </c>
      <c r="K365">
        <f>[1]!PVT_Rhow_kgm3($C365,K$69,gamma_gas_,gamma_oil_,gamma_water_,Rsb_m3m3_,Rp_m3m3_,Pb_atm_,T_res_C_,Bob_m3m3_,Muo_cP_,PVT_corr_1_)</f>
        <v>1026.236199133954</v>
      </c>
    </row>
    <row r="366" spans="2:11" outlineLevel="1" x14ac:dyDescent="0.4">
      <c r="C366">
        <v>20</v>
      </c>
      <c r="D366">
        <f>[1]!PVT_Rhow_kgm3($C366,D$69,gamma_gas_,gamma_oil_,gamma_water_,Rsb_m3m3_,Rp_m3m3_,Pb_atm_,T_res_C_,Bob_m3m3_,Muo_cP_,PVT_corr_)</f>
        <v>1098.5431808048645</v>
      </c>
      <c r="E366">
        <f>[1]!PVT_Rhow_kgm3($C366,E$69,gamma_gas_,gamma_oil_,gamma_water_,Rsb_m3m3_,Rp_m3m3_,Pb_atm_,T_res_C_,Bob_m3m3_,Muo_cP_,PVT_corr_)</f>
        <v>1079.401614986122</v>
      </c>
      <c r="F366">
        <f>[1]!PVT_Rhow_kgm3($C366,F$69,gamma_gas_,gamma_oil_,gamma_water_,Rsb_m3m3_,Rp_m3m3_,Pb_atm_,T_res_C_,Bob_m3m3_,Muo_cP_,PVT_corr_)</f>
        <v>1055.1089009861707</v>
      </c>
      <c r="G366">
        <f>[1]!PVT_Rhow_kgm3($C366,G$69,gamma_gas_,gamma_oil_,gamma_water_,Rsb_m3m3_,Rp_m3m3_,Pb_atm_,T_res_C_,Bob_m3m3_,Muo_cP_,PVT_corr_)</f>
        <v>1026.3920918447859</v>
      </c>
      <c r="H366">
        <f>[1]!PVT_Rhow_kgm3($C366,H$69,gamma_gas_,gamma_oil_,gamma_water_,Rsb_m3m3_,Rp_m3m3_,Pb_atm_,T_res_C_,Bob_m3m3_,Muo_cP_,PVT_corr_1_)</f>
        <v>1098.5431808048645</v>
      </c>
      <c r="I366">
        <f>[1]!PVT_Rhow_kgm3($C366,I$69,gamma_gas_,gamma_oil_,gamma_water_,Rsb_m3m3_,Rp_m3m3_,Pb_atm_,T_res_C_,Bob_m3m3_,Muo_cP_,PVT_corr_1_)</f>
        <v>1079.401614986122</v>
      </c>
      <c r="J366">
        <f>[1]!PVT_Rhow_kgm3($C366,J$69,gamma_gas_,gamma_oil_,gamma_water_,Rsb_m3m3_,Rp_m3m3_,Pb_atm_,T_res_C_,Bob_m3m3_,Muo_cP_,PVT_corr_1_)</f>
        <v>1055.1089009861707</v>
      </c>
      <c r="K366">
        <f>[1]!PVT_Rhow_kgm3($C366,K$69,gamma_gas_,gamma_oil_,gamma_water_,Rsb_m3m3_,Rp_m3m3_,Pb_atm_,T_res_C_,Bob_m3m3_,Muo_cP_,PVT_corr_1_)</f>
        <v>1026.3920918447859</v>
      </c>
    </row>
    <row r="367" spans="2:11" outlineLevel="1" x14ac:dyDescent="0.4">
      <c r="C367">
        <v>30</v>
      </c>
      <c r="D367">
        <f>[1]!PVT_Rhow_kgm3($C367,D$69,gamma_gas_,gamma_oil_,gamma_water_,Rsb_m3m3_,Rp_m3m3_,Pb_atm_,T_res_C_,Bob_m3m3_,Muo_cP_,PVT_corr_)</f>
        <v>1098.6505202543794</v>
      </c>
      <c r="E367">
        <f>[1]!PVT_Rhow_kgm3($C367,E$69,gamma_gas_,gamma_oil_,gamma_water_,Rsb_m3m3_,Rp_m3m3_,Pb_atm_,T_res_C_,Bob_m3m3_,Muo_cP_,PVT_corr_)</f>
        <v>1079.5308553204</v>
      </c>
      <c r="F367">
        <f>[1]!PVT_Rhow_kgm3($C367,F$69,gamma_gas_,gamma_oil_,gamma_water_,Rsb_m3m3_,Rp_m3m3_,Pb_atm_,T_res_C_,Bob_m3m3_,Muo_cP_,PVT_corr_)</f>
        <v>1055.2584719004337</v>
      </c>
      <c r="G367">
        <f>[1]!PVT_Rhow_kgm3($C367,G$69,gamma_gas_,gamma_oil_,gamma_water_,Rsb_m3m3_,Rp_m3m3_,Pb_atm_,T_res_C_,Bob_m3m3_,Muo_cP_,PVT_corr_)</f>
        <v>1026.5602015410582</v>
      </c>
      <c r="H367">
        <f>[1]!PVT_Rhow_kgm3($C367,H$69,gamma_gas_,gamma_oil_,gamma_water_,Rsb_m3m3_,Rp_m3m3_,Pb_atm_,T_res_C_,Bob_m3m3_,Muo_cP_,PVT_corr_1_)</f>
        <v>1098.6505202543794</v>
      </c>
      <c r="I367">
        <f>[1]!PVT_Rhow_kgm3($C367,I$69,gamma_gas_,gamma_oil_,gamma_water_,Rsb_m3m3_,Rp_m3m3_,Pb_atm_,T_res_C_,Bob_m3m3_,Muo_cP_,PVT_corr_1_)</f>
        <v>1079.5308553204</v>
      </c>
      <c r="J367">
        <f>[1]!PVT_Rhow_kgm3($C367,J$69,gamma_gas_,gamma_oil_,gamma_water_,Rsb_m3m3_,Rp_m3m3_,Pb_atm_,T_res_C_,Bob_m3m3_,Muo_cP_,PVT_corr_1_)</f>
        <v>1055.2584719004337</v>
      </c>
      <c r="K367">
        <f>[1]!PVT_Rhow_kgm3($C367,K$69,gamma_gas_,gamma_oil_,gamma_water_,Rsb_m3m3_,Rp_m3m3_,Pb_atm_,T_res_C_,Bob_m3m3_,Muo_cP_,PVT_corr_1_)</f>
        <v>1026.5602015410582</v>
      </c>
    </row>
    <row r="368" spans="2:11" outlineLevel="1" x14ac:dyDescent="0.4">
      <c r="C368">
        <v>40</v>
      </c>
      <c r="D368">
        <f>[1]!PVT_Rhow_kgm3($C368,D$69,gamma_gas_,gamma_oil_,gamma_water_,Rsb_m3m3_,Rp_m3m3_,Pb_atm_,T_res_C_,Bob_m3m3_,Muo_cP_,PVT_corr_)</f>
        <v>1098.7691327331274</v>
      </c>
      <c r="E368">
        <f>[1]!PVT_Rhow_kgm3($C368,E$69,gamma_gas_,gamma_oil_,gamma_water_,Rsb_m3m3_,Rp_m3m3_,Pb_atm_,T_res_C_,Bob_m3m3_,Muo_cP_,PVT_corr_)</f>
        <v>1079.6717646576271</v>
      </c>
      <c r="F368">
        <f>[1]!PVT_Rhow_kgm3($C368,F$69,gamma_gas_,gamma_oil_,gamma_water_,Rsb_m3m3_,Rp_m3m3_,Pb_atm_,T_res_C_,Bob_m3m3_,Muo_cP_,PVT_corr_)</f>
        <v>1055.4200304649278</v>
      </c>
      <c r="G368">
        <f>[1]!PVT_Rhow_kgm3($C368,G$69,gamma_gas_,gamma_oil_,gamma_water_,Rsb_m3m3_,Rp_m3m3_,Pb_atm_,T_res_C_,Bob_m3m3_,Muo_cP_,PVT_corr_)</f>
        <v>1026.7405402065926</v>
      </c>
      <c r="H368">
        <f>[1]!PVT_Rhow_kgm3($C368,H$69,gamma_gas_,gamma_oil_,gamma_water_,Rsb_m3m3_,Rp_m3m3_,Pb_atm_,T_res_C_,Bob_m3m3_,Muo_cP_,PVT_corr_1_)</f>
        <v>1098.7691327331274</v>
      </c>
      <c r="I368">
        <f>[1]!PVT_Rhow_kgm3($C368,I$69,gamma_gas_,gamma_oil_,gamma_water_,Rsb_m3m3_,Rp_m3m3_,Pb_atm_,T_res_C_,Bob_m3m3_,Muo_cP_,PVT_corr_1_)</f>
        <v>1079.6717646576271</v>
      </c>
      <c r="J368">
        <f>[1]!PVT_Rhow_kgm3($C368,J$69,gamma_gas_,gamma_oil_,gamma_water_,Rsb_m3m3_,Rp_m3m3_,Pb_atm_,T_res_C_,Bob_m3m3_,Muo_cP_,PVT_corr_1_)</f>
        <v>1055.4200304649278</v>
      </c>
      <c r="K368">
        <f>[1]!PVT_Rhow_kgm3($C368,K$69,gamma_gas_,gamma_oil_,gamma_water_,Rsb_m3m3_,Rp_m3m3_,Pb_atm_,T_res_C_,Bob_m3m3_,Muo_cP_,PVT_corr_1_)</f>
        <v>1026.7405402065926</v>
      </c>
    </row>
    <row r="369" spans="2:11" outlineLevel="1" x14ac:dyDescent="0.4">
      <c r="C369">
        <v>50</v>
      </c>
      <c r="D369">
        <f>[1]!PVT_Rhow_kgm3($C369,D$69,gamma_gas_,gamma_oil_,gamma_water_,Rsb_m3m3_,Rp_m3m3_,Pb_atm_,T_res_C_,Bob_m3m3_,Muo_cP_,PVT_corr_)</f>
        <v>1098.8990255371707</v>
      </c>
      <c r="E369">
        <f>[1]!PVT_Rhow_kgm3($C369,E$69,gamma_gas_,gamma_oil_,gamma_water_,Rsb_m3m3_,Rp_m3m3_,Pb_atm_,T_res_C_,Bob_m3m3_,Muo_cP_,PVT_corr_)</f>
        <v>1079.8243521252386</v>
      </c>
      <c r="F369">
        <f>[1]!PVT_Rhow_kgm3($C369,F$69,gamma_gas_,gamma_oil_,gamma_water_,Rsb_m3m3_,Rp_m3m3_,Pb_atm_,T_res_C_,Bob_m3m3_,Muo_cP_,PVT_corr_)</f>
        <v>1055.5935876729557</v>
      </c>
      <c r="G369">
        <f>[1]!PVT_Rhow_kgm3($C369,G$69,gamma_gas_,gamma_oil_,gamma_water_,Rsb_m3m3_,Rp_m3m3_,Pb_atm_,T_res_C_,Bob_m3m3_,Muo_cP_,PVT_corr_)</f>
        <v>1026.933120703505</v>
      </c>
      <c r="H369">
        <f>[1]!PVT_Rhow_kgm3($C369,H$69,gamma_gas_,gamma_oil_,gamma_water_,Rsb_m3m3_,Rp_m3m3_,Pb_atm_,T_res_C_,Bob_m3m3_,Muo_cP_,PVT_corr_1_)</f>
        <v>1098.8990255371707</v>
      </c>
      <c r="I369">
        <f>[1]!PVT_Rhow_kgm3($C369,I$69,gamma_gas_,gamma_oil_,gamma_water_,Rsb_m3m3_,Rp_m3m3_,Pb_atm_,T_res_C_,Bob_m3m3_,Muo_cP_,PVT_corr_1_)</f>
        <v>1079.8243521252386</v>
      </c>
      <c r="J369">
        <f>[1]!PVT_Rhow_kgm3($C369,J$69,gamma_gas_,gamma_oil_,gamma_water_,Rsb_m3m3_,Rp_m3m3_,Pb_atm_,T_res_C_,Bob_m3m3_,Muo_cP_,PVT_corr_1_)</f>
        <v>1055.5935876729557</v>
      </c>
      <c r="K369">
        <f>[1]!PVT_Rhow_kgm3($C369,K$69,gamma_gas_,gamma_oil_,gamma_water_,Rsb_m3m3_,Rp_m3m3_,Pb_atm_,T_res_C_,Bob_m3m3_,Muo_cP_,PVT_corr_1_)</f>
        <v>1026.933120703505</v>
      </c>
    </row>
    <row r="370" spans="2:11" outlineLevel="1" x14ac:dyDescent="0.4">
      <c r="C370">
        <v>60</v>
      </c>
      <c r="D370">
        <f>[1]!PVT_Rhow_kgm3($C370,D$69,gamma_gas_,gamma_oil_,gamma_water_,Rsb_m3m3_,Rp_m3m3_,Pb_atm_,T_res_C_,Bob_m3m3_,Muo_cP_,PVT_corr_)</f>
        <v>1099.040206659155</v>
      </c>
      <c r="E370">
        <f>[1]!PVT_Rhow_kgm3($C370,E$69,gamma_gas_,gamma_oil_,gamma_water_,Rsb_m3m3_,Rp_m3m3_,Pb_atm_,T_res_C_,Bob_m3m3_,Muo_cP_,PVT_corr_)</f>
        <v>1079.988627611152</v>
      </c>
      <c r="F370">
        <f>[1]!PVT_Rhow_kgm3($C370,F$69,gamma_gas_,gamma_oil_,gamma_water_,Rsb_m3m3_,Rp_m3m3_,Pb_atm_,T_res_C_,Bob_m3m3_,Muo_cP_,PVT_corr_)</f>
        <v>1055.7791553398938</v>
      </c>
      <c r="G370">
        <f>[1]!PVT_Rhow_kgm3($C370,G$69,gamma_gas_,gamma_oil_,gamma_water_,Rsb_m3m3_,Rp_m3m3_,Pb_atm_,T_res_C_,Bob_m3m3_,Muo_cP_,PVT_corr_)</f>
        <v>1027.1379567745005</v>
      </c>
      <c r="H370">
        <f>[1]!PVT_Rhow_kgm3($C370,H$69,gamma_gas_,gamma_oil_,gamma_water_,Rsb_m3m3_,Rp_m3m3_,Pb_atm_,T_res_C_,Bob_m3m3_,Muo_cP_,PVT_corr_1_)</f>
        <v>1099.040206659155</v>
      </c>
      <c r="I370">
        <f>[1]!PVT_Rhow_kgm3($C370,I$69,gamma_gas_,gamma_oil_,gamma_water_,Rsb_m3m3_,Rp_m3m3_,Pb_atm_,T_res_C_,Bob_m3m3_,Muo_cP_,PVT_corr_1_)</f>
        <v>1079.988627611152</v>
      </c>
      <c r="J370">
        <f>[1]!PVT_Rhow_kgm3($C370,J$69,gamma_gas_,gamma_oil_,gamma_water_,Rsb_m3m3_,Rp_m3m3_,Pb_atm_,T_res_C_,Bob_m3m3_,Muo_cP_,PVT_corr_1_)</f>
        <v>1055.7791553398938</v>
      </c>
      <c r="K370">
        <f>[1]!PVT_Rhow_kgm3($C370,K$69,gamma_gas_,gamma_oil_,gamma_water_,Rsb_m3m3_,Rp_m3m3_,Pb_atm_,T_res_C_,Bob_m3m3_,Muo_cP_,PVT_corr_1_)</f>
        <v>1027.1379567745005</v>
      </c>
    </row>
    <row r="371" spans="2:11" outlineLevel="1" x14ac:dyDescent="0.4">
      <c r="C371">
        <v>70</v>
      </c>
      <c r="D371">
        <f>[1]!PVT_Rhow_kgm3($C371,D$69,gamma_gas_,gamma_oil_,gamma_water_,Rsb_m3m3_,Rp_m3m3_,Pb_atm_,T_res_C_,Bob_m3m3_,Muo_cP_,PVT_corr_)</f>
        <v>1099.1926847895384</v>
      </c>
      <c r="E371">
        <f>[1]!PVT_Rhow_kgm3($C371,E$69,gamma_gas_,gamma_oil_,gamma_water_,Rsb_m3m3_,Rp_m3m3_,Pb_atm_,T_res_C_,Bob_m3m3_,Muo_cP_,PVT_corr_)</f>
        <v>1080.1646017653702</v>
      </c>
      <c r="F371">
        <f>[1]!PVT_Rhow_kgm3($C371,F$69,gamma_gas_,gamma_oil_,gamma_water_,Rsb_m3m3_,Rp_m3m3_,Pb_atm_,T_res_C_,Bob_m3m3_,Muo_cP_,PVT_corr_)</f>
        <v>1055.9767461052058</v>
      </c>
      <c r="G371">
        <f>[1]!PVT_Rhow_kgm3($C371,G$69,gamma_gas_,gamma_oil_,gamma_water_,Rsb_m3m3_,Rp_m3m3_,Pb_atm_,T_res_C_,Bob_m3m3_,Muo_cP_,PVT_corr_)</f>
        <v>1027.3550630453312</v>
      </c>
      <c r="H371">
        <f>[1]!PVT_Rhow_kgm3($C371,H$69,gamma_gas_,gamma_oil_,gamma_water_,Rsb_m3m3_,Rp_m3m3_,Pb_atm_,T_res_C_,Bob_m3m3_,Muo_cP_,PVT_corr_1_)</f>
        <v>1099.1926847895384</v>
      </c>
      <c r="I371">
        <f>[1]!PVT_Rhow_kgm3($C371,I$69,gamma_gas_,gamma_oil_,gamma_water_,Rsb_m3m3_,Rp_m3m3_,Pb_atm_,T_res_C_,Bob_m3m3_,Muo_cP_,PVT_corr_1_)</f>
        <v>1080.1646017653702</v>
      </c>
      <c r="J371">
        <f>[1]!PVT_Rhow_kgm3($C371,J$69,gamma_gas_,gamma_oil_,gamma_water_,Rsb_m3m3_,Rp_m3m3_,Pb_atm_,T_res_C_,Bob_m3m3_,Muo_cP_,PVT_corr_1_)</f>
        <v>1055.9767461052058</v>
      </c>
      <c r="K371">
        <f>[1]!PVT_Rhow_kgm3($C371,K$69,gamma_gas_,gamma_oil_,gamma_water_,Rsb_m3m3_,Rp_m3m3_,Pb_atm_,T_res_C_,Bob_m3m3_,Muo_cP_,PVT_corr_1_)</f>
        <v>1027.3550630453312</v>
      </c>
    </row>
    <row r="372" spans="2:11" outlineLevel="1" x14ac:dyDescent="0.4">
      <c r="C372">
        <v>80</v>
      </c>
      <c r="D372">
        <f>[1]!PVT_Rhow_kgm3($C372,D$69,gamma_gas_,gamma_oil_,gamma_water_,Rsb_m3m3_,Rp_m3m3_,Pb_atm_,T_res_C_,Bob_m3m3_,Muo_cP_,PVT_corr_)</f>
        <v>1099.3564693179324</v>
      </c>
      <c r="E372">
        <f>[1]!PVT_Rhow_kgm3($C372,E$69,gamma_gas_,gamma_oil_,gamma_water_,Rsb_m3m3_,Rp_m3m3_,Pb_atm_,T_res_C_,Bob_m3m3_,Muo_cP_,PVT_corr_)</f>
        <v>1080.3522860017126</v>
      </c>
      <c r="F372">
        <f>[1]!PVT_Rhow_kgm3($C372,F$69,gamma_gas_,gamma_oil_,gamma_water_,Rsb_m3m3_,Rp_m3m3_,Pb_atm_,T_res_C_,Bob_m3m3_,Muo_cP_,PVT_corr_)</f>
        <v>1056.1863734345995</v>
      </c>
      <c r="G372">
        <f>[1]!PVT_Rhow_kgm3($C372,G$69,gamma_gas_,gamma_oil_,gamma_water_,Rsb_m3m3_,Rp_m3m3_,Pb_atm_,T_res_C_,Bob_m3m3_,Muo_cP_,PVT_corr_)</f>
        <v>1027.5844550274139</v>
      </c>
      <c r="H372">
        <f>[1]!PVT_Rhow_kgm3($C372,H$69,gamma_gas_,gamma_oil_,gamma_water_,Rsb_m3m3_,Rp_m3m3_,Pb_atm_,T_res_C_,Bob_m3m3_,Muo_cP_,PVT_corr_1_)</f>
        <v>1099.3564693179324</v>
      </c>
      <c r="I372">
        <f>[1]!PVT_Rhow_kgm3($C372,I$69,gamma_gas_,gamma_oil_,gamma_water_,Rsb_m3m3_,Rp_m3m3_,Pb_atm_,T_res_C_,Bob_m3m3_,Muo_cP_,PVT_corr_1_)</f>
        <v>1080.3522860017126</v>
      </c>
      <c r="J372">
        <f>[1]!PVT_Rhow_kgm3($C372,J$69,gamma_gas_,gamma_oil_,gamma_water_,Rsb_m3m3_,Rp_m3m3_,Pb_atm_,T_res_C_,Bob_m3m3_,Muo_cP_,PVT_corr_1_)</f>
        <v>1056.1863734345995</v>
      </c>
      <c r="K372">
        <f>[1]!PVT_Rhow_kgm3($C372,K$69,gamma_gas_,gamma_oil_,gamma_water_,Rsb_m3m3_,Rp_m3m3_,Pb_atm_,T_res_C_,Bob_m3m3_,Muo_cP_,PVT_corr_1_)</f>
        <v>1027.5844550274139</v>
      </c>
    </row>
    <row r="373" spans="2:11" outlineLevel="1" x14ac:dyDescent="0.4">
      <c r="B373" s="7"/>
      <c r="C373">
        <v>90</v>
      </c>
      <c r="D373">
        <f>[1]!PVT_Rhow_kgm3($C373,D$69,gamma_gas_,gamma_oil_,gamma_water_,Rsb_m3m3_,Rp_m3m3_,Pb_atm_,T_res_C_,Bob_m3m3_,Muo_cP_,PVT_corr_)</f>
        <v>1099.5315703345464</v>
      </c>
      <c r="E373">
        <f>[1]!PVT_Rhow_kgm3($C373,E$69,gamma_gas_,gamma_oil_,gamma_water_,Rsb_m3m3_,Rp_m3m3_,Pb_atm_,T_res_C_,Bob_m3m3_,Muo_cP_,PVT_corr_)</f>
        <v>1080.5516924996668</v>
      </c>
      <c r="F373">
        <f>[1]!PVT_Rhow_kgm3($C373,F$69,gamma_gas_,gamma_oil_,gamma_water_,Rsb_m3m3_,Rp_m3m3_,Pb_atm_,T_res_C_,Bob_m3m3_,Muo_cP_,PVT_corr_)</f>
        <v>1056.4080516223255</v>
      </c>
      <c r="G373">
        <f>[1]!PVT_Rhow_kgm3($C373,G$69,gamma_gas_,gamma_oil_,gamma_water_,Rsb_m3m3_,Rp_m3m3_,Pb_atm_,T_res_C_,Bob_m3m3_,Muo_cP_,PVT_corr_)</f>
        <v>1027.8261491206051</v>
      </c>
      <c r="H373">
        <f>[1]!PVT_Rhow_kgm3($C373,H$69,gamma_gas_,gamma_oil_,gamma_water_,Rsb_m3m3_,Rp_m3m3_,Pb_atm_,T_res_C_,Bob_m3m3_,Muo_cP_,PVT_corr_1_)</f>
        <v>1099.5315703345464</v>
      </c>
      <c r="I373">
        <f>[1]!PVT_Rhow_kgm3($C373,I$69,gamma_gas_,gamma_oil_,gamma_water_,Rsb_m3m3_,Rp_m3m3_,Pb_atm_,T_res_C_,Bob_m3m3_,Muo_cP_,PVT_corr_1_)</f>
        <v>1080.5516924996668</v>
      </c>
      <c r="J373">
        <f>[1]!PVT_Rhow_kgm3($C373,J$69,gamma_gas_,gamma_oil_,gamma_water_,Rsb_m3m3_,Rp_m3m3_,Pb_atm_,T_res_C_,Bob_m3m3_,Muo_cP_,PVT_corr_1_)</f>
        <v>1056.4080516223255</v>
      </c>
      <c r="K373">
        <f>[1]!PVT_Rhow_kgm3($C373,K$69,gamma_gas_,gamma_oil_,gamma_water_,Rsb_m3m3_,Rp_m3m3_,Pb_atm_,T_res_C_,Bob_m3m3_,Muo_cP_,PVT_corr_1_)</f>
        <v>1027.8261491206051</v>
      </c>
    </row>
    <row r="374" spans="2:11" outlineLevel="1" x14ac:dyDescent="0.4">
      <c r="C374">
        <v>100</v>
      </c>
      <c r="D374">
        <f>[1]!PVT_Rhow_kgm3($C374,D$69,gamma_gas_,gamma_oil_,gamma_water_,Rsb_m3m3_,Rp_m3m3_,Pb_atm_,T_res_C_,Bob_m3m3_,Muo_cP_,PVT_corr_)</f>
        <v>1099.7179986317472</v>
      </c>
      <c r="E374">
        <f>[1]!PVT_Rhow_kgm3($C374,E$69,gamma_gas_,gamma_oil_,gamma_water_,Rsb_m3m3_,Rp_m3m3_,Pb_atm_,T_res_C_,Bob_m3m3_,Muo_cP_,PVT_corr_)</f>
        <v>1080.7628342063676</v>
      </c>
      <c r="F374">
        <f>[1]!PVT_Rhow_kgm3($C374,F$69,gamma_gas_,gamma_oil_,gamma_water_,Rsb_m3m3_,Rp_m3m3_,Pb_atm_,T_res_C_,Bob_m3m3_,Muo_cP_,PVT_corr_)</f>
        <v>1056.6417957936189</v>
      </c>
      <c r="G374">
        <f>[1]!PVT_Rhow_kgm3($C374,G$69,gamma_gas_,gamma_oil_,gamma_water_,Rsb_m3m3_,Rp_m3m3_,Pb_atm_,T_res_C_,Bob_m3m3_,Muo_cP_,PVT_corr_)</f>
        <v>1028.0801626161428</v>
      </c>
      <c r="H374">
        <f>[1]!PVT_Rhow_kgm3($C374,H$69,gamma_gas_,gamma_oil_,gamma_water_,Rsb_m3m3_,Rp_m3m3_,Pb_atm_,T_res_C_,Bob_m3m3_,Muo_cP_,PVT_corr_1_)</f>
        <v>1099.7179986317472</v>
      </c>
      <c r="I374">
        <f>[1]!PVT_Rhow_kgm3($C374,I$69,gamma_gas_,gamma_oil_,gamma_water_,Rsb_m3m3_,Rp_m3m3_,Pb_atm_,T_res_C_,Bob_m3m3_,Muo_cP_,PVT_corr_1_)</f>
        <v>1080.7628342063676</v>
      </c>
      <c r="J374">
        <f>[1]!PVT_Rhow_kgm3($C374,J$69,gamma_gas_,gamma_oil_,gamma_water_,Rsb_m3m3_,Rp_m3m3_,Pb_atm_,T_res_C_,Bob_m3m3_,Muo_cP_,PVT_corr_1_)</f>
        <v>1056.6417957936189</v>
      </c>
      <c r="K374">
        <f>[1]!PVT_Rhow_kgm3($C374,K$69,gamma_gas_,gamma_oil_,gamma_water_,Rsb_m3m3_,Rp_m3m3_,Pb_atm_,T_res_C_,Bob_m3m3_,Muo_cP_,PVT_corr_1_)</f>
        <v>1028.0801626161428</v>
      </c>
    </row>
    <row r="375" spans="2:11" outlineLevel="1" x14ac:dyDescent="0.4">
      <c r="C375">
        <v>110</v>
      </c>
      <c r="D375">
        <f>[1]!PVT_Rhow_kgm3($C375,D$69,gamma_gas_,gamma_oil_,gamma_water_,Rsb_m3m3_,Rp_m3m3_,Pb_atm_,T_res_C_,Bob_m3m3_,Muo_cP_,PVT_corr_)</f>
        <v>1099.9157657057219</v>
      </c>
      <c r="E375">
        <f>[1]!PVT_Rhow_kgm3($C375,E$69,gamma_gas_,gamma_oil_,gamma_water_,Rsb_m3m3_,Rp_m3m3_,Pb_atm_,T_res_C_,Bob_m3m3_,Muo_cP_,PVT_corr_)</f>
        <v>1080.9857248387063</v>
      </c>
      <c r="F375">
        <f>[1]!PVT_Rhow_kgm3($C375,F$69,gamma_gas_,gamma_oil_,gamma_water_,Rsb_m3m3_,Rp_m3m3_,Pb_atm_,T_res_C_,Bob_m3m3_,Muo_cP_,PVT_corr_)</f>
        <v>1056.8876219072881</v>
      </c>
      <c r="G375">
        <f>[1]!PVT_Rhow_kgm3($C375,G$69,gamma_gas_,gamma_oil_,gamma_water_,Rsb_m3m3_,Rp_m3m3_,Pb_atm_,T_res_C_,Bob_m3m3_,Muo_cP_,PVT_corr_)</f>
        <v>1028.3465136997479</v>
      </c>
      <c r="H375">
        <f>[1]!PVT_Rhow_kgm3($C375,H$69,gamma_gas_,gamma_oil_,gamma_water_,Rsb_m3m3_,Rp_m3m3_,Pb_atm_,T_res_C_,Bob_m3m3_,Muo_cP_,PVT_corr_1_)</f>
        <v>1099.9157657057219</v>
      </c>
      <c r="I375">
        <f>[1]!PVT_Rhow_kgm3($C375,I$69,gamma_gas_,gamma_oil_,gamma_water_,Rsb_m3m3_,Rp_m3m3_,Pb_atm_,T_res_C_,Bob_m3m3_,Muo_cP_,PVT_corr_1_)</f>
        <v>1080.9857248387063</v>
      </c>
      <c r="J375">
        <f>[1]!PVT_Rhow_kgm3($C375,J$69,gamma_gas_,gamma_oil_,gamma_water_,Rsb_m3m3_,Rp_m3m3_,Pb_atm_,T_res_C_,Bob_m3m3_,Muo_cP_,PVT_corr_1_)</f>
        <v>1056.8876219072881</v>
      </c>
      <c r="K375">
        <f>[1]!PVT_Rhow_kgm3($C375,K$69,gamma_gas_,gamma_oil_,gamma_water_,Rsb_m3m3_,Rp_m3m3_,Pb_atm_,T_res_C_,Bob_m3m3_,Muo_cP_,PVT_corr_1_)</f>
        <v>1028.3465136997479</v>
      </c>
    </row>
    <row r="376" spans="2:11" outlineLevel="1" x14ac:dyDescent="0.4">
      <c r="C376">
        <v>120</v>
      </c>
      <c r="D376">
        <f>[1]!PVT_Rhow_kgm3($C376,D$69,gamma_gas_,gamma_oil_,gamma_water_,Rsb_m3m3_,Rp_m3m3_,Pb_atm_,T_res_C_,Bob_m3m3_,Muo_cP_,PVT_corr_)</f>
        <v>1100.1248837582557</v>
      </c>
      <c r="E376">
        <f>[1]!PVT_Rhow_kgm3($C376,E$69,gamma_gas_,gamma_oil_,gamma_water_,Rsb_m3m3_,Rp_m3m3_,Pb_atm_,T_res_C_,Bob_m3m3_,Muo_cP_,PVT_corr_)</f>
        <v>1081.2203788855606</v>
      </c>
      <c r="F376">
        <f>[1]!PVT_Rhow_kgm3($C376,F$69,gamma_gas_,gamma_oil_,gamma_water_,Rsb_m3m3_,Rp_m3m3_,Pb_atm_,T_res_C_,Bob_m3m3_,Muo_cP_,PVT_corr_)</f>
        <v>1057.145546758444</v>
      </c>
      <c r="G376">
        <f>[1]!PVT_Rhow_kgm3($C376,G$69,gamma_gas_,gamma_oil_,gamma_water_,Rsb_m3m3_,Rp_m3m3_,Pb_atm_,T_res_C_,Bob_m3m3_,Muo_cP_,PVT_corr_)</f>
        <v>1028.6252214548895</v>
      </c>
      <c r="H376">
        <f>[1]!PVT_Rhow_kgm3($C376,H$69,gamma_gas_,gamma_oil_,gamma_water_,Rsb_m3m3_,Rp_m3m3_,Pb_atm_,T_res_C_,Bob_m3m3_,Muo_cP_,PVT_corr_1_)</f>
        <v>1100.1248837582557</v>
      </c>
      <c r="I376">
        <f>[1]!PVT_Rhow_kgm3($C376,I$69,gamma_gas_,gamma_oil_,gamma_water_,Rsb_m3m3_,Rp_m3m3_,Pb_atm_,T_res_C_,Bob_m3m3_,Muo_cP_,PVT_corr_1_)</f>
        <v>1081.2203788855606</v>
      </c>
      <c r="J376">
        <f>[1]!PVT_Rhow_kgm3($C376,J$69,gamma_gas_,gamma_oil_,gamma_water_,Rsb_m3m3_,Rp_m3m3_,Pb_atm_,T_res_C_,Bob_m3m3_,Muo_cP_,PVT_corr_1_)</f>
        <v>1057.145546758444</v>
      </c>
      <c r="K376">
        <f>[1]!PVT_Rhow_kgm3($C376,K$69,gamma_gas_,gamma_oil_,gamma_water_,Rsb_m3m3_,Rp_m3m3_,Pb_atm_,T_res_C_,Bob_m3m3_,Muo_cP_,PVT_corr_1_)</f>
        <v>1028.6252214548895</v>
      </c>
    </row>
    <row r="377" spans="2:11" outlineLevel="1" x14ac:dyDescent="0.4">
      <c r="B377" s="7"/>
      <c r="C377">
        <v>130</v>
      </c>
      <c r="D377">
        <f>[1]!PVT_Rhow_kgm3($C377,D$69,gamma_gas_,gamma_oil_,gamma_water_,Rsb_m3m3_,Rp_m3m3_,Pb_atm_,T_res_C_,Bob_m3m3_,Muo_cP_,PVT_corr_)</f>
        <v>1100.3453656986169</v>
      </c>
      <c r="E377">
        <f>[1]!PVT_Rhow_kgm3($C377,E$69,gamma_gas_,gamma_oil_,gamma_water_,Rsb_m3m3_,Rp_m3m3_,Pb_atm_,T_res_C_,Bob_m3m3_,Muo_cP_,PVT_corr_)</f>
        <v>1081.4668116101561</v>
      </c>
      <c r="F377">
        <f>[1]!PVT_Rhow_kgm3($C377,F$69,gamma_gas_,gamma_oil_,gamma_water_,Rsb_m3m3_,Rp_m3m3_,Pb_atm_,T_res_C_,Bob_m3m3_,Muo_cP_,PVT_corr_)</f>
        <v>1057.4155879813798</v>
      </c>
      <c r="G377">
        <f>[1]!PVT_Rhow_kgm3($C377,G$69,gamma_gas_,gamma_oil_,gamma_water_,Rsb_m3m3_,Rp_m3m3_,Pb_atm_,T_res_C_,Bob_m3m3_,Muo_cP_,PVT_corr_)</f>
        <v>1028.9163058662173</v>
      </c>
      <c r="H377">
        <f>[1]!PVT_Rhow_kgm3($C377,H$69,gamma_gas_,gamma_oil_,gamma_water_,Rsb_m3m3_,Rp_m3m3_,Pb_atm_,T_res_C_,Bob_m3m3_,Muo_cP_,PVT_corr_1_)</f>
        <v>1100.3453656986169</v>
      </c>
      <c r="I377">
        <f>[1]!PVT_Rhow_kgm3($C377,I$69,gamma_gas_,gamma_oil_,gamma_water_,Rsb_m3m3_,Rp_m3m3_,Pb_atm_,T_res_C_,Bob_m3m3_,Muo_cP_,PVT_corr_1_)</f>
        <v>1081.4668116101561</v>
      </c>
      <c r="J377">
        <f>[1]!PVT_Rhow_kgm3($C377,J$69,gamma_gas_,gamma_oil_,gamma_water_,Rsb_m3m3_,Rp_m3m3_,Pb_atm_,T_res_C_,Bob_m3m3_,Muo_cP_,PVT_corr_1_)</f>
        <v>1057.4155879813798</v>
      </c>
      <c r="K377">
        <f>[1]!PVT_Rhow_kgm3($C377,K$69,gamma_gas_,gamma_oil_,gamma_water_,Rsb_m3m3_,Rp_m3m3_,Pb_atm_,T_res_C_,Bob_m3m3_,Muo_cP_,PVT_corr_1_)</f>
        <v>1028.9163058662173</v>
      </c>
    </row>
    <row r="378" spans="2:11" outlineLevel="1" x14ac:dyDescent="0.4">
      <c r="C378">
        <v>140</v>
      </c>
      <c r="D378">
        <f>[1]!PVT_Rhow_kgm3($C378,D$69,gamma_gas_,gamma_oil_,gamma_water_,Rsb_m3m3_,Rp_m3m3_,Pb_atm_,T_res_C_,Bob_m3m3_,Muo_cP_,PVT_corr_)</f>
        <v>1100.5772251455539</v>
      </c>
      <c r="E378">
        <f>[1]!PVT_Rhow_kgm3($C378,E$69,gamma_gas_,gamma_oil_,gamma_water_,Rsb_m3m3_,Rp_m3m3_,Pb_atm_,T_res_C_,Bob_m3m3_,Muo_cP_,PVT_corr_)</f>
        <v>1081.7250390525571</v>
      </c>
      <c r="F378">
        <f>[1]!PVT_Rhow_kgm3($C378,F$69,gamma_gas_,gamma_oil_,gamma_water_,Rsb_m3m3_,Rp_m3m3_,Pb_atm_,T_res_C_,Bob_m3m3_,Muo_cP_,PVT_corr_)</f>
        <v>1057.6977640525949</v>
      </c>
      <c r="G378">
        <f>[1]!PVT_Rhow_kgm3($C378,G$69,gamma_gas_,gamma_oil_,gamma_water_,Rsb_m3m3_,Rp_m3m3_,Pb_atm_,T_res_C_,Bob_m3m3_,Muo_cP_,PVT_corr_)</f>
        <v>1029.2197878231577</v>
      </c>
      <c r="H378">
        <f>[1]!PVT_Rhow_kgm3($C378,H$69,gamma_gas_,gamma_oil_,gamma_water_,Rsb_m3m3_,Rp_m3m3_,Pb_atm_,T_res_C_,Bob_m3m3_,Muo_cP_,PVT_corr_1_)</f>
        <v>1100.5772251455539</v>
      </c>
      <c r="I378">
        <f>[1]!PVT_Rhow_kgm3($C378,I$69,gamma_gas_,gamma_oil_,gamma_water_,Rsb_m3m3_,Rp_m3m3_,Pb_atm_,T_res_C_,Bob_m3m3_,Muo_cP_,PVT_corr_1_)</f>
        <v>1081.7250390525571</v>
      </c>
      <c r="J378">
        <f>[1]!PVT_Rhow_kgm3($C378,J$69,gamma_gas_,gamma_oil_,gamma_water_,Rsb_m3m3_,Rp_m3m3_,Pb_atm_,T_res_C_,Bob_m3m3_,Muo_cP_,PVT_corr_1_)</f>
        <v>1057.6977640525949</v>
      </c>
      <c r="K378">
        <f>[1]!PVT_Rhow_kgm3($C378,K$69,gamma_gas_,gamma_oil_,gamma_water_,Rsb_m3m3_,Rp_m3m3_,Pb_atm_,T_res_C_,Bob_m3m3_,Muo_cP_,PVT_corr_1_)</f>
        <v>1029.2197878231577</v>
      </c>
    </row>
    <row r="379" spans="2:11" outlineLevel="1" x14ac:dyDescent="0.4">
      <c r="C379">
        <v>150</v>
      </c>
      <c r="D379">
        <f>[1]!PVT_Rhow_kgm3($C379,D$69,gamma_gas_,gamma_oil_,gamma_water_,Rsb_m3m3_,Rp_m3m3_,Pb_atm_,T_res_C_,Bob_m3m3_,Muo_cP_,PVT_corr_)</f>
        <v>1100.8204764294037</v>
      </c>
      <c r="E379">
        <f>[1]!PVT_Rhow_kgm3($C379,E$69,gamma_gas_,gamma_oil_,gamma_water_,Rsb_m3m3_,Rp_m3m3_,Pb_atm_,T_res_C_,Bob_m3m3_,Muo_cP_,PVT_corr_)</f>
        <v>1081.9950780322838</v>
      </c>
      <c r="F379">
        <f>[1]!PVT_Rhow_kgm3($C379,F$69,gamma_gas_,gamma_oil_,gamma_water_,Rsb_m3m3_,Rp_m3m3_,Pb_atm_,T_res_C_,Bob_m3m3_,Muo_cP_,PVT_corr_)</f>
        <v>1057.9920942939675</v>
      </c>
      <c r="G379">
        <f>[1]!PVT_Rhow_kgm3($C379,G$69,gamma_gas_,gamma_oil_,gamma_water_,Rsb_m3m3_,Rp_m3m3_,Pb_atm_,T_res_C_,Bob_m3m3_,Muo_cP_,PVT_corr_)</f>
        <v>1029.5356891236797</v>
      </c>
      <c r="H379">
        <f>[1]!PVT_Rhow_kgm3($C379,H$69,gamma_gas_,gamma_oil_,gamma_water_,Rsb_m3m3_,Rp_m3m3_,Pb_atm_,T_res_C_,Bob_m3m3_,Muo_cP_,PVT_corr_1_)</f>
        <v>1100.8204764294037</v>
      </c>
      <c r="I379">
        <f>[1]!PVT_Rhow_kgm3($C379,I$69,gamma_gas_,gamma_oil_,gamma_water_,Rsb_m3m3_,Rp_m3m3_,Pb_atm_,T_res_C_,Bob_m3m3_,Muo_cP_,PVT_corr_1_)</f>
        <v>1081.9950780322838</v>
      </c>
      <c r="J379">
        <f>[1]!PVT_Rhow_kgm3($C379,J$69,gamma_gas_,gamma_oil_,gamma_water_,Rsb_m3m3_,Rp_m3m3_,Pb_atm_,T_res_C_,Bob_m3m3_,Muo_cP_,PVT_corr_1_)</f>
        <v>1057.9920942939675</v>
      </c>
      <c r="K379">
        <f>[1]!PVT_Rhow_kgm3($C379,K$69,gamma_gas_,gamma_oil_,gamma_water_,Rsb_m3m3_,Rp_m3m3_,Pb_atm_,T_res_C_,Bob_m3m3_,Muo_cP_,PVT_corr_1_)</f>
        <v>1029.5356891236797</v>
      </c>
    </row>
    <row r="380" spans="2:11" outlineLevel="1" x14ac:dyDescent="0.4">
      <c r="C380">
        <v>160</v>
      </c>
      <c r="D380">
        <f>[1]!PVT_Rhow_kgm3($C380,D$69,gamma_gas_,gamma_oil_,gamma_water_,Rsb_m3m3_,Rp_m3m3_,Pb_atm_,T_res_C_,Bob_m3m3_,Muo_cP_,PVT_corr_)</f>
        <v>1101.0751345943136</v>
      </c>
      <c r="E380">
        <f>[1]!PVT_Rhow_kgm3($C380,E$69,gamma_gas_,gamma_oil_,gamma_water_,Rsb_m3m3_,Rp_m3m3_,Pb_atm_,T_res_C_,Bob_m3m3_,Muo_cP_,PVT_corr_)</f>
        <v>1082.2769461510602</v>
      </c>
      <c r="F380">
        <f>[1]!PVT_Rhow_kgm3($C380,F$69,gamma_gas_,gamma_oil_,gamma_water_,Rsb_m3m3_,Rp_m3m3_,Pb_atm_,T_res_C_,Bob_m3m3_,Muo_cP_,PVT_corr_)</f>
        <v>1058.2985988760756</v>
      </c>
      <c r="G380">
        <f>[1]!PVT_Rhow_kgm3($C380,G$69,gamma_gas_,gamma_oil_,gamma_water_,Rsb_m3m3_,Rp_m3m3_,Pb_atm_,T_res_C_,Bob_m3m3_,Muo_cP_,PVT_corr_)</f>
        <v>1029.8640324782266</v>
      </c>
      <c r="H380">
        <f>[1]!PVT_Rhow_kgm3($C380,H$69,gamma_gas_,gamma_oil_,gamma_water_,Rsb_m3m3_,Rp_m3m3_,Pb_atm_,T_res_C_,Bob_m3m3_,Muo_cP_,PVT_corr_1_)</f>
        <v>1101.0751345943136</v>
      </c>
      <c r="I380">
        <f>[1]!PVT_Rhow_kgm3($C380,I$69,gamma_gas_,gamma_oil_,gamma_water_,Rsb_m3m3_,Rp_m3m3_,Pb_atm_,T_res_C_,Bob_m3m3_,Muo_cP_,PVT_corr_1_)</f>
        <v>1082.2769461510602</v>
      </c>
      <c r="J380">
        <f>[1]!PVT_Rhow_kgm3($C380,J$69,gamma_gas_,gamma_oil_,gamma_water_,Rsb_m3m3_,Rp_m3m3_,Pb_atm_,T_res_C_,Bob_m3m3_,Muo_cP_,PVT_corr_1_)</f>
        <v>1058.2985988760756</v>
      </c>
      <c r="K380">
        <f>[1]!PVT_Rhow_kgm3($C380,K$69,gamma_gas_,gamma_oil_,gamma_water_,Rsb_m3m3_,Rp_m3m3_,Pb_atm_,T_res_C_,Bob_m3m3_,Muo_cP_,PVT_corr_1_)</f>
        <v>1029.8640324782266</v>
      </c>
    </row>
    <row r="381" spans="2:11" outlineLevel="1" x14ac:dyDescent="0.4">
      <c r="B381" s="7"/>
      <c r="C381">
        <v>170</v>
      </c>
      <c r="D381">
        <f>[1]!PVT_Rhow_kgm3($C381,D$69,gamma_gas_,gamma_oil_,gamma_water_,Rsb_m3m3_,Rp_m3m3_,Pb_atm_,T_res_C_,Bob_m3m3_,Muo_cP_,PVT_corr_)</f>
        <v>1101.3412154005725</v>
      </c>
      <c r="E381">
        <f>[1]!PVT_Rhow_kgm3($C381,E$69,gamma_gas_,gamma_oil_,gamma_water_,Rsb_m3m3_,Rp_m3m3_,Pb_atm_,T_res_C_,Bob_m3m3_,Muo_cP_,PVT_corr_)</f>
        <v>1082.5706617956951</v>
      </c>
      <c r="F381">
        <f>[1]!PVT_Rhow_kgm3($C381,F$69,gamma_gas_,gamma_oil_,gamma_water_,Rsb_m3m3_,Rp_m3m3_,Pb_atm_,T_res_C_,Bob_m3m3_,Muo_cP_,PVT_corr_)</f>
        <v>1058.6172988216697</v>
      </c>
      <c r="G381">
        <f>[1]!PVT_Rhow_kgm3($C381,G$69,gamma_gas_,gamma_oil_,gamma_water_,Rsb_m3m3_,Rp_m3m3_,Pb_atm_,T_res_C_,Bob_m3m3_,Muo_cP_,PVT_corr_)</f>
        <v>1030.2048415138202</v>
      </c>
      <c r="H381">
        <f>[1]!PVT_Rhow_kgm3($C381,H$69,gamma_gas_,gamma_oil_,gamma_water_,Rsb_m3m3_,Rp_m3m3_,Pb_atm_,T_res_C_,Bob_m3m3_,Muo_cP_,PVT_corr_1_)</f>
        <v>1101.3412154005725</v>
      </c>
      <c r="I381">
        <f>[1]!PVT_Rhow_kgm3($C381,I$69,gamma_gas_,gamma_oil_,gamma_water_,Rsb_m3m3_,Rp_m3m3_,Pb_atm_,T_res_C_,Bob_m3m3_,Muo_cP_,PVT_corr_1_)</f>
        <v>1082.5706617956951</v>
      </c>
      <c r="J381">
        <f>[1]!PVT_Rhow_kgm3($C381,J$69,gamma_gas_,gamma_oil_,gamma_water_,Rsb_m3m3_,Rp_m3m3_,Pb_atm_,T_res_C_,Bob_m3m3_,Muo_cP_,PVT_corr_1_)</f>
        <v>1058.6172988216697</v>
      </c>
      <c r="K381">
        <f>[1]!PVT_Rhow_kgm3($C381,K$69,gamma_gas_,gamma_oil_,gamma_water_,Rsb_m3m3_,Rp_m3m3_,Pb_atm_,T_res_C_,Bob_m3m3_,Muo_cP_,PVT_corr_1_)</f>
        <v>1030.2048415138202</v>
      </c>
    </row>
    <row r="382" spans="2:11" outlineLevel="1" x14ac:dyDescent="0.4">
      <c r="C382">
        <v>180</v>
      </c>
      <c r="D382">
        <f>[1]!PVT_Rhow_kgm3($C382,D$69,gamma_gas_,gamma_oil_,gamma_water_,Rsb_m3m3_,Rp_m3m3_,Pb_atm_,T_res_C_,Bob_m3m3_,Muo_cP_,PVT_corr_)</f>
        <v>1101.6187353270602</v>
      </c>
      <c r="E382">
        <f>[1]!PVT_Rhow_kgm3($C382,E$69,gamma_gas_,gamma_oil_,gamma_water_,Rsb_m3m3_,Rp_m3m3_,Pb_atm_,T_res_C_,Bob_m3m3_,Muo_cP_,PVT_corr_)</f>
        <v>1082.8762441410915</v>
      </c>
      <c r="F382">
        <f>[1]!PVT_Rhow_kgm3($C382,F$69,gamma_gas_,gamma_oil_,gamma_water_,Rsb_m3m3_,Rp_m3m3_,Pb_atm_,T_res_C_,Bob_m3m3_,Muo_cP_,PVT_corr_)</f>
        <v>1058.9482160092941</v>
      </c>
      <c r="G382">
        <f>[1]!PVT_Rhow_kgm3($C382,G$69,gamma_gas_,gamma_oil_,gamma_water_,Rsb_m3m3_,Rp_m3m3_,Pb_atm_,T_res_C_,Bob_m3m3_,Muo_cP_,PVT_corr_)</f>
        <v>1030.5581407783343</v>
      </c>
      <c r="H382">
        <f>[1]!PVT_Rhow_kgm3($C382,H$69,gamma_gas_,gamma_oil_,gamma_water_,Rsb_m3m3_,Rp_m3m3_,Pb_atm_,T_res_C_,Bob_m3m3_,Muo_cP_,PVT_corr_1_)</f>
        <v>1101.6187353270602</v>
      </c>
      <c r="I382">
        <f>[1]!PVT_Rhow_kgm3($C382,I$69,gamma_gas_,gamma_oil_,gamma_water_,Rsb_m3m3_,Rp_m3m3_,Pb_atm_,T_res_C_,Bob_m3m3_,Muo_cP_,PVT_corr_1_)</f>
        <v>1082.8762441410915</v>
      </c>
      <c r="J382">
        <f>[1]!PVT_Rhow_kgm3($C382,J$69,gamma_gas_,gamma_oil_,gamma_water_,Rsb_m3m3_,Rp_m3m3_,Pb_atm_,T_res_C_,Bob_m3m3_,Muo_cP_,PVT_corr_1_)</f>
        <v>1058.9482160092941</v>
      </c>
      <c r="K382">
        <f>[1]!PVT_Rhow_kgm3($C382,K$69,gamma_gas_,gamma_oil_,gamma_water_,Rsb_m3m3_,Rp_m3m3_,Pb_atm_,T_res_C_,Bob_m3m3_,Muo_cP_,PVT_corr_1_)</f>
        <v>1030.5581407783343</v>
      </c>
    </row>
    <row r="383" spans="2:11" outlineLevel="1" x14ac:dyDescent="0.4">
      <c r="C383">
        <v>190</v>
      </c>
      <c r="D383">
        <f>[1]!PVT_Rhow_kgm3($C383,D$69,gamma_gas_,gamma_oil_,gamma_water_,Rsb_m3m3_,Rp_m3m3_,Pb_atm_,T_res_C_,Bob_m3m3_,Muo_cP_,PVT_corr_)</f>
        <v>1101.9077115738071</v>
      </c>
      <c r="E383">
        <f>[1]!PVT_Rhow_kgm3($C383,E$69,gamma_gas_,gamma_oil_,gamma_water_,Rsb_m3m3_,Rp_m3m3_,Pb_atm_,T_res_C_,Bob_m3m3_,Muo_cP_,PVT_corr_)</f>
        <v>1083.1937131533909</v>
      </c>
      <c r="F383">
        <f>[1]!PVT_Rhow_kgm3($C383,F$69,gamma_gas_,gamma_oil_,gamma_water_,Rsb_m3m3_,Rp_m3m3_,Pb_atm_,T_res_C_,Bob_m3m3_,Muo_cP_,PVT_corr_)</f>
        <v>1059.2913731770614</v>
      </c>
      <c r="G383">
        <f>[1]!PVT_Rhow_kgm3($C383,G$69,gamma_gas_,gamma_oil_,gamma_water_,Rsb_m3m3_,Rp_m3m3_,Pb_atm_,T_res_C_,Bob_m3m3_,Muo_cP_,PVT_corr_)</f>
        <v>1030.923955744943</v>
      </c>
      <c r="H383">
        <f>[1]!PVT_Rhow_kgm3($C383,H$69,gamma_gas_,gamma_oil_,gamma_water_,Rsb_m3m3_,Rp_m3m3_,Pb_atm_,T_res_C_,Bob_m3m3_,Muo_cP_,PVT_corr_1_)</f>
        <v>1101.9077115738071</v>
      </c>
      <c r="I383">
        <f>[1]!PVT_Rhow_kgm3($C383,I$69,gamma_gas_,gamma_oil_,gamma_water_,Rsb_m3m3_,Rp_m3m3_,Pb_atm_,T_res_C_,Bob_m3m3_,Muo_cP_,PVT_corr_1_)</f>
        <v>1083.1937131533909</v>
      </c>
      <c r="J383">
        <f>[1]!PVT_Rhow_kgm3($C383,J$69,gamma_gas_,gamma_oil_,gamma_water_,Rsb_m3m3_,Rp_m3m3_,Pb_atm_,T_res_C_,Bob_m3m3_,Muo_cP_,PVT_corr_1_)</f>
        <v>1059.2913731770614</v>
      </c>
      <c r="K383">
        <f>[1]!PVT_Rhow_kgm3($C383,K$69,gamma_gas_,gamma_oil_,gamma_water_,Rsb_m3m3_,Rp_m3m3_,Pb_atm_,T_res_C_,Bob_m3m3_,Muo_cP_,PVT_corr_1_)</f>
        <v>1030.923955744943</v>
      </c>
    </row>
    <row r="384" spans="2:11" outlineLevel="1" x14ac:dyDescent="0.4">
      <c r="C384">
        <v>200</v>
      </c>
      <c r="D384">
        <f>[1]!PVT_Rhow_kgm3($C384,D$69,gamma_gas_,gamma_oil_,gamma_water_,Rsb_m3m3_,Rp_m3m3_,Pb_atm_,T_res_C_,Bob_m3m3_,Muo_cP_,PVT_corr_)</f>
        <v>1102.20816206467</v>
      </c>
      <c r="E384">
        <f>[1]!PVT_Rhow_kgm3($C384,E$69,gamma_gas_,gamma_oil_,gamma_water_,Rsb_m3m3_,Rp_m3m3_,Pb_atm_,T_res_C_,Bob_m3m3_,Muo_cP_,PVT_corr_)</f>
        <v>1083.5230895932514</v>
      </c>
      <c r="F384">
        <f>[1]!PVT_Rhow_kgm3($C384,F$69,gamma_gas_,gamma_oil_,gamma_water_,Rsb_m3m3_,Rp_m3m3_,Pb_atm_,T_res_C_,Bob_m3m3_,Muo_cP_,PVT_corr_)</f>
        <v>1059.6467939265826</v>
      </c>
      <c r="G384">
        <f>[1]!PVT_Rhow_kgm3($C384,G$69,gamma_gas_,gamma_oil_,gamma_water_,Rsb_m3m3_,Rp_m3m3_,Pb_atm_,T_res_C_,Bob_m3m3_,Muo_cP_,PVT_corr_)</f>
        <v>1031.3023128167413</v>
      </c>
      <c r="H384">
        <f>[1]!PVT_Rhow_kgm3($C384,H$69,gamma_gas_,gamma_oil_,gamma_water_,Rsb_m3m3_,Rp_m3m3_,Pb_atm_,T_res_C_,Bob_m3m3_,Muo_cP_,PVT_corr_1_)</f>
        <v>1102.20816206467</v>
      </c>
      <c r="I384">
        <f>[1]!PVT_Rhow_kgm3($C384,I$69,gamma_gas_,gamma_oil_,gamma_water_,Rsb_m3m3_,Rp_m3m3_,Pb_atm_,T_res_C_,Bob_m3m3_,Muo_cP_,PVT_corr_1_)</f>
        <v>1083.5230895932514</v>
      </c>
      <c r="J384">
        <f>[1]!PVT_Rhow_kgm3($C384,J$69,gamma_gas_,gamma_oil_,gamma_water_,Rsb_m3m3_,Rp_m3m3_,Pb_atm_,T_res_C_,Bob_m3m3_,Muo_cP_,PVT_corr_1_)</f>
        <v>1059.6467939265826</v>
      </c>
      <c r="K384">
        <f>[1]!PVT_Rhow_kgm3($C384,K$69,gamma_gas_,gamma_oil_,gamma_water_,Rsb_m3m3_,Rp_m3m3_,Pb_atm_,T_res_C_,Bob_m3m3_,Muo_cP_,PVT_corr_1_)</f>
        <v>1031.3023128167413</v>
      </c>
    </row>
    <row r="385" spans="2:11" outlineLevel="1" x14ac:dyDescent="0.4">
      <c r="B385" s="7"/>
      <c r="C385">
        <v>210</v>
      </c>
      <c r="D385">
        <f>[1]!PVT_Rhow_kgm3($C385,D$69,gamma_gas_,gamma_oil_,gamma_water_,Rsb_m3m3_,Rp_m3m3_,Pb_atm_,T_res_C_,Bob_m3m3_,Muo_cP_,PVT_corr_)</f>
        <v>1102.5201054501247</v>
      </c>
      <c r="E385">
        <f>[1]!PVT_Rhow_kgm3($C385,E$69,gamma_gas_,gamma_oil_,gamma_water_,Rsb_m3m3_,Rp_m3m3_,Pb_atm_,T_res_C_,Bob_m3m3_,Muo_cP_,PVT_corr_)</f>
        <v>1083.8643950192584</v>
      </c>
      <c r="F385">
        <f>[1]!PVT_Rhow_kgm3($C385,F$69,gamma_gas_,gamma_oil_,gamma_water_,Rsb_m3m3_,Rp_m3m3_,Pb_atm_,T_res_C_,Bob_m3m3_,Muo_cP_,PVT_corr_)</f>
        <v>1060.0145027270473</v>
      </c>
      <c r="G385">
        <f>[1]!PVT_Rhow_kgm3($C385,G$69,gamma_gas_,gamma_oil_,gamma_water_,Rsb_m3m3_,Rp_m3m3_,Pb_atm_,T_res_C_,Bob_m3m3_,Muo_cP_,PVT_corr_)</f>
        <v>1031.6932393315428</v>
      </c>
      <c r="H385">
        <f>[1]!PVT_Rhow_kgm3($C385,H$69,gamma_gas_,gamma_oil_,gamma_water_,Rsb_m3m3_,Rp_m3m3_,Pb_atm_,T_res_C_,Bob_m3m3_,Muo_cP_,PVT_corr_1_)</f>
        <v>1102.5201054501247</v>
      </c>
      <c r="I385">
        <f>[1]!PVT_Rhow_kgm3($C385,I$69,gamma_gas_,gamma_oil_,gamma_water_,Rsb_m3m3_,Rp_m3m3_,Pb_atm_,T_res_C_,Bob_m3m3_,Muo_cP_,PVT_corr_1_)</f>
        <v>1083.8643950192584</v>
      </c>
      <c r="J385">
        <f>[1]!PVT_Rhow_kgm3($C385,J$69,gamma_gas_,gamma_oil_,gamma_water_,Rsb_m3m3_,Rp_m3m3_,Pb_atm_,T_res_C_,Bob_m3m3_,Muo_cP_,PVT_corr_1_)</f>
        <v>1060.0145027270473</v>
      </c>
      <c r="K385">
        <f>[1]!PVT_Rhow_kgm3($C385,K$69,gamma_gas_,gamma_oil_,gamma_water_,Rsb_m3m3_,Rp_m3m3_,Pb_atm_,T_res_C_,Bob_m3m3_,Muo_cP_,PVT_corr_1_)</f>
        <v>1031.6932393315428</v>
      </c>
    </row>
    <row r="386" spans="2:11" outlineLevel="1" x14ac:dyDescent="0.4">
      <c r="C386">
        <v>220</v>
      </c>
      <c r="D386">
        <f>[1]!PVT_Rhow_kgm3($C386,D$69,gamma_gas_,gamma_oil_,gamma_water_,Rsb_m3m3_,Rp_m3m3_,Pb_atm_,T_res_C_,Bob_m3m3_,Muo_cP_,PVT_corr_)</f>
        <v>1102.8435611101734</v>
      </c>
      <c r="E386">
        <f>[1]!PVT_Rhow_kgm3($C386,E$69,gamma_gas_,gamma_oil_,gamma_water_,Rsb_m3m3_,Rp_m3m3_,Pb_atm_,T_res_C_,Bob_m3m3_,Muo_cP_,PVT_corr_)</f>
        <v>1084.2176517914725</v>
      </c>
      <c r="F386">
        <f>[1]!PVT_Rhow_kgm3($C386,F$69,gamma_gas_,gamma_oil_,gamma_water_,Rsb_m3m3_,Rp_m3m3_,Pb_atm_,T_res_C_,Bob_m3m3_,Muo_cP_,PVT_corr_)</f>
        <v>1060.3945249194653</v>
      </c>
      <c r="G386">
        <f>[1]!PVT_Rhow_kgm3($C386,G$69,gamma_gas_,gamma_oil_,gamma_water_,Rsb_m3m3_,Rp_m3m3_,Pb_atm_,T_res_C_,Bob_m3m3_,Muo_cP_,PVT_corr_)</f>
        <v>1032.0967635668551</v>
      </c>
      <c r="H386">
        <f>[1]!PVT_Rhow_kgm3($C386,H$69,gamma_gas_,gamma_oil_,gamma_water_,Rsb_m3m3_,Rp_m3m3_,Pb_atm_,T_res_C_,Bob_m3m3_,Muo_cP_,PVT_corr_1_)</f>
        <v>1102.8435611101734</v>
      </c>
      <c r="I386">
        <f>[1]!PVT_Rhow_kgm3($C386,I$69,gamma_gas_,gamma_oil_,gamma_water_,Rsb_m3m3_,Rp_m3m3_,Pb_atm_,T_res_C_,Bob_m3m3_,Muo_cP_,PVT_corr_1_)</f>
        <v>1084.2176517914725</v>
      </c>
      <c r="J386">
        <f>[1]!PVT_Rhow_kgm3($C386,J$69,gamma_gas_,gamma_oil_,gamma_water_,Rsb_m3m3_,Rp_m3m3_,Pb_atm_,T_res_C_,Bob_m3m3_,Muo_cP_,PVT_corr_1_)</f>
        <v>1060.3945249194653</v>
      </c>
      <c r="K386">
        <f>[1]!PVT_Rhow_kgm3($C386,K$69,gamma_gas_,gamma_oil_,gamma_water_,Rsb_m3m3_,Rp_m3m3_,Pb_atm_,T_res_C_,Bob_m3m3_,Muo_cP_,PVT_corr_1_)</f>
        <v>1032.0967635668551</v>
      </c>
    </row>
    <row r="387" spans="2:11" outlineLevel="1" x14ac:dyDescent="0.4">
      <c r="C387">
        <v>230</v>
      </c>
      <c r="D387">
        <f>[1]!PVT_Rhow_kgm3($C387,D$69,gamma_gas_,gamma_oil_,gamma_water_,Rsb_m3m3_,Rp_m3m3_,Pb_atm_,T_res_C_,Bob_m3m3_,Muo_cP_,PVT_corr_)</f>
        <v>1103.1785491573712</v>
      </c>
      <c r="E387">
        <f>[1]!PVT_Rhow_kgm3($C387,E$69,gamma_gas_,gamma_oil_,gamma_water_,Rsb_m3m3_,Rp_m3m3_,Pb_atm_,T_res_C_,Bob_m3m3_,Muo_cP_,PVT_corr_)</f>
        <v>1084.5828830751148</v>
      </c>
      <c r="F387">
        <f>[1]!PVT_Rhow_kgm3($C387,F$69,gamma_gas_,gamma_oil_,gamma_water_,Rsb_m3m3_,Rp_m3m3_,Pb_atm_,T_res_C_,Bob_m3m3_,Muo_cP_,PVT_corr_)</f>
        <v>1060.7868867210609</v>
      </c>
      <c r="G387">
        <f>[1]!PVT_Rhow_kgm3($C387,G$69,gamma_gas_,gamma_oil_,gamma_water_,Rsb_m3m3_,Rp_m3m3_,Pb_atm_,T_res_C_,Bob_m3m3_,Muo_cP_,PVT_corr_)</f>
        <v>1032.5129147450334</v>
      </c>
      <c r="H387">
        <f>[1]!PVT_Rhow_kgm3($C387,H$69,gamma_gas_,gamma_oil_,gamma_water_,Rsb_m3m3_,Rp_m3m3_,Pb_atm_,T_res_C_,Bob_m3m3_,Muo_cP_,PVT_corr_1_)</f>
        <v>1103.1785491573712</v>
      </c>
      <c r="I387">
        <f>[1]!PVT_Rhow_kgm3($C387,I$69,gamma_gas_,gamma_oil_,gamma_water_,Rsb_m3m3_,Rp_m3m3_,Pb_atm_,T_res_C_,Bob_m3m3_,Muo_cP_,PVT_corr_1_)</f>
        <v>1084.5828830751148</v>
      </c>
      <c r="J387">
        <f>[1]!PVT_Rhow_kgm3($C387,J$69,gamma_gas_,gamma_oil_,gamma_water_,Rsb_m3m3_,Rp_m3m3_,Pb_atm_,T_res_C_,Bob_m3m3_,Muo_cP_,PVT_corr_1_)</f>
        <v>1060.7868867210609</v>
      </c>
      <c r="K387">
        <f>[1]!PVT_Rhow_kgm3($C387,K$69,gamma_gas_,gamma_oil_,gamma_water_,Rsb_m3m3_,Rp_m3m3_,Pb_atm_,T_res_C_,Bob_m3m3_,Muo_cP_,PVT_corr_1_)</f>
        <v>1032.5129147450334</v>
      </c>
    </row>
    <row r="388" spans="2:11" outlineLevel="1" x14ac:dyDescent="0.4">
      <c r="C388">
        <v>240</v>
      </c>
      <c r="D388">
        <f>[1]!PVT_Rhow_kgm3($C388,D$69,gamma_gas_,gamma_oil_,gamma_water_,Rsb_m3m3_,Rp_m3m3_,Pb_atm_,T_res_C_,Bob_m3m3_,Muo_cP_,PVT_corr_)</f>
        <v>1103.5250904399688</v>
      </c>
      <c r="E388">
        <f>[1]!PVT_Rhow_kgm3($C388,E$69,gamma_gas_,gamma_oil_,gamma_water_,Rsb_m3m3_,Rp_m3m3_,Pb_atm_,T_res_C_,Bob_m3m3_,Muo_cP_,PVT_corr_)</f>
        <v>1084.9601128443871</v>
      </c>
      <c r="F388">
        <f>[1]!PVT_Rhow_kgm3($C388,F$69,gamma_gas_,gamma_oil_,gamma_water_,Rsb_m3m3_,Rp_m3m3_,Pb_atm_,T_res_C_,Bob_m3m3_,Muo_cP_,PVT_corr_)</f>
        <v>1061.1916152298304</v>
      </c>
      <c r="G388">
        <f>[1]!PVT_Rhow_kgm3($C388,G$69,gamma_gas_,gamma_oil_,gamma_water_,Rsb_m3m3_,Rp_m3m3_,Pb_atm_,T_res_C_,Bob_m3m3_,Muo_cP_,PVT_corr_)</f>
        <v>1032.9417230386155</v>
      </c>
      <c r="H388">
        <f>[1]!PVT_Rhow_kgm3($C388,H$69,gamma_gas_,gamma_oil_,gamma_water_,Rsb_m3m3_,Rp_m3m3_,Pb_atm_,T_res_C_,Bob_m3m3_,Muo_cP_,PVT_corr_1_)</f>
        <v>1103.5250904399688</v>
      </c>
      <c r="I388">
        <f>[1]!PVT_Rhow_kgm3($C388,I$69,gamma_gas_,gamma_oil_,gamma_water_,Rsb_m3m3_,Rp_m3m3_,Pb_atm_,T_res_C_,Bob_m3m3_,Muo_cP_,PVT_corr_1_)</f>
        <v>1084.9601128443871</v>
      </c>
      <c r="J388">
        <f>[1]!PVT_Rhow_kgm3($C388,J$69,gamma_gas_,gamma_oil_,gamma_water_,Rsb_m3m3_,Rp_m3m3_,Pb_atm_,T_res_C_,Bob_m3m3_,Muo_cP_,PVT_corr_1_)</f>
        <v>1061.1916152298304</v>
      </c>
      <c r="K388">
        <f>[1]!PVT_Rhow_kgm3($C388,K$69,gamma_gas_,gamma_oil_,gamma_water_,Rsb_m3m3_,Rp_m3m3_,Pb_atm_,T_res_C_,Bob_m3m3_,Muo_cP_,PVT_corr_1_)</f>
        <v>1032.9417230386155</v>
      </c>
    </row>
    <row r="389" spans="2:11" outlineLevel="1" x14ac:dyDescent="0.4">
      <c r="B389" s="7"/>
      <c r="C389">
        <v>250</v>
      </c>
      <c r="D389">
        <f>[1]!PVT_Rhow_kgm3($C389,D$69,gamma_gas_,gamma_oil_,gamma_water_,Rsb_m3m3_,Rp_m3m3_,Pb_atm_,T_res_C_,Bob_m3m3_,Muo_cP_,PVT_corr_)</f>
        <v>1103.8832065451763</v>
      </c>
      <c r="E389">
        <f>[1]!PVT_Rhow_kgm3($C389,E$69,gamma_gas_,gamma_oil_,gamma_water_,Rsb_m3m3_,Rp_m3m3_,Pb_atm_,T_res_C_,Bob_m3m3_,Muo_cP_,PVT_corr_)</f>
        <v>1085.3493658864368</v>
      </c>
      <c r="F389">
        <f>[1]!PVT_Rhow_kgm3($C389,F$69,gamma_gas_,gamma_oil_,gamma_water_,Rsb_m3m3_,Rp_m3m3_,Pb_atm_,T_res_C_,Bob_m3m3_,Muo_cP_,PVT_corr_)</f>
        <v>1061.6087384292557</v>
      </c>
      <c r="G389">
        <f>[1]!PVT_Rhow_kgm3($C389,G$69,gamma_gas_,gamma_oil_,gamma_water_,Rsb_m3m3_,Rp_m3m3_,Pb_atm_,T_res_C_,Bob_m3m3_,Muo_cP_,PVT_corr_)</f>
        <v>1033.3832195758398</v>
      </c>
      <c r="H389">
        <f>[1]!PVT_Rhow_kgm3($C389,H$69,gamma_gas_,gamma_oil_,gamma_water_,Rsb_m3m3_,Rp_m3m3_,Pb_atm_,T_res_C_,Bob_m3m3_,Muo_cP_,PVT_corr_1_)</f>
        <v>1103.8832065451763</v>
      </c>
      <c r="I389">
        <f>[1]!PVT_Rhow_kgm3($C389,I$69,gamma_gas_,gamma_oil_,gamma_water_,Rsb_m3m3_,Rp_m3m3_,Pb_atm_,T_res_C_,Bob_m3m3_,Muo_cP_,PVT_corr_1_)</f>
        <v>1085.3493658864368</v>
      </c>
      <c r="J389">
        <f>[1]!PVT_Rhow_kgm3($C389,J$69,gamma_gas_,gamma_oil_,gamma_water_,Rsb_m3m3_,Rp_m3m3_,Pb_atm_,T_res_C_,Bob_m3m3_,Muo_cP_,PVT_corr_1_)</f>
        <v>1061.6087384292557</v>
      </c>
      <c r="K389">
        <f>[1]!PVT_Rhow_kgm3($C389,K$69,gamma_gas_,gamma_oil_,gamma_water_,Rsb_m3m3_,Rp_m3m3_,Pb_atm_,T_res_C_,Bob_m3m3_,Muo_cP_,PVT_corr_1_)</f>
        <v>1033.3832195758398</v>
      </c>
    </row>
    <row r="390" spans="2:11" outlineLevel="1" x14ac:dyDescent="0.4">
      <c r="C390">
        <v>260</v>
      </c>
      <c r="D390">
        <f>[1]!PVT_Rhow_kgm3($C390,D$69,gamma_gas_,gamma_oil_,gamma_water_,Rsb_m3m3_,Rp_m3m3_,Pb_atm_,T_res_C_,Bob_m3m3_,Muo_cP_,PVT_corr_)</f>
        <v>1104.2529198025463</v>
      </c>
      <c r="E390">
        <f>[1]!PVT_Rhow_kgm3($C390,E$69,gamma_gas_,gamma_oil_,gamma_water_,Rsb_m3m3_,Rp_m3m3_,Pb_atm_,T_res_C_,Bob_m3m3_,Muo_cP_,PVT_corr_)</f>
        <v>1085.7506678054542</v>
      </c>
      <c r="F390">
        <f>[1]!PVT_Rhow_kgm3($C390,F$69,gamma_gas_,gamma_oil_,gamma_water_,Rsb_m3m3_,Rp_m3m3_,Pb_atm_,T_res_C_,Bob_m3m3_,Muo_cP_,PVT_corr_)</f>
        <v>1062.0382851931834</v>
      </c>
      <c r="G390">
        <f>[1]!PVT_Rhow_kgm3($C390,G$69,gamma_gas_,gamma_oil_,gamma_water_,Rsb_m3m3_,Rp_m3m3_,Pb_atm_,T_res_C_,Bob_m3m3_,Muo_cP_,PVT_corr_)</f>
        <v>1033.8374364463486</v>
      </c>
      <c r="H390">
        <f>[1]!PVT_Rhow_kgm3($C390,H$69,gamma_gas_,gamma_oil_,gamma_water_,Rsb_m3m3_,Rp_m3m3_,Pb_atm_,T_res_C_,Bob_m3m3_,Muo_cP_,PVT_corr_1_)</f>
        <v>1104.2529198025463</v>
      </c>
      <c r="I390">
        <f>[1]!PVT_Rhow_kgm3($C390,I$69,gamma_gas_,gamma_oil_,gamma_water_,Rsb_m3m3_,Rp_m3m3_,Pb_atm_,T_res_C_,Bob_m3m3_,Muo_cP_,PVT_corr_1_)</f>
        <v>1085.7506678054542</v>
      </c>
      <c r="J390">
        <f>[1]!PVT_Rhow_kgm3($C390,J$69,gamma_gas_,gamma_oil_,gamma_water_,Rsb_m3m3_,Rp_m3m3_,Pb_atm_,T_res_C_,Bob_m3m3_,Muo_cP_,PVT_corr_1_)</f>
        <v>1062.0382851931834</v>
      </c>
      <c r="K390">
        <f>[1]!PVT_Rhow_kgm3($C390,K$69,gamma_gas_,gamma_oil_,gamma_water_,Rsb_m3m3_,Rp_m3m3_,Pb_atm_,T_res_C_,Bob_m3m3_,Muo_cP_,PVT_corr_1_)</f>
        <v>1033.8374364463486</v>
      </c>
    </row>
    <row r="391" spans="2:11" outlineLevel="1" x14ac:dyDescent="0.4">
      <c r="C391">
        <v>270</v>
      </c>
      <c r="D391">
        <f>[1]!PVT_Rhow_kgm3($C391,D$69,gamma_gas_,gamma_oil_,gamma_water_,Rsb_m3m3_,Rp_m3m3_,Pb_atm_,T_res_C_,Bob_m3m3_,Muo_cP_,PVT_corr_)</f>
        <v>1104.6342532874771</v>
      </c>
      <c r="E391">
        <f>[1]!PVT_Rhow_kgm3($C391,E$69,gamma_gas_,gamma_oil_,gamma_water_,Rsb_m3m3_,Rp_m3m3_,Pb_atm_,T_res_C_,Bob_m3m3_,Muo_cP_,PVT_corr_)</f>
        <v>1086.1640450269201</v>
      </c>
      <c r="F391">
        <f>[1]!PVT_Rhow_kgm3($C391,F$69,gamma_gas_,gamma_oil_,gamma_water_,Rsb_m3m3_,Rp_m3m3_,Pb_atm_,T_res_C_,Bob_m3m3_,Muo_cP_,PVT_corr_)</f>
        <v>1062.4802852908654</v>
      </c>
      <c r="G391">
        <f>[1]!PVT_Rhow_kgm3($C391,G$69,gamma_gas_,gamma_oil_,gamma_water_,Rsb_m3m3_,Rp_m3m3_,Pb_atm_,T_res_C_,Bob_m3m3_,Muo_cP_,PVT_corr_)</f>
        <v>1034.3044067070766</v>
      </c>
      <c r="H391">
        <f>[1]!PVT_Rhow_kgm3($C391,H$69,gamma_gas_,gamma_oil_,gamma_water_,Rsb_m3m3_,Rp_m3m3_,Pb_atm_,T_res_C_,Bob_m3m3_,Muo_cP_,PVT_corr_1_)</f>
        <v>1104.6342532874771</v>
      </c>
      <c r="I391">
        <f>[1]!PVT_Rhow_kgm3($C391,I$69,gamma_gas_,gamma_oil_,gamma_water_,Rsb_m3m3_,Rp_m3m3_,Pb_atm_,T_res_C_,Bob_m3m3_,Muo_cP_,PVT_corr_1_)</f>
        <v>1086.1640450269201</v>
      </c>
      <c r="J391">
        <f>[1]!PVT_Rhow_kgm3($C391,J$69,gamma_gas_,gamma_oil_,gamma_water_,Rsb_m3m3_,Rp_m3m3_,Pb_atm_,T_res_C_,Bob_m3m3_,Muo_cP_,PVT_corr_1_)</f>
        <v>1062.4802852908654</v>
      </c>
      <c r="K391">
        <f>[1]!PVT_Rhow_kgm3($C391,K$69,gamma_gas_,gamma_oil_,gamma_water_,Rsb_m3m3_,Rp_m3m3_,Pb_atm_,T_res_C_,Bob_m3m3_,Muo_cP_,PVT_corr_1_)</f>
        <v>1034.3044067070766</v>
      </c>
    </row>
    <row r="392" spans="2:11" outlineLevel="1" x14ac:dyDescent="0.4">
      <c r="C392">
        <v>280</v>
      </c>
      <c r="D392">
        <f>[1]!PVT_Rhow_kgm3($C392,D$69,gamma_gas_,gamma_oil_,gamma_water_,Rsb_m3m3_,Rp_m3m3_,Pb_atm_,T_res_C_,Bob_m3m3_,Muo_cP_,PVT_corr_)</f>
        <v>1105.0272308248409</v>
      </c>
      <c r="E392">
        <f>[1]!PVT_Rhow_kgm3($C392,E$69,gamma_gas_,gamma_oil_,gamma_water_,Rsb_m3m3_,Rp_m3m3_,Pb_atm_,T_res_C_,Bob_m3m3_,Muo_cP_,PVT_corr_)</f>
        <v>1086.5895248019888</v>
      </c>
      <c r="F392">
        <f>[1]!PVT_Rhow_kgm3($C392,F$69,gamma_gas_,gamma_oil_,gamma_water_,Rsb_m3m3_,Rp_m3m3_,Pb_atm_,T_res_C_,Bob_m3m3_,Muo_cP_,PVT_corr_)</f>
        <v>1062.9347693921652</v>
      </c>
      <c r="G392">
        <f>[1]!PVT_Rhow_kgm3($C392,G$69,gamma_gas_,gamma_oil_,gamma_water_,Rsb_m3m3_,Rp_m3m3_,Pb_atm_,T_res_C_,Bob_m3m3_,Muo_cP_,PVT_corr_)</f>
        <v>1034.7841643883291</v>
      </c>
      <c r="H392">
        <f>[1]!PVT_Rhow_kgm3($C392,H$69,gamma_gas_,gamma_oil_,gamma_water_,Rsb_m3m3_,Rp_m3m3_,Pb_atm_,T_res_C_,Bob_m3m3_,Muo_cP_,PVT_corr_1_)</f>
        <v>1105.0272308248409</v>
      </c>
      <c r="I392">
        <f>[1]!PVT_Rhow_kgm3($C392,I$69,gamma_gas_,gamma_oil_,gamma_water_,Rsb_m3m3_,Rp_m3m3_,Pb_atm_,T_res_C_,Bob_m3m3_,Muo_cP_,PVT_corr_1_)</f>
        <v>1086.5895248019888</v>
      </c>
      <c r="J392">
        <f>[1]!PVT_Rhow_kgm3($C392,J$69,gamma_gas_,gamma_oil_,gamma_water_,Rsb_m3m3_,Rp_m3m3_,Pb_atm_,T_res_C_,Bob_m3m3_,Muo_cP_,PVT_corr_1_)</f>
        <v>1062.9347693921652</v>
      </c>
      <c r="K392">
        <f>[1]!PVT_Rhow_kgm3($C392,K$69,gamma_gas_,gamma_oil_,gamma_water_,Rsb_m3m3_,Rp_m3m3_,Pb_atm_,T_res_C_,Bob_m3m3_,Muo_cP_,PVT_corr_1_)</f>
        <v>1034.7841643883291</v>
      </c>
    </row>
    <row r="393" spans="2:11" outlineLevel="1" x14ac:dyDescent="0.4">
      <c r="C393">
        <v>290</v>
      </c>
      <c r="D393">
        <f>[1]!PVT_Rhow_kgm3($C393,D$69,gamma_gas_,gamma_oil_,gamma_water_,Rsb_m3m3_,Rp_m3m3_,Pb_atm_,T_res_C_,Bob_m3m3_,Muo_cP_,PVT_corr_)</f>
        <v>1105.4318769927318</v>
      </c>
      <c r="E393">
        <f>[1]!PVT_Rhow_kgm3($C393,E$69,gamma_gas_,gamma_oil_,gamma_water_,Rsb_m3m3_,Rp_m3m3_,Pb_atm_,T_res_C_,Bob_m3m3_,Muo_cP_,PVT_corr_)</f>
        <v>1087.0271352120203</v>
      </c>
      <c r="F393">
        <f>[1]!PVT_Rhow_kgm3($C393,F$69,gamma_gas_,gamma_oil_,gamma_water_,Rsb_m3m3_,Rp_m3m3_,Pb_atm_,T_res_C_,Bob_m3m3_,Muo_cP_,PVT_corr_)</f>
        <v>1063.4017690729318</v>
      </c>
      <c r="G393">
        <f>[1]!PVT_Rhow_kgm3($C393,G$69,gamma_gas_,gamma_oil_,gamma_water_,Rsb_m3m3_,Rp_m3m3_,Pb_atm_,T_res_C_,Bob_m3m3_,Muo_cP_,PVT_corr_)</f>
        <v>1035.2767445000518</v>
      </c>
      <c r="H393">
        <f>[1]!PVT_Rhow_kgm3($C393,H$69,gamma_gas_,gamma_oil_,gamma_water_,Rsb_m3m3_,Rp_m3m3_,Pb_atm_,T_res_C_,Bob_m3m3_,Muo_cP_,PVT_corr_1_)</f>
        <v>1105.4318769927318</v>
      </c>
      <c r="I393">
        <f>[1]!PVT_Rhow_kgm3($C393,I$69,gamma_gas_,gamma_oil_,gamma_water_,Rsb_m3m3_,Rp_m3m3_,Pb_atm_,T_res_C_,Bob_m3m3_,Muo_cP_,PVT_corr_1_)</f>
        <v>1087.0271352120203</v>
      </c>
      <c r="J393">
        <f>[1]!PVT_Rhow_kgm3($C393,J$69,gamma_gas_,gamma_oil_,gamma_water_,Rsb_m3m3_,Rp_m3m3_,Pb_atm_,T_res_C_,Bob_m3m3_,Muo_cP_,PVT_corr_1_)</f>
        <v>1063.4017690729318</v>
      </c>
      <c r="K393">
        <f>[1]!PVT_Rhow_kgm3($C393,K$69,gamma_gas_,gamma_oil_,gamma_water_,Rsb_m3m3_,Rp_m3m3_,Pb_atm_,T_res_C_,Bob_m3m3_,Muo_cP_,PVT_corr_1_)</f>
        <v>1035.2767445000518</v>
      </c>
    </row>
    <row r="396" spans="2:11" x14ac:dyDescent="0.4">
      <c r="B396" s="7" t="s">
        <v>63</v>
      </c>
    </row>
    <row r="397" spans="2:11" outlineLevel="1" x14ac:dyDescent="0.4">
      <c r="D397" t="str">
        <f>"T = "&amp;D398&amp; " C"</f>
        <v>T = 20 C</v>
      </c>
      <c r="E397" t="str">
        <f t="shared" ref="E397:G397" si="74">"T = "&amp;E398&amp; " C"</f>
        <v>T = 60 C</v>
      </c>
      <c r="F397" t="str">
        <f t="shared" si="74"/>
        <v>T = 100 C</v>
      </c>
      <c r="G397" t="str">
        <f t="shared" si="74"/>
        <v>T = 140 C</v>
      </c>
      <c r="H397" t="str">
        <f>D397</f>
        <v>T = 20 C</v>
      </c>
      <c r="I397" t="str">
        <f t="shared" ref="I397" si="75">E397</f>
        <v>T = 60 C</v>
      </c>
      <c r="J397" t="str">
        <f t="shared" ref="J397" si="76">F397</f>
        <v>T = 100 C</v>
      </c>
      <c r="K397" t="str">
        <f t="shared" ref="K397" si="77">G397</f>
        <v>T = 140 C</v>
      </c>
    </row>
    <row r="398" spans="2:11" outlineLevel="1" x14ac:dyDescent="0.4">
      <c r="D398">
        <v>20</v>
      </c>
      <c r="E398">
        <v>60</v>
      </c>
      <c r="F398">
        <v>100</v>
      </c>
      <c r="G398">
        <v>140</v>
      </c>
    </row>
    <row r="399" spans="2:11" outlineLevel="1" x14ac:dyDescent="0.4">
      <c r="C399" t="s">
        <v>54</v>
      </c>
      <c r="D399" t="str">
        <f>"T_1_"&amp;D398</f>
        <v>T_1_20</v>
      </c>
      <c r="E399" t="str">
        <f t="shared" ref="E399:G399" si="78">"T_1_"&amp;E398</f>
        <v>T_1_60</v>
      </c>
      <c r="F399" t="str">
        <f t="shared" si="78"/>
        <v>T_1_100</v>
      </c>
      <c r="G399" t="str">
        <f t="shared" si="78"/>
        <v>T_1_140</v>
      </c>
      <c r="H399" t="str">
        <f>"T_0_"&amp;D398</f>
        <v>T_0_20</v>
      </c>
      <c r="I399" t="str">
        <f t="shared" ref="I399" si="79">"T_0_"&amp;E398</f>
        <v>T_0_60</v>
      </c>
      <c r="J399" t="str">
        <f t="shared" ref="J399" si="80">"T_0_"&amp;F398</f>
        <v>T_0_100</v>
      </c>
      <c r="K399" t="str">
        <f t="shared" ref="K399" si="81">"T_0_"&amp;G398</f>
        <v>T_0_140</v>
      </c>
    </row>
    <row r="400" spans="2:11" outlineLevel="1" x14ac:dyDescent="0.4">
      <c r="C400">
        <v>1</v>
      </c>
      <c r="D400">
        <f>[1]!PVT_Z($C400,D$69,gamma_gas_,gamma_oil_,gamma_water_,Rsb_m3m3_,Rp_m3m3_,Pb_atm_,T_res_C_,Bob_m3m3_,Muo_cP_,PVT_corr_)</f>
        <v>0.99613207578659058</v>
      </c>
      <c r="E400">
        <f>[1]!PVT_Z($C400,E$69,gamma_gas_,gamma_oil_,gamma_water_,Rsb_m3m3_,Rp_m3m3_,Pb_atm_,T_res_C_,Bob_m3m3_,Muo_cP_,PVT_corr_)</f>
        <v>0.99741832017898568</v>
      </c>
      <c r="F400">
        <f>[1]!PVT_Z($C400,F$69,gamma_gas_,gamma_oil_,gamma_water_,Rsb_m3m3_,Rp_m3m3_,Pb_atm_,T_res_C_,Bob_m3m3_,Muo_cP_,PVT_corr_)</f>
        <v>0.99820805788040157</v>
      </c>
      <c r="G400">
        <f>[1]!PVT_Z($C400,G$69,gamma_gas_,gamma_oil_,gamma_water_,Rsb_m3m3_,Rp_m3m3_,Pb_atm_,T_res_C_,Bob_m3m3_,Muo_cP_,PVT_corr_)</f>
        <v>0.99872442483901969</v>
      </c>
      <c r="H400">
        <f>[1]!PVT_Z($C400,H$69,gamma_gas_,gamma_oil_,gamma_water_,Rsb_m3m3_,Rp_m3m3_,Pb_atm_,T_res_C_,Bob_m3m3_,Muo_cP_,PVT_corr_1_)</f>
        <v>0.99613207578659058</v>
      </c>
      <c r="I400">
        <f>[1]!PVT_Z($C400,I$69,gamma_gas_,gamma_oil_,gamma_water_,Rsb_m3m3_,Rp_m3m3_,Pb_atm_,T_res_C_,Bob_m3m3_,Muo_cP_,PVT_corr_1_)</f>
        <v>0.99741832017898568</v>
      </c>
      <c r="J400">
        <f>[1]!PVT_Z($C400,J$69,gamma_gas_,gamma_oil_,gamma_water_,Rsb_m3m3_,Rp_m3m3_,Pb_atm_,T_res_C_,Bob_m3m3_,Muo_cP_,PVT_corr_1_)</f>
        <v>0.99820805788040157</v>
      </c>
      <c r="K400">
        <f>[1]!PVT_Z($C400,K$69,gamma_gas_,gamma_oil_,gamma_water_,Rsb_m3m3_,Rp_m3m3_,Pb_atm_,T_res_C_,Bob_m3m3_,Muo_cP_,PVT_corr_1_)</f>
        <v>0.99872442483901969</v>
      </c>
    </row>
    <row r="401" spans="2:11" outlineLevel="1" x14ac:dyDescent="0.4">
      <c r="C401">
        <v>5</v>
      </c>
      <c r="D401">
        <f>[1]!PVT_Z($C401,D$69,gamma_gas_,gamma_oil_,gamma_water_,Rsb_m3m3_,Rp_m3m3_,Pb_atm_,T_res_C_,Bob_m3m3_,Muo_cP_,PVT_corr_)</f>
        <v>0.9805394291877747</v>
      </c>
      <c r="E401">
        <f>[1]!PVT_Z($C401,E$69,gamma_gas_,gamma_oil_,gamma_water_,Rsb_m3m3_,Rp_m3m3_,Pb_atm_,T_res_C_,Bob_m3m3_,Muo_cP_,PVT_corr_)</f>
        <v>0.98707813024520852</v>
      </c>
      <c r="F401">
        <f>[1]!PVT_Z($C401,F$69,gamma_gas_,gamma_oil_,gamma_water_,Rsb_m3m3_,Rp_m3m3_,Pb_atm_,T_res_C_,Bob_m3m3_,Muo_cP_,PVT_corr_)</f>
        <v>0.99106887578964242</v>
      </c>
      <c r="G401">
        <f>[1]!PVT_Z($C401,G$69,gamma_gas_,gamma_oil_,gamma_water_,Rsb_m3m3_,Rp_m3m3_,Pb_atm_,T_res_C_,Bob_m3m3_,Muo_cP_,PVT_corr_)</f>
        <v>0.99366239309310922</v>
      </c>
      <c r="H401">
        <f>[1]!PVT_Z($C401,H$69,gamma_gas_,gamma_oil_,gamma_water_,Rsb_m3m3_,Rp_m3m3_,Pb_atm_,T_res_C_,Bob_m3m3_,Muo_cP_,PVT_corr_1_)</f>
        <v>0.9805394291877747</v>
      </c>
      <c r="I401">
        <f>[1]!PVT_Z($C401,I$69,gamma_gas_,gamma_oil_,gamma_water_,Rsb_m3m3_,Rp_m3m3_,Pb_atm_,T_res_C_,Bob_m3m3_,Muo_cP_,PVT_corr_1_)</f>
        <v>0.98707813024520852</v>
      </c>
      <c r="J401">
        <f>[1]!PVT_Z($C401,J$69,gamma_gas_,gamma_oil_,gamma_water_,Rsb_m3m3_,Rp_m3m3_,Pb_atm_,T_res_C_,Bob_m3m3_,Muo_cP_,PVT_corr_1_)</f>
        <v>0.99106887578964242</v>
      </c>
      <c r="K401">
        <f>[1]!PVT_Z($C401,K$69,gamma_gas_,gamma_oil_,gamma_water_,Rsb_m3m3_,Rp_m3m3_,Pb_atm_,T_res_C_,Bob_m3m3_,Muo_cP_,PVT_corr_1_)</f>
        <v>0.99366239309310922</v>
      </c>
    </row>
    <row r="402" spans="2:11" outlineLevel="1" x14ac:dyDescent="0.4">
      <c r="C402">
        <v>10</v>
      </c>
      <c r="D402">
        <f>[1]!PVT_Z($C402,D$69,gamma_gas_,gamma_oil_,gamma_water_,Rsb_m3m3_,Rp_m3m3_,Pb_atm_,T_res_C_,Bob_m3m3_,Muo_cP_,PVT_corr_)</f>
        <v>0.96077378988266005</v>
      </c>
      <c r="E402">
        <f>[1]!PVT_Z($C402,E$69,gamma_gas_,gamma_oil_,gamma_water_,Rsb_m3m3_,Rp_m3m3_,Pb_atm_,T_res_C_,Bob_m3m3_,Muo_cP_,PVT_corr_)</f>
        <v>0.97413274049758902</v>
      </c>
      <c r="F402">
        <f>[1]!PVT_Z($C402,F$69,gamma_gas_,gamma_oil_,gamma_water_,Rsb_m3m3_,Rp_m3m3_,Pb_atm_,T_res_C_,Bob_m3m3_,Muo_cP_,PVT_corr_)</f>
        <v>0.98220652341842651</v>
      </c>
      <c r="G402">
        <f>[1]!PVT_Z($C402,G$69,gamma_gas_,gamma_oil_,gamma_water_,Rsb_m3m3_,Rp_m3m3_,Pb_atm_,T_res_C_,Bob_m3m3_,Muo_cP_,PVT_corr_)</f>
        <v>0.9874251008033752</v>
      </c>
      <c r="H402">
        <f>[1]!PVT_Z($C402,H$69,gamma_gas_,gamma_oil_,gamma_water_,Rsb_m3m3_,Rp_m3m3_,Pb_atm_,T_res_C_,Bob_m3m3_,Muo_cP_,PVT_corr_1_)</f>
        <v>0.96077378988266005</v>
      </c>
      <c r="I402">
        <f>[1]!PVT_Z($C402,I$69,gamma_gas_,gamma_oil_,gamma_water_,Rsb_m3m3_,Rp_m3m3_,Pb_atm_,T_res_C_,Bob_m3m3_,Muo_cP_,PVT_corr_1_)</f>
        <v>0.97413274049758902</v>
      </c>
      <c r="J402">
        <f>[1]!PVT_Z($C402,J$69,gamma_gas_,gamma_oil_,gamma_water_,Rsb_m3m3_,Rp_m3m3_,Pb_atm_,T_res_C_,Bob_m3m3_,Muo_cP_,PVT_corr_1_)</f>
        <v>0.98220652341842651</v>
      </c>
      <c r="K402">
        <f>[1]!PVT_Z($C402,K$69,gamma_gas_,gamma_oil_,gamma_water_,Rsb_m3m3_,Rp_m3m3_,Pb_atm_,T_res_C_,Bob_m3m3_,Muo_cP_,PVT_corr_1_)</f>
        <v>0.9874251008033752</v>
      </c>
    </row>
    <row r="403" spans="2:11" outlineLevel="1" x14ac:dyDescent="0.4">
      <c r="C403">
        <v>20</v>
      </c>
      <c r="D403">
        <f>[1]!PVT_Z($C403,D$69,gamma_gas_,gamma_oil_,gamma_water_,Rsb_m3m3_,Rp_m3m3_,Pb_atm_,T_res_C_,Bob_m3m3_,Muo_cP_,PVT_corr_)</f>
        <v>0.9203067421913147</v>
      </c>
      <c r="E403">
        <f>[1]!PVT_Z($C403,E$69,gamma_gas_,gamma_oil_,gamma_water_,Rsb_m3m3_,Rp_m3m3_,Pb_atm_,T_res_C_,Bob_m3m3_,Muo_cP_,PVT_corr_)</f>
        <v>0.94821509122848524</v>
      </c>
      <c r="F403">
        <f>[1]!PVT_Z($C403,F$69,gamma_gas_,gamma_oil_,gamma_water_,Rsb_m3m3_,Rp_m3m3_,Pb_atm_,T_res_C_,Bob_m3m3_,Muo_cP_,PVT_corr_)</f>
        <v>0.96473649740219125</v>
      </c>
      <c r="G403">
        <f>[1]!PVT_Z($C403,G$69,gamma_gas_,gamma_oil_,gamma_water_,Rsb_m3m3_,Rp_m3m3_,Pb_atm_,T_res_C_,Bob_m3m3_,Muo_cP_,PVT_corr_)</f>
        <v>0.97528580427169809</v>
      </c>
      <c r="H403">
        <f>[1]!PVT_Z($C403,H$69,gamma_gas_,gamma_oil_,gamma_water_,Rsb_m3m3_,Rp_m3m3_,Pb_atm_,T_res_C_,Bob_m3m3_,Muo_cP_,PVT_corr_1_)</f>
        <v>0.9203067421913147</v>
      </c>
      <c r="I403">
        <f>[1]!PVT_Z($C403,I$69,gamma_gas_,gamma_oil_,gamma_water_,Rsb_m3m3_,Rp_m3m3_,Pb_atm_,T_res_C_,Bob_m3m3_,Muo_cP_,PVT_corr_1_)</f>
        <v>0.94821509122848524</v>
      </c>
      <c r="J403">
        <f>[1]!PVT_Z($C403,J$69,gamma_gas_,gamma_oil_,gamma_water_,Rsb_m3m3_,Rp_m3m3_,Pb_atm_,T_res_C_,Bob_m3m3_,Muo_cP_,PVT_corr_1_)</f>
        <v>0.96473649740219125</v>
      </c>
      <c r="K403">
        <f>[1]!PVT_Z($C403,K$69,gamma_gas_,gamma_oil_,gamma_water_,Rsb_m3m3_,Rp_m3m3_,Pb_atm_,T_res_C_,Bob_m3m3_,Muo_cP_,PVT_corr_1_)</f>
        <v>0.97528580427169809</v>
      </c>
    </row>
    <row r="404" spans="2:11" outlineLevel="1" x14ac:dyDescent="0.4">
      <c r="C404">
        <v>30</v>
      </c>
      <c r="D404">
        <f>[1]!PVT_Z($C404,D$69,gamma_gas_,gamma_oil_,gamma_water_,Rsb_m3m3_,Rp_m3m3_,Pb_atm_,T_res_C_,Bob_m3m3_,Muo_cP_,PVT_corr_)</f>
        <v>0.87859083414077777</v>
      </c>
      <c r="E404">
        <f>[1]!PVT_Z($C404,E$69,gamma_gas_,gamma_oil_,gamma_water_,Rsb_m3m3_,Rp_m3m3_,Pb_atm_,T_res_C_,Bob_m3m3_,Muo_cP_,PVT_corr_)</f>
        <v>0.9223675370216371</v>
      </c>
      <c r="F404">
        <f>[1]!PVT_Z($C404,F$69,gamma_gas_,gamma_oil_,gamma_water_,Rsb_m3m3_,Rp_m3m3_,Pb_atm_,T_res_C_,Bob_m3m3_,Muo_cP_,PVT_corr_)</f>
        <v>0.94768353700637831</v>
      </c>
      <c r="G404">
        <f>[1]!PVT_Z($C404,G$69,gamma_gas_,gamma_oil_,gamma_water_,Rsb_m3m3_,Rp_m3m3_,Pb_atm_,T_res_C_,Bob_m3m3_,Muo_cP_,PVT_corr_)</f>
        <v>0.96364418268203744</v>
      </c>
      <c r="H404">
        <f>[1]!PVT_Z($C404,H$69,gamma_gas_,gamma_oil_,gamma_water_,Rsb_m3m3_,Rp_m3m3_,Pb_atm_,T_res_C_,Bob_m3m3_,Muo_cP_,PVT_corr_1_)</f>
        <v>0.87859083414077777</v>
      </c>
      <c r="I404">
        <f>[1]!PVT_Z($C404,I$69,gamma_gas_,gamma_oil_,gamma_water_,Rsb_m3m3_,Rp_m3m3_,Pb_atm_,T_res_C_,Bob_m3m3_,Muo_cP_,PVT_corr_1_)</f>
        <v>0.9223675370216371</v>
      </c>
      <c r="J404">
        <f>[1]!PVT_Z($C404,J$69,gamma_gas_,gamma_oil_,gamma_water_,Rsb_m3m3_,Rp_m3m3_,Pb_atm_,T_res_C_,Bob_m3m3_,Muo_cP_,PVT_corr_1_)</f>
        <v>0.94768353700637831</v>
      </c>
      <c r="K404">
        <f>[1]!PVT_Z($C404,K$69,gamma_gas_,gamma_oil_,gamma_water_,Rsb_m3m3_,Rp_m3m3_,Pb_atm_,T_res_C_,Bob_m3m3_,Muo_cP_,PVT_corr_1_)</f>
        <v>0.96364418268203744</v>
      </c>
    </row>
    <row r="405" spans="2:11" outlineLevel="1" x14ac:dyDescent="0.4">
      <c r="C405">
        <v>40</v>
      </c>
      <c r="D405">
        <f>[1]!PVT_Z($C405,D$69,gamma_gas_,gamma_oil_,gamma_water_,Rsb_m3m3_,Rp_m3m3_,Pb_atm_,T_res_C_,Bob_m3m3_,Muo_cP_,PVT_corr_)</f>
        <v>0.83572186231613155</v>
      </c>
      <c r="E405">
        <f>[1]!PVT_Z($C405,E$69,gamma_gas_,gamma_oil_,gamma_water_,Rsb_m3m3_,Rp_m3m3_,Pb_atm_,T_res_C_,Bob_m3m3_,Muo_cP_,PVT_corr_)</f>
        <v>0.89675830602645878</v>
      </c>
      <c r="F405">
        <f>[1]!PVT_Z($C405,F$69,gamma_gas_,gamma_oil_,gamma_water_,Rsb_m3m3_,Rp_m3m3_,Pb_atm_,T_res_C_,Bob_m3m3_,Muo_cP_,PVT_corr_)</f>
        <v>0.93115628957748409</v>
      </c>
      <c r="G405">
        <f>[1]!PVT_Z($C405,G$69,gamma_gas_,gamma_oil_,gamma_water_,Rsb_m3m3_,Rp_m3m3_,Pb_atm_,T_res_C_,Bob_m3m3_,Muo_cP_,PVT_corr_)</f>
        <v>0.95256565809249905</v>
      </c>
      <c r="H405">
        <f>[1]!PVT_Z($C405,H$69,gamma_gas_,gamma_oil_,gamma_water_,Rsb_m3m3_,Rp_m3m3_,Pb_atm_,T_res_C_,Bob_m3m3_,Muo_cP_,PVT_corr_1_)</f>
        <v>0.83572186231613155</v>
      </c>
      <c r="I405">
        <f>[1]!PVT_Z($C405,I$69,gamma_gas_,gamma_oil_,gamma_water_,Rsb_m3m3_,Rp_m3m3_,Pb_atm_,T_res_C_,Bob_m3m3_,Muo_cP_,PVT_corr_1_)</f>
        <v>0.89675830602645878</v>
      </c>
      <c r="J405">
        <f>[1]!PVT_Z($C405,J$69,gamma_gas_,gamma_oil_,gamma_water_,Rsb_m3m3_,Rp_m3m3_,Pb_atm_,T_res_C_,Bob_m3m3_,Muo_cP_,PVT_corr_1_)</f>
        <v>0.93115628957748409</v>
      </c>
      <c r="K405">
        <f>[1]!PVT_Z($C405,K$69,gamma_gas_,gamma_oil_,gamma_water_,Rsb_m3m3_,Rp_m3m3_,Pb_atm_,T_res_C_,Bob_m3m3_,Muo_cP_,PVT_corr_1_)</f>
        <v>0.95256565809249905</v>
      </c>
    </row>
    <row r="406" spans="2:11" outlineLevel="1" x14ac:dyDescent="0.4">
      <c r="C406">
        <v>50</v>
      </c>
      <c r="D406">
        <f>[1]!PVT_Z($C406,D$69,gamma_gas_,gamma_oil_,gamma_water_,Rsb_m3m3_,Rp_m3m3_,Pb_atm_,T_res_C_,Bob_m3m3_,Muo_cP_,PVT_corr_)</f>
        <v>0.79200707674026494</v>
      </c>
      <c r="E406">
        <f>[1]!PVT_Z($C406,E$69,gamma_gas_,gamma_oil_,gamma_water_,Rsb_m3m3_,Rp_m3m3_,Pb_atm_,T_res_C_,Bob_m3m3_,Muo_cP_,PVT_corr_)</f>
        <v>0.87161287069320692</v>
      </c>
      <c r="F406">
        <f>[1]!PVT_Z($C406,F$69,gamma_gas_,gamma_oil_,gamma_water_,Rsb_m3m3_,Rp_m3m3_,Pb_atm_,T_res_C_,Bob_m3m3_,Muo_cP_,PVT_corr_)</f>
        <v>0.91527975797653216</v>
      </c>
      <c r="G406">
        <f>[1]!PVT_Z($C406,G$69,gamma_gas_,gamma_oil_,gamma_water_,Rsb_m3m3_,Rp_m3m3_,Pb_atm_,T_res_C_,Bob_m3m3_,Muo_cP_,PVT_corr_)</f>
        <v>0.94211915731430063</v>
      </c>
      <c r="H406">
        <f>[1]!PVT_Z($C406,H$69,gamma_gas_,gamma_oil_,gamma_water_,Rsb_m3m3_,Rp_m3m3_,Pb_atm_,T_res_C_,Bob_m3m3_,Muo_cP_,PVT_corr_1_)</f>
        <v>0.79200707674026494</v>
      </c>
      <c r="I406">
        <f>[1]!PVT_Z($C406,I$69,gamma_gas_,gamma_oil_,gamma_water_,Rsb_m3m3_,Rp_m3m3_,Pb_atm_,T_res_C_,Bob_m3m3_,Muo_cP_,PVT_corr_1_)</f>
        <v>0.87161287069320692</v>
      </c>
      <c r="J406">
        <f>[1]!PVT_Z($C406,J$69,gamma_gas_,gamma_oil_,gamma_water_,Rsb_m3m3_,Rp_m3m3_,Pb_atm_,T_res_C_,Bob_m3m3_,Muo_cP_,PVT_corr_1_)</f>
        <v>0.91527975797653216</v>
      </c>
      <c r="K406">
        <f>[1]!PVT_Z($C406,K$69,gamma_gas_,gamma_oil_,gamma_water_,Rsb_m3m3_,Rp_m3m3_,Pb_atm_,T_res_C_,Bob_m3m3_,Muo_cP_,PVT_corr_1_)</f>
        <v>0.94211915731430063</v>
      </c>
    </row>
    <row r="407" spans="2:11" outlineLevel="1" x14ac:dyDescent="0.4">
      <c r="C407">
        <v>60</v>
      </c>
      <c r="D407">
        <f>[1]!PVT_Z($C407,D$69,gamma_gas_,gamma_oil_,gamma_water_,Rsb_m3m3_,Rp_m3m3_,Pb_atm_,T_res_C_,Bob_m3m3_,Muo_cP_,PVT_corr_)</f>
        <v>0.74814859628677377</v>
      </c>
      <c r="E407">
        <f>[1]!PVT_Z($C407,E$69,gamma_gas_,gamma_oil_,gamma_water_,Rsb_m3m3_,Rp_m3m3_,Pb_atm_,T_res_C_,Bob_m3m3_,Muo_cP_,PVT_corr_)</f>
        <v>0.84723030328750637</v>
      </c>
      <c r="F407">
        <f>[1]!PVT_Z($C407,F$69,gamma_gas_,gamma_oil_,gamma_water_,Rsb_m3m3_,Rp_m3m3_,Pb_atm_,T_res_C_,Bob_m3m3_,Muo_cP_,PVT_corr_)</f>
        <v>0.90019413232803358</v>
      </c>
      <c r="G407">
        <f>[1]!PVT_Z($C407,G$69,gamma_gas_,gamma_oil_,gamma_water_,Rsb_m3m3_,Rp_m3m3_,Pb_atm_,T_res_C_,Bob_m3m3_,Muo_cP_,PVT_corr_)</f>
        <v>0.93237594366073617</v>
      </c>
      <c r="H407">
        <f>[1]!PVT_Z($C407,H$69,gamma_gas_,gamma_oil_,gamma_water_,Rsb_m3m3_,Rp_m3m3_,Pb_atm_,T_res_C_,Bob_m3m3_,Muo_cP_,PVT_corr_1_)</f>
        <v>0.74814859628677377</v>
      </c>
      <c r="I407">
        <f>[1]!PVT_Z($C407,I$69,gamma_gas_,gamma_oil_,gamma_water_,Rsb_m3m3_,Rp_m3m3_,Pb_atm_,T_res_C_,Bob_m3m3_,Muo_cP_,PVT_corr_1_)</f>
        <v>0.84723030328750637</v>
      </c>
      <c r="J407">
        <f>[1]!PVT_Z($C407,J$69,gamma_gas_,gamma_oil_,gamma_water_,Rsb_m3m3_,Rp_m3m3_,Pb_atm_,T_res_C_,Bob_m3m3_,Muo_cP_,PVT_corr_1_)</f>
        <v>0.90019413232803358</v>
      </c>
      <c r="K407">
        <f>[1]!PVT_Z($C407,K$69,gamma_gas_,gamma_oil_,gamma_water_,Rsb_m3m3_,Rp_m3m3_,Pb_atm_,T_res_C_,Bob_m3m3_,Muo_cP_,PVT_corr_1_)</f>
        <v>0.93237594366073617</v>
      </c>
    </row>
    <row r="408" spans="2:11" outlineLevel="1" x14ac:dyDescent="0.4">
      <c r="C408">
        <v>70</v>
      </c>
      <c r="D408">
        <f>[1]!PVT_Z($C408,D$69,gamma_gas_,gamma_oil_,gamma_water_,Rsb_m3m3_,Rp_m3m3_,Pb_atm_,T_res_C_,Bob_m3m3_,Muo_cP_,PVT_corr_)</f>
        <v>0.70550276041030879</v>
      </c>
      <c r="E408">
        <f>[1]!PVT_Z($C408,E$69,gamma_gas_,gamma_oil_,gamma_water_,Rsb_m3m3_,Rp_m3m3_,Pb_atm_,T_res_C_,Bob_m3m3_,Muo_cP_,PVT_corr_)</f>
        <v>0.82398794889450078</v>
      </c>
      <c r="F408">
        <f>[1]!PVT_Z($C408,F$69,gamma_gas_,gamma_oil_,gamma_water_,Rsb_m3m3_,Rp_m3m3_,Pb_atm_,T_res_C_,Bob_m3m3_,Muo_cP_,PVT_corr_)</f>
        <v>0.88604894876480111</v>
      </c>
      <c r="G408">
        <f>[1]!PVT_Z($C408,G$69,gamma_gas_,gamma_oil_,gamma_water_,Rsb_m3m3_,Rp_m3m3_,Pb_atm_,T_res_C_,Bob_m3m3_,Muo_cP_,PVT_corr_)</f>
        <v>0.92340728044509901</v>
      </c>
      <c r="H408">
        <f>[1]!PVT_Z($C408,H$69,gamma_gas_,gamma_oil_,gamma_water_,Rsb_m3m3_,Rp_m3m3_,Pb_atm_,T_res_C_,Bob_m3m3_,Muo_cP_,PVT_corr_1_)</f>
        <v>0.70550276041030879</v>
      </c>
      <c r="I408">
        <f>[1]!PVT_Z($C408,I$69,gamma_gas_,gamma_oil_,gamma_water_,Rsb_m3m3_,Rp_m3m3_,Pb_atm_,T_res_C_,Bob_m3m3_,Muo_cP_,PVT_corr_1_)</f>
        <v>0.82398794889450078</v>
      </c>
      <c r="J408">
        <f>[1]!PVT_Z($C408,J$69,gamma_gas_,gamma_oil_,gamma_water_,Rsb_m3m3_,Rp_m3m3_,Pb_atm_,T_res_C_,Bob_m3m3_,Muo_cP_,PVT_corr_1_)</f>
        <v>0.88604894876480111</v>
      </c>
      <c r="K408">
        <f>[1]!PVT_Z($C408,K$69,gamma_gas_,gamma_oil_,gamma_water_,Rsb_m3m3_,Rp_m3m3_,Pb_atm_,T_res_C_,Bob_m3m3_,Muo_cP_,PVT_corr_1_)</f>
        <v>0.92340728044509901</v>
      </c>
    </row>
    <row r="409" spans="2:11" outlineLevel="1" x14ac:dyDescent="0.4">
      <c r="C409">
        <v>80</v>
      </c>
      <c r="D409">
        <f>[1]!PVT_Z($C409,D$69,gamma_gas_,gamma_oil_,gamma_water_,Rsb_m3m3_,Rp_m3m3_,Pb_atm_,T_res_C_,Bob_m3m3_,Muo_cP_,PVT_corr_)</f>
        <v>0.66626237630844143</v>
      </c>
      <c r="E409">
        <f>[1]!PVT_Z($C409,E$69,gamma_gas_,gamma_oil_,gamma_water_,Rsb_m3m3_,Rp_m3m3_,Pb_atm_,T_res_C_,Bob_m3m3_,Muo_cP_,PVT_corr_)</f>
        <v>0.80233324766159053</v>
      </c>
      <c r="F409">
        <f>[1]!PVT_Z($C409,F$69,gamma_gas_,gamma_oil_,gamma_water_,Rsb_m3m3_,Rp_m3m3_,Pb_atm_,T_res_C_,Bob_m3m3_,Muo_cP_,PVT_corr_)</f>
        <v>0.8730042576789856</v>
      </c>
      <c r="G409">
        <f>[1]!PVT_Z($C409,G$69,gamma_gas_,gamma_oil_,gamma_water_,Rsb_m3m3_,Rp_m3m3_,Pb_atm_,T_res_C_,Bob_m3m3_,Muo_cP_,PVT_corr_)</f>
        <v>0.9152785897254947</v>
      </c>
      <c r="H409">
        <f>[1]!PVT_Z($C409,H$69,gamma_gas_,gamma_oil_,gamma_water_,Rsb_m3m3_,Rp_m3m3_,Pb_atm_,T_res_C_,Bob_m3m3_,Muo_cP_,PVT_corr_1_)</f>
        <v>0.66626237630844143</v>
      </c>
      <c r="I409">
        <f>[1]!PVT_Z($C409,I$69,gamma_gas_,gamma_oil_,gamma_water_,Rsb_m3m3_,Rp_m3m3_,Pb_atm_,T_res_C_,Bob_m3m3_,Muo_cP_,PVT_corr_1_)</f>
        <v>0.80233324766159053</v>
      </c>
      <c r="J409">
        <f>[1]!PVT_Z($C409,J$69,gamma_gas_,gamma_oil_,gamma_water_,Rsb_m3m3_,Rp_m3m3_,Pb_atm_,T_res_C_,Bob_m3m3_,Muo_cP_,PVT_corr_1_)</f>
        <v>0.8730042576789856</v>
      </c>
      <c r="K409">
        <f>[1]!PVT_Z($C409,K$69,gamma_gas_,gamma_oil_,gamma_water_,Rsb_m3m3_,Rp_m3m3_,Pb_atm_,T_res_C_,Bob_m3m3_,Muo_cP_,PVT_corr_1_)</f>
        <v>0.9152785897254947</v>
      </c>
    </row>
    <row r="410" spans="2:11" outlineLevel="1" x14ac:dyDescent="0.4">
      <c r="B410" s="7"/>
      <c r="C410">
        <v>90</v>
      </c>
      <c r="D410">
        <f>[1]!PVT_Z($C410,D$69,gamma_gas_,gamma_oil_,gamma_water_,Rsb_m3m3_,Rp_m3m3_,Pb_atm_,T_res_C_,Bob_m3m3_,Muo_cP_,PVT_corr_)</f>
        <v>0.63313077688217168</v>
      </c>
      <c r="E410">
        <f>[1]!PVT_Z($C410,E$69,gamma_gas_,gamma_oil_,gamma_water_,Rsb_m3m3_,Rp_m3m3_,Pb_atm_,T_res_C_,Bob_m3m3_,Muo_cP_,PVT_corr_)</f>
        <v>0.78276270627975464</v>
      </c>
      <c r="F410">
        <f>[1]!PVT_Z($C410,F$69,gamma_gas_,gamma_oil_,gamma_water_,Rsb_m3m3_,Rp_m3m3_,Pb_atm_,T_res_C_,Bob_m3m3_,Muo_cP_,PVT_corr_)</f>
        <v>0.86121777296066293</v>
      </c>
      <c r="G410">
        <f>[1]!PVT_Z($C410,G$69,gamma_gas_,gamma_oil_,gamma_water_,Rsb_m3m3_,Rp_m3m3_,Pb_atm_,T_res_C_,Bob_m3m3_,Muo_cP_,PVT_corr_)</f>
        <v>0.90805529356002812</v>
      </c>
      <c r="H410">
        <f>[1]!PVT_Z($C410,H$69,gamma_gas_,gamma_oil_,gamma_water_,Rsb_m3m3_,Rp_m3m3_,Pb_atm_,T_res_C_,Bob_m3m3_,Muo_cP_,PVT_corr_1_)</f>
        <v>0.63313077688217168</v>
      </c>
      <c r="I410">
        <f>[1]!PVT_Z($C410,I$69,gamma_gas_,gamma_oil_,gamma_water_,Rsb_m3m3_,Rp_m3m3_,Pb_atm_,T_res_C_,Bob_m3m3_,Muo_cP_,PVT_corr_1_)</f>
        <v>0.78276270627975464</v>
      </c>
      <c r="J410">
        <f>[1]!PVT_Z($C410,J$69,gamma_gas_,gamma_oil_,gamma_water_,Rsb_m3m3_,Rp_m3m3_,Pb_atm_,T_res_C_,Bob_m3m3_,Muo_cP_,PVT_corr_1_)</f>
        <v>0.86121777296066293</v>
      </c>
      <c r="K410">
        <f>[1]!PVT_Z($C410,K$69,gamma_gas_,gamma_oil_,gamma_water_,Rsb_m3m3_,Rp_m3m3_,Pb_atm_,T_res_C_,Bob_m3m3_,Muo_cP_,PVT_corr_1_)</f>
        <v>0.90805529356002812</v>
      </c>
    </row>
    <row r="411" spans="2:11" outlineLevel="1" x14ac:dyDescent="0.4">
      <c r="C411">
        <v>100</v>
      </c>
      <c r="D411">
        <f>[1]!PVT_Z($C411,D$69,gamma_gas_,gamma_oil_,gamma_water_,Rsb_m3m3_,Rp_m3m3_,Pb_atm_,T_res_C_,Bob_m3m3_,Muo_cP_,PVT_corr_)</f>
        <v>0.60827740430831923</v>
      </c>
      <c r="E411">
        <f>[1]!PVT_Z($C411,E$69,gamma_gas_,gamma_oil_,gamma_water_,Rsb_m3m3_,Rp_m3m3_,Pb_atm_,T_res_C_,Bob_m3m3_,Muo_cP_,PVT_corr_)</f>
        <v>0.76575764417648307</v>
      </c>
      <c r="F411">
        <f>[1]!PVT_Z($C411,F$69,gamma_gas_,gamma_oil_,gamma_water_,Rsb_m3m3_,Rp_m3m3_,Pb_atm_,T_res_C_,Bob_m3m3_,Muo_cP_,PVT_corr_)</f>
        <v>0.85083669424057007</v>
      </c>
      <c r="G411">
        <f>[1]!PVT_Z($C411,G$69,gamma_gas_,gamma_oil_,gamma_water_,Rsb_m3m3_,Rp_m3m3_,Pb_atm_,T_res_C_,Bob_m3m3_,Muo_cP_,PVT_corr_)</f>
        <v>0.90179113149642953</v>
      </c>
      <c r="H411">
        <f>[1]!PVT_Z($C411,H$69,gamma_gas_,gamma_oil_,gamma_water_,Rsb_m3m3_,Rp_m3m3_,Pb_atm_,T_res_C_,Bob_m3m3_,Muo_cP_,PVT_corr_1_)</f>
        <v>0.60827740430831923</v>
      </c>
      <c r="I411">
        <f>[1]!PVT_Z($C411,I$69,gamma_gas_,gamma_oil_,gamma_water_,Rsb_m3m3_,Rp_m3m3_,Pb_atm_,T_res_C_,Bob_m3m3_,Muo_cP_,PVT_corr_1_)</f>
        <v>0.76575764417648307</v>
      </c>
      <c r="J411">
        <f>[1]!PVT_Z($C411,J$69,gamma_gas_,gamma_oil_,gamma_water_,Rsb_m3m3_,Rp_m3m3_,Pb_atm_,T_res_C_,Bob_m3m3_,Muo_cP_,PVT_corr_1_)</f>
        <v>0.85083669424057007</v>
      </c>
      <c r="K411">
        <f>[1]!PVT_Z($C411,K$69,gamma_gas_,gamma_oil_,gamma_water_,Rsb_m3m3_,Rp_m3m3_,Pb_atm_,T_res_C_,Bob_m3m3_,Muo_cP_,PVT_corr_1_)</f>
        <v>0.90179113149642953</v>
      </c>
    </row>
    <row r="412" spans="2:11" outlineLevel="1" x14ac:dyDescent="0.4">
      <c r="C412">
        <v>110</v>
      </c>
      <c r="D412">
        <f>[1]!PVT_Z($C412,D$69,gamma_gas_,gamma_oil_,gamma_water_,Rsb_m3m3_,Rp_m3m3_,Pb_atm_,T_res_C_,Bob_m3m3_,Muo_cP_,PVT_corr_)</f>
        <v>0.5923564791679381</v>
      </c>
      <c r="E412">
        <f>[1]!PVT_Z($C412,E$69,gamma_gas_,gamma_oil_,gamma_water_,Rsb_m3m3_,Rp_m3m3_,Pb_atm_,T_res_C_,Bob_m3m3_,Muo_cP_,PVT_corr_)</f>
        <v>0.75171760320663439</v>
      </c>
      <c r="F412">
        <f>[1]!PVT_Z($C412,F$69,gamma_gas_,gamma_oil_,gamma_water_,Rsb_m3m3_,Rp_m3m3_,Pb_atm_,T_res_C_,Bob_m3m3_,Muo_cP_,PVT_corr_)</f>
        <v>0.84198836088180551</v>
      </c>
      <c r="G412">
        <f>[1]!PVT_Z($C412,G$69,gamma_gas_,gamma_oil_,gamma_water_,Rsb_m3m3_,Rp_m3m3_,Pb_atm_,T_res_C_,Bob_m3m3_,Muo_cP_,PVT_corr_)</f>
        <v>0.89653283357620261</v>
      </c>
      <c r="H412">
        <f>[1]!PVT_Z($C412,H$69,gamma_gas_,gamma_oil_,gamma_water_,Rsb_m3m3_,Rp_m3m3_,Pb_atm_,T_res_C_,Bob_m3m3_,Muo_cP_,PVT_corr_1_)</f>
        <v>0.5923564791679381</v>
      </c>
      <c r="I412">
        <f>[1]!PVT_Z($C412,I$69,gamma_gas_,gamma_oil_,gamma_water_,Rsb_m3m3_,Rp_m3m3_,Pb_atm_,T_res_C_,Bob_m3m3_,Muo_cP_,PVT_corr_1_)</f>
        <v>0.75171760320663439</v>
      </c>
      <c r="J412">
        <f>[1]!PVT_Z($C412,J$69,gamma_gas_,gamma_oil_,gamma_water_,Rsb_m3m3_,Rp_m3m3_,Pb_atm_,T_res_C_,Bob_m3m3_,Muo_cP_,PVT_corr_1_)</f>
        <v>0.84198836088180551</v>
      </c>
      <c r="K412">
        <f>[1]!PVT_Z($C412,K$69,gamma_gas_,gamma_oil_,gamma_water_,Rsb_m3m3_,Rp_m3m3_,Pb_atm_,T_res_C_,Bob_m3m3_,Muo_cP_,PVT_corr_1_)</f>
        <v>0.89653283357620261</v>
      </c>
    </row>
    <row r="413" spans="2:11" outlineLevel="1" x14ac:dyDescent="0.4">
      <c r="C413">
        <v>120</v>
      </c>
      <c r="D413">
        <f>[1]!PVT_Z($C413,D$69,gamma_gas_,gamma_oil_,gamma_water_,Rsb_m3m3_,Rp_m3m3_,Pb_atm_,T_res_C_,Bob_m3m3_,Muo_cP_,PVT_corr_)</f>
        <v>0.58460630178451534</v>
      </c>
      <c r="E413">
        <f>[1]!PVT_Z($C413,E$69,gamma_gas_,gamma_oil_,gamma_water_,Rsb_m3m3_,Rp_m3m3_,Pb_atm_,T_res_C_,Bob_m3m3_,Muo_cP_,PVT_corr_)</f>
        <v>0.74089142084121717</v>
      </c>
      <c r="F413">
        <f>[1]!PVT_Z($C413,F$69,gamma_gas_,gamma_oil_,gamma_water_,Rsb_m3m3_,Rp_m3m3_,Pb_atm_,T_res_C_,Bob_m3m3_,Muo_cP_,PVT_corr_)</f>
        <v>0.83476856946945177</v>
      </c>
      <c r="G413">
        <f>[1]!PVT_Z($C413,G$69,gamma_gas_,gamma_oil_,gamma_water_,Rsb_m3m3_,Rp_m3m3_,Pb_atm_,T_res_C_,Bob_m3m3_,Muo_cP_,PVT_corr_)</f>
        <v>0.8923131108283997</v>
      </c>
      <c r="H413">
        <f>[1]!PVT_Z($C413,H$69,gamma_gas_,gamma_oil_,gamma_water_,Rsb_m3m3_,Rp_m3m3_,Pb_atm_,T_res_C_,Bob_m3m3_,Muo_cP_,PVT_corr_1_)</f>
        <v>0.58460630178451534</v>
      </c>
      <c r="I413">
        <f>[1]!PVT_Z($C413,I$69,gamma_gas_,gamma_oil_,gamma_water_,Rsb_m3m3_,Rp_m3m3_,Pb_atm_,T_res_C_,Bob_m3m3_,Muo_cP_,PVT_corr_1_)</f>
        <v>0.74089142084121717</v>
      </c>
      <c r="J413">
        <f>[1]!PVT_Z($C413,J$69,gamma_gas_,gamma_oil_,gamma_water_,Rsb_m3m3_,Rp_m3m3_,Pb_atm_,T_res_C_,Bob_m3m3_,Muo_cP_,PVT_corr_1_)</f>
        <v>0.83476856946945177</v>
      </c>
      <c r="K413">
        <f>[1]!PVT_Z($C413,K$69,gamma_gas_,gamma_oil_,gamma_water_,Rsb_m3m3_,Rp_m3m3_,Pb_atm_,T_res_C_,Bob_m3m3_,Muo_cP_,PVT_corr_1_)</f>
        <v>0.8923131108283997</v>
      </c>
    </row>
    <row r="414" spans="2:11" outlineLevel="1" x14ac:dyDescent="0.4">
      <c r="B414" s="7"/>
      <c r="C414">
        <v>130</v>
      </c>
      <c r="D414">
        <f>[1]!PVT_Z($C414,D$69,gamma_gas_,gamma_oil_,gamma_water_,Rsb_m3m3_,Rp_m3m3_,Pb_atm_,T_res_C_,Bob_m3m3_,Muo_cP_,PVT_corr_)</f>
        <v>0.58361328840255733</v>
      </c>
      <c r="E414">
        <f>[1]!PVT_Z($C414,E$69,gamma_gas_,gamma_oil_,gamma_water_,Rsb_m3m3_,Rp_m3m3_,Pb_atm_,T_res_C_,Bob_m3m3_,Muo_cP_,PVT_corr_)</f>
        <v>0.7333503603935243</v>
      </c>
      <c r="F414">
        <f>[1]!PVT_Z($C414,F$69,gamma_gas_,gamma_oil_,gamma_water_,Rsb_m3m3_,Rp_m3m3_,Pb_atm_,T_res_C_,Bob_m3m3_,Muo_cP_,PVT_corr_)</f>
        <v>0.82923339605331425</v>
      </c>
      <c r="G414">
        <f>[1]!PVT_Z($C414,G$69,gamma_gas_,gamma_oil_,gamma_water_,Rsb_m3m3_,Rp_m3m3_,Pb_atm_,T_res_C_,Bob_m3m3_,Muo_cP_,PVT_corr_)</f>
        <v>0.88915065526962289</v>
      </c>
      <c r="H414">
        <f>[1]!PVT_Z($C414,H$69,gamma_gas_,gamma_oil_,gamma_water_,Rsb_m3m3_,Rp_m3m3_,Pb_atm_,T_res_C_,Bob_m3m3_,Muo_cP_,PVT_corr_1_)</f>
        <v>0.58361328840255733</v>
      </c>
      <c r="I414">
        <f>[1]!PVT_Z($C414,I$69,gamma_gas_,gamma_oil_,gamma_water_,Rsb_m3m3_,Rp_m3m3_,Pb_atm_,T_res_C_,Bob_m3m3_,Muo_cP_,PVT_corr_1_)</f>
        <v>0.7333503603935243</v>
      </c>
      <c r="J414">
        <f>[1]!PVT_Z($C414,J$69,gamma_gas_,gamma_oil_,gamma_water_,Rsb_m3m3_,Rp_m3m3_,Pb_atm_,T_res_C_,Bob_m3m3_,Muo_cP_,PVT_corr_1_)</f>
        <v>0.82923339605331425</v>
      </c>
      <c r="K414">
        <f>[1]!PVT_Z($C414,K$69,gamma_gas_,gamma_oil_,gamma_water_,Rsb_m3m3_,Rp_m3m3_,Pb_atm_,T_res_C_,Bob_m3m3_,Muo_cP_,PVT_corr_1_)</f>
        <v>0.88915065526962289</v>
      </c>
    </row>
    <row r="415" spans="2:11" outlineLevel="1" x14ac:dyDescent="0.4">
      <c r="C415">
        <v>140</v>
      </c>
      <c r="D415">
        <f>[1]!PVT_Z($C415,D$69,gamma_gas_,gamma_oil_,gamma_water_,Rsb_m3m3_,Rp_m3m3_,Pb_atm_,T_res_C_,Bob_m3m3_,Muo_cP_,PVT_corr_)</f>
        <v>0.58791478872299185</v>
      </c>
      <c r="E415">
        <f>[1]!PVT_Z($C415,E$69,gamma_gas_,gamma_oil_,gamma_water_,Rsb_m3m3_,Rp_m3m3_,Pb_atm_,T_res_C_,Bob_m3m3_,Muo_cP_,PVT_corr_)</f>
        <v>0.72899395227432273</v>
      </c>
      <c r="F415">
        <f>[1]!PVT_Z($C415,F$69,gamma_gas_,gamma_oil_,gamma_water_,Rsb_m3m3_,Rp_m3m3_,Pb_atm_,T_res_C_,Bob_m3m3_,Muo_cP_,PVT_corr_)</f>
        <v>0.82539919614791857</v>
      </c>
      <c r="G415">
        <f>[1]!PVT_Z($C415,G$69,gamma_gas_,gamma_oil_,gamma_water_,Rsb_m3m3_,Rp_m3m3_,Pb_atm_,T_res_C_,Bob_m3m3_,Muo_cP_,PVT_corr_)</f>
        <v>0.88705013990402226</v>
      </c>
      <c r="H415">
        <f>[1]!PVT_Z($C415,H$69,gamma_gas_,gamma_oil_,gamma_water_,Rsb_m3m3_,Rp_m3m3_,Pb_atm_,T_res_C_,Bob_m3m3_,Muo_cP_,PVT_corr_1_)</f>
        <v>0.58791478872299185</v>
      </c>
      <c r="I415">
        <f>[1]!PVT_Z($C415,I$69,gamma_gas_,gamma_oil_,gamma_water_,Rsb_m3m3_,Rp_m3m3_,Pb_atm_,T_res_C_,Bob_m3m3_,Muo_cP_,PVT_corr_1_)</f>
        <v>0.72899395227432273</v>
      </c>
      <c r="J415">
        <f>[1]!PVT_Z($C415,J$69,gamma_gas_,gamma_oil_,gamma_water_,Rsb_m3m3_,Rp_m3m3_,Pb_atm_,T_res_C_,Bob_m3m3_,Muo_cP_,PVT_corr_1_)</f>
        <v>0.82539919614791857</v>
      </c>
      <c r="K415">
        <f>[1]!PVT_Z($C415,K$69,gamma_gas_,gamma_oil_,gamma_water_,Rsb_m3m3_,Rp_m3m3_,Pb_atm_,T_res_C_,Bob_m3m3_,Muo_cP_,PVT_corr_1_)</f>
        <v>0.88705013990402226</v>
      </c>
    </row>
    <row r="416" spans="2:11" outlineLevel="1" x14ac:dyDescent="0.4">
      <c r="C416">
        <v>150</v>
      </c>
      <c r="D416">
        <f>[1]!PVT_Z($C416,D$69,gamma_gas_,gamma_oil_,gamma_water_,Rsb_m3m3_,Rp_m3m3_,Pb_atm_,T_res_C_,Bob_m3m3_,Muo_cP_,PVT_corr_)</f>
        <v>0.59624792337417598</v>
      </c>
      <c r="E416">
        <f>[1]!PVT_Z($C416,E$69,gamma_gas_,gamma_oil_,gamma_water_,Rsb_m3m3_,Rp_m3m3_,Pb_atm_,T_res_C_,Bob_m3m3_,Muo_cP_,PVT_corr_)</f>
        <v>0.72759789228439353</v>
      </c>
      <c r="F416">
        <f>[1]!PVT_Z($C416,F$69,gamma_gas_,gamma_oil_,gamma_water_,Rsb_m3m3_,Rp_m3m3_,Pb_atm_,T_res_C_,Bob_m3m3_,Muo_cP_,PVT_corr_)</f>
        <v>0.82324143648147596</v>
      </c>
      <c r="G416">
        <f>[1]!PVT_Z($C416,G$69,gamma_gas_,gamma_oil_,gamma_water_,Rsb_m3m3_,Rp_m3m3_,Pb_atm_,T_res_C_,Bob_m3m3_,Muo_cP_,PVT_corr_)</f>
        <v>0.88600455522537236</v>
      </c>
      <c r="H416">
        <f>[1]!PVT_Z($C416,H$69,gamma_gas_,gamma_oil_,gamma_water_,Rsb_m3m3_,Rp_m3m3_,Pb_atm_,T_res_C_,Bob_m3m3_,Muo_cP_,PVT_corr_1_)</f>
        <v>0.59624792337417598</v>
      </c>
      <c r="I416">
        <f>[1]!PVT_Z($C416,I$69,gamma_gas_,gamma_oil_,gamma_water_,Rsb_m3m3_,Rp_m3m3_,Pb_atm_,T_res_C_,Bob_m3m3_,Muo_cP_,PVT_corr_1_)</f>
        <v>0.72759789228439353</v>
      </c>
      <c r="J416">
        <f>[1]!PVT_Z($C416,J$69,gamma_gas_,gamma_oil_,gamma_water_,Rsb_m3m3_,Rp_m3m3_,Pb_atm_,T_res_C_,Bob_m3m3_,Muo_cP_,PVT_corr_1_)</f>
        <v>0.82324143648147596</v>
      </c>
      <c r="K416">
        <f>[1]!PVT_Z($C416,K$69,gamma_gas_,gamma_oil_,gamma_water_,Rsb_m3m3_,Rp_m3m3_,Pb_atm_,T_res_C_,Bob_m3m3_,Muo_cP_,PVT_corr_1_)</f>
        <v>0.88600455522537236</v>
      </c>
    </row>
    <row r="417" spans="2:11" outlineLevel="1" x14ac:dyDescent="0.4">
      <c r="C417">
        <v>160</v>
      </c>
      <c r="D417">
        <f>[1]!PVT_Z($C417,D$69,gamma_gas_,gamma_oil_,gamma_water_,Rsb_m3m3_,Rp_m3m3_,Pb_atm_,T_res_C_,Bob_m3m3_,Muo_cP_,PVT_corr_)</f>
        <v>0.6076033234596252</v>
      </c>
      <c r="E417">
        <f>[1]!PVT_Z($C417,E$69,gamma_gas_,gamma_oil_,gamma_water_,Rsb_m3m3_,Rp_m3m3_,Pb_atm_,T_res_C_,Bob_m3m3_,Muo_cP_,PVT_corr_)</f>
        <v>0.7288689494132996</v>
      </c>
      <c r="F417">
        <f>[1]!PVT_Z($C417,F$69,gamma_gas_,gamma_oil_,gamma_water_,Rsb_m3m3_,Rp_m3m3_,Pb_atm_,T_res_C_,Bob_m3m3_,Muo_cP_,PVT_corr_)</f>
        <v>0.82270053625106798</v>
      </c>
      <c r="G417">
        <f>[1]!PVT_Z($C417,G$69,gamma_gas_,gamma_oil_,gamma_water_,Rsb_m3m3_,Rp_m3m3_,Pb_atm_,T_res_C_,Bob_m3m3_,Muo_cP_,PVT_corr_)</f>
        <v>0.88598936796188354</v>
      </c>
      <c r="H417">
        <f>[1]!PVT_Z($C417,H$69,gamma_gas_,gamma_oil_,gamma_water_,Rsb_m3m3_,Rp_m3m3_,Pb_atm_,T_res_C_,Bob_m3m3_,Muo_cP_,PVT_corr_1_)</f>
        <v>0.6076033234596252</v>
      </c>
      <c r="I417">
        <f>[1]!PVT_Z($C417,I$69,gamma_gas_,gamma_oil_,gamma_water_,Rsb_m3m3_,Rp_m3m3_,Pb_atm_,T_res_C_,Bob_m3m3_,Muo_cP_,PVT_corr_1_)</f>
        <v>0.7288689494132996</v>
      </c>
      <c r="J417">
        <f>[1]!PVT_Z($C417,J$69,gamma_gas_,gamma_oil_,gamma_water_,Rsb_m3m3_,Rp_m3m3_,Pb_atm_,T_res_C_,Bob_m3m3_,Muo_cP_,PVT_corr_1_)</f>
        <v>0.82270053625106798</v>
      </c>
      <c r="K417">
        <f>[1]!PVT_Z($C417,K$69,gamma_gas_,gamma_oil_,gamma_water_,Rsb_m3m3_,Rp_m3m3_,Pb_atm_,T_res_C_,Bob_m3m3_,Muo_cP_,PVT_corr_1_)</f>
        <v>0.88598936796188354</v>
      </c>
    </row>
    <row r="418" spans="2:11" outlineLevel="1" x14ac:dyDescent="0.4">
      <c r="B418" s="7"/>
      <c r="C418">
        <v>170</v>
      </c>
      <c r="D418">
        <f>[1]!PVT_Z($C418,D$69,gamma_gas_,gamma_oil_,gamma_water_,Rsb_m3m3_,Rp_m3m3_,Pb_atm_,T_res_C_,Bob_m3m3_,Muo_cP_,PVT_corr_)</f>
        <v>0.62121111154556274</v>
      </c>
      <c r="E418">
        <f>[1]!PVT_Z($C418,E$69,gamma_gas_,gamma_oil_,gamma_water_,Rsb_m3m3_,Rp_m3m3_,Pb_atm_,T_res_C_,Bob_m3m3_,Muo_cP_,PVT_corr_)</f>
        <v>0.73249169588089003</v>
      </c>
      <c r="F418">
        <f>[1]!PVT_Z($C418,F$69,gamma_gas_,gamma_oil_,gamma_water_,Rsb_m3m3_,Rp_m3m3_,Pb_atm_,T_res_C_,Bob_m3m3_,Muo_cP_,PVT_corr_)</f>
        <v>0.82369004487991337</v>
      </c>
      <c r="G418">
        <f>[1]!PVT_Z($C418,G$69,gamma_gas_,gamma_oil_,gamma_water_,Rsb_m3m3_,Rp_m3m3_,Pb_atm_,T_res_C_,Bob_m3m3_,Muo_cP_,PVT_corr_)</f>
        <v>0.88697420358657841</v>
      </c>
      <c r="H418">
        <f>[1]!PVT_Z($C418,H$69,gamma_gas_,gamma_oil_,gamma_water_,Rsb_m3m3_,Rp_m3m3_,Pb_atm_,T_res_C_,Bob_m3m3_,Muo_cP_,PVT_corr_1_)</f>
        <v>0.62121111154556274</v>
      </c>
      <c r="I418">
        <f>[1]!PVT_Z($C418,I$69,gamma_gas_,gamma_oil_,gamma_water_,Rsb_m3m3_,Rp_m3m3_,Pb_atm_,T_res_C_,Bob_m3m3_,Muo_cP_,PVT_corr_1_)</f>
        <v>0.73249169588089003</v>
      </c>
      <c r="J418">
        <f>[1]!PVT_Z($C418,J$69,gamma_gas_,gamma_oil_,gamma_water_,Rsb_m3m3_,Rp_m3m3_,Pb_atm_,T_res_C_,Bob_m3m3_,Muo_cP_,PVT_corr_1_)</f>
        <v>0.82369004487991337</v>
      </c>
      <c r="K418">
        <f>[1]!PVT_Z($C418,K$69,gamma_gas_,gamma_oil_,gamma_water_,Rsb_m3m3_,Rp_m3m3_,Pb_atm_,T_res_C_,Bob_m3m3_,Muo_cP_,PVT_corr_1_)</f>
        <v>0.88697420358657841</v>
      </c>
    </row>
    <row r="419" spans="2:11" outlineLevel="1" x14ac:dyDescent="0.4">
      <c r="C419">
        <v>180</v>
      </c>
      <c r="D419">
        <f>[1]!PVT_Z($C419,D$69,gamma_gas_,gamma_oil_,gamma_water_,Rsb_m3m3_,Rp_m3m3_,Pb_atm_,T_res_C_,Bob_m3m3_,Muo_cP_,PVT_corr_)</f>
        <v>0.63649533987045293</v>
      </c>
      <c r="E419">
        <f>[1]!PVT_Z($C419,E$69,gamma_gas_,gamma_oil_,gamma_water_,Rsb_m3m3_,Rp_m3m3_,Pb_atm_,T_res_C_,Bob_m3m3_,Muo_cP_,PVT_corr_)</f>
        <v>0.73815537691116329</v>
      </c>
      <c r="F419">
        <f>[1]!PVT_Z($C419,F$69,gamma_gas_,gamma_oil_,gamma_water_,Rsb_m3m3_,Rp_m3m3_,Pb_atm_,T_res_C_,Bob_m3m3_,Muo_cP_,PVT_corr_)</f>
        <v>0.82610715627670284</v>
      </c>
      <c r="G419">
        <f>[1]!PVT_Z($C419,G$69,gamma_gas_,gamma_oil_,gamma_water_,Rsb_m3m3_,Rp_m3m3_,Pb_atm_,T_res_C_,Bob_m3m3_,Muo_cP_,PVT_corr_)</f>
        <v>0.8889158368110659</v>
      </c>
      <c r="H419">
        <f>[1]!PVT_Z($C419,H$69,gamma_gas_,gamma_oil_,gamma_water_,Rsb_m3m3_,Rp_m3m3_,Pb_atm_,T_res_C_,Bob_m3m3_,Muo_cP_,PVT_corr_1_)</f>
        <v>0.63649533987045293</v>
      </c>
      <c r="I419">
        <f>[1]!PVT_Z($C419,I$69,gamma_gas_,gamma_oil_,gamma_water_,Rsb_m3m3_,Rp_m3m3_,Pb_atm_,T_res_C_,Bob_m3m3_,Muo_cP_,PVT_corr_1_)</f>
        <v>0.73815537691116329</v>
      </c>
      <c r="J419">
        <f>[1]!PVT_Z($C419,J$69,gamma_gas_,gamma_oil_,gamma_water_,Rsb_m3m3_,Rp_m3m3_,Pb_atm_,T_res_C_,Bob_m3m3_,Muo_cP_,PVT_corr_1_)</f>
        <v>0.82610715627670284</v>
      </c>
      <c r="K419">
        <f>[1]!PVT_Z($C419,K$69,gamma_gas_,gamma_oil_,gamma_water_,Rsb_m3m3_,Rp_m3m3_,Pb_atm_,T_res_C_,Bob_m3m3_,Muo_cP_,PVT_corr_1_)</f>
        <v>0.8889158368110659</v>
      </c>
    </row>
    <row r="420" spans="2:11" outlineLevel="1" x14ac:dyDescent="0.4">
      <c r="C420">
        <v>190</v>
      </c>
      <c r="D420">
        <f>[1]!PVT_Z($C420,D$69,gamma_gas_,gamma_oil_,gamma_water_,Rsb_m3m3_,Rp_m3m3_,Pb_atm_,T_res_C_,Bob_m3m3_,Muo_cP_,PVT_corr_)</f>
        <v>0.65303310155868544</v>
      </c>
      <c r="E420">
        <f>[1]!PVT_Z($C420,E$69,gamma_gas_,gamma_oil_,gamma_water_,Rsb_m3m3_,Rp_m3m3_,Pb_atm_,T_res_C_,Bob_m3m3_,Muo_cP_,PVT_corr_)</f>
        <v>0.74557493925094587</v>
      </c>
      <c r="F420">
        <f>[1]!PVT_Z($C420,F$69,gamma_gas_,gamma_oil_,gamma_water_,Rsb_m3m3_,Rp_m3m3_,Pb_atm_,T_res_C_,Bob_m3m3_,Muo_cP_,PVT_corr_)</f>
        <v>0.82984088659286503</v>
      </c>
      <c r="G420">
        <f>[1]!PVT_Z($C420,G$69,gamma_gas_,gamma_oil_,gamma_water_,Rsb_m3m3_,Rp_m3m3_,Pb_atm_,T_res_C_,Bob_m3m3_,Muo_cP_,PVT_corr_)</f>
        <v>0.89176403284072903</v>
      </c>
      <c r="H420">
        <f>[1]!PVT_Z($C420,H$69,gamma_gas_,gamma_oil_,gamma_water_,Rsb_m3m3_,Rp_m3m3_,Pb_atm_,T_res_C_,Bob_m3m3_,Muo_cP_,PVT_corr_1_)</f>
        <v>0.65303310155868544</v>
      </c>
      <c r="I420">
        <f>[1]!PVT_Z($C420,I$69,gamma_gas_,gamma_oil_,gamma_water_,Rsb_m3m3_,Rp_m3m3_,Pb_atm_,T_res_C_,Bob_m3m3_,Muo_cP_,PVT_corr_1_)</f>
        <v>0.74557493925094587</v>
      </c>
      <c r="J420">
        <f>[1]!PVT_Z($C420,J$69,gamma_gas_,gamma_oil_,gamma_water_,Rsb_m3m3_,Rp_m3m3_,Pb_atm_,T_res_C_,Bob_m3m3_,Muo_cP_,PVT_corr_1_)</f>
        <v>0.82984088659286503</v>
      </c>
      <c r="K420">
        <f>[1]!PVT_Z($C420,K$69,gamma_gas_,gamma_oil_,gamma_water_,Rsb_m3m3_,Rp_m3m3_,Pb_atm_,T_res_C_,Bob_m3m3_,Muo_cP_,PVT_corr_1_)</f>
        <v>0.89176403284072903</v>
      </c>
    </row>
    <row r="421" spans="2:11" outlineLevel="1" x14ac:dyDescent="0.4">
      <c r="C421">
        <v>200</v>
      </c>
      <c r="D421">
        <f>[1]!PVT_Z($C421,D$69,gamma_gas_,gamma_oil_,gamma_water_,Rsb_m3m3_,Rp_m3m3_,Pb_atm_,T_res_C_,Bob_m3m3_,Muo_cP_,PVT_corr_)</f>
        <v>0.67051481008529668</v>
      </c>
      <c r="E421">
        <f>[1]!PVT_Z($C421,E$69,gamma_gas_,gamma_oil_,gamma_water_,Rsb_m3m3_,Rp_m3m3_,Pb_atm_,T_res_C_,Bob_m3m3_,Muo_cP_,PVT_corr_)</f>
        <v>0.75449453592300419</v>
      </c>
      <c r="F421">
        <f>[1]!PVT_Z($C421,F$69,gamma_gas_,gamma_oil_,gamma_water_,Rsb_m3m3_,Rp_m3m3_,Pb_atm_,T_res_C_,Bob_m3m3_,Muo_cP_,PVT_corr_)</f>
        <v>0.83477441072463976</v>
      </c>
      <c r="G421">
        <f>[1]!PVT_Z($C421,G$69,gamma_gas_,gamma_oil_,gamma_water_,Rsb_m3m3_,Rp_m3m3_,Pb_atm_,T_res_C_,Bob_m3m3_,Muo_cP_,PVT_corr_)</f>
        <v>0.89546855688095106</v>
      </c>
      <c r="H421">
        <f>[1]!PVT_Z($C421,H$69,gamma_gas_,gamma_oil_,gamma_water_,Rsb_m3m3_,Rp_m3m3_,Pb_atm_,T_res_C_,Bob_m3m3_,Muo_cP_,PVT_corr_1_)</f>
        <v>0.67051481008529668</v>
      </c>
      <c r="I421">
        <f>[1]!PVT_Z($C421,I$69,gamma_gas_,gamma_oil_,gamma_water_,Rsb_m3m3_,Rp_m3m3_,Pb_atm_,T_res_C_,Bob_m3m3_,Muo_cP_,PVT_corr_1_)</f>
        <v>0.75449453592300419</v>
      </c>
      <c r="J421">
        <f>[1]!PVT_Z($C421,J$69,gamma_gas_,gamma_oil_,gamma_water_,Rsb_m3m3_,Rp_m3m3_,Pb_atm_,T_res_C_,Bob_m3m3_,Muo_cP_,PVT_corr_1_)</f>
        <v>0.83477441072463976</v>
      </c>
      <c r="K421">
        <f>[1]!PVT_Z($C421,K$69,gamma_gas_,gamma_oil_,gamma_water_,Rsb_m3m3_,Rp_m3m3_,Pb_atm_,T_res_C_,Bob_m3m3_,Muo_cP_,PVT_corr_1_)</f>
        <v>0.89546855688095106</v>
      </c>
    </row>
    <row r="422" spans="2:11" outlineLevel="1" x14ac:dyDescent="0.4">
      <c r="B422" s="7"/>
      <c r="C422">
        <v>210</v>
      </c>
      <c r="D422">
        <f>[1]!PVT_Z($C422,D$69,gamma_gas_,gamma_oil_,gamma_water_,Rsb_m3m3_,Rp_m3m3_,Pb_atm_,T_res_C_,Bob_m3m3_,Muo_cP_,PVT_corr_)</f>
        <v>0.68871031999588017</v>
      </c>
      <c r="E422">
        <f>[1]!PVT_Z($C422,E$69,gamma_gas_,gamma_oil_,gamma_water_,Rsb_m3m3_,Rp_m3m3_,Pb_atm_,T_res_C_,Bob_m3m3_,Muo_cP_,PVT_corr_)</f>
        <v>0.76469453573226942</v>
      </c>
      <c r="F422">
        <f>[1]!PVT_Z($C422,F$69,gamma_gas_,gamma_oil_,gamma_water_,Rsb_m3m3_,Rp_m3m3_,Pb_atm_,T_res_C_,Bob_m3m3_,Muo_cP_,PVT_corr_)</f>
        <v>0.84079557657241821</v>
      </c>
      <c r="G422">
        <f>[1]!PVT_Z($C422,G$69,gamma_gas_,gamma_oil_,gamma_water_,Rsb_m3m3_,Rp_m3m3_,Pb_atm_,T_res_C_,Bob_m3m3_,Muo_cP_,PVT_corr_)</f>
        <v>0.89997099637985234</v>
      </c>
      <c r="H422">
        <f>[1]!PVT_Z($C422,H$69,gamma_gas_,gamma_oil_,gamma_water_,Rsb_m3m3_,Rp_m3m3_,Pb_atm_,T_res_C_,Bob_m3m3_,Muo_cP_,PVT_corr_1_)</f>
        <v>0.68871031999588017</v>
      </c>
      <c r="I422">
        <f>[1]!PVT_Z($C422,I$69,gamma_gas_,gamma_oil_,gamma_water_,Rsb_m3m3_,Rp_m3m3_,Pb_atm_,T_res_C_,Bob_m3m3_,Muo_cP_,PVT_corr_1_)</f>
        <v>0.76469453573226942</v>
      </c>
      <c r="J422">
        <f>[1]!PVT_Z($C422,J$69,gamma_gas_,gamma_oil_,gamma_water_,Rsb_m3m3_,Rp_m3m3_,Pb_atm_,T_res_C_,Bob_m3m3_,Muo_cP_,PVT_corr_1_)</f>
        <v>0.84079557657241821</v>
      </c>
      <c r="K422">
        <f>[1]!PVT_Z($C422,K$69,gamma_gas_,gamma_oil_,gamma_water_,Rsb_m3m3_,Rp_m3m3_,Pb_atm_,T_res_C_,Bob_m3m3_,Muo_cP_,PVT_corr_1_)</f>
        <v>0.89997099637985234</v>
      </c>
    </row>
    <row r="423" spans="2:11" outlineLevel="1" x14ac:dyDescent="0.4">
      <c r="C423">
        <v>220</v>
      </c>
      <c r="D423">
        <f>[1]!PVT_Z($C423,D$69,gamma_gas_,gamma_oil_,gamma_water_,Rsb_m3m3_,Rp_m3m3_,Pb_atm_,T_res_C_,Bob_m3m3_,Muo_cP_,PVT_corr_)</f>
        <v>0.70745023488998426</v>
      </c>
      <c r="E423">
        <f>[1]!PVT_Z($C423,E$69,gamma_gas_,gamma_oil_,gamma_water_,Rsb_m3m3_,Rp_m3m3_,Pb_atm_,T_res_C_,Bob_m3m3_,Muo_cP_,PVT_corr_)</f>
        <v>0.77597984075546256</v>
      </c>
      <c r="F423">
        <f>[1]!PVT_Z($C423,F$69,gamma_gas_,gamma_oil_,gamma_water_,Rsb_m3m3_,Rp_m3m3_,Pb_atm_,T_res_C_,Bob_m3m3_,Muo_cP_,PVT_corr_)</f>
        <v>0.84779690504074123</v>
      </c>
      <c r="G423">
        <f>[1]!PVT_Z($C423,G$69,gamma_gas_,gamma_oil_,gamma_water_,Rsb_m3m3_,Rp_m3m3_,Pb_atm_,T_res_C_,Bob_m3m3_,Muo_cP_,PVT_corr_)</f>
        <v>0.90521878004074119</v>
      </c>
      <c r="H423">
        <f>[1]!PVT_Z($C423,H$69,gamma_gas_,gamma_oil_,gamma_water_,Rsb_m3m3_,Rp_m3m3_,Pb_atm_,T_res_C_,Bob_m3m3_,Muo_cP_,PVT_corr_1_)</f>
        <v>0.70745023488998426</v>
      </c>
      <c r="I423">
        <f>[1]!PVT_Z($C423,I$69,gamma_gas_,gamma_oil_,gamma_water_,Rsb_m3m3_,Rp_m3m3_,Pb_atm_,T_res_C_,Bob_m3m3_,Muo_cP_,PVT_corr_1_)</f>
        <v>0.77597984075546256</v>
      </c>
      <c r="J423">
        <f>[1]!PVT_Z($C423,J$69,gamma_gas_,gamma_oil_,gamma_water_,Rsb_m3m3_,Rp_m3m3_,Pb_atm_,T_res_C_,Bob_m3m3_,Muo_cP_,PVT_corr_1_)</f>
        <v>0.84779690504074123</v>
      </c>
      <c r="K423">
        <f>[1]!PVT_Z($C423,K$69,gamma_gas_,gamma_oil_,gamma_water_,Rsb_m3m3_,Rp_m3m3_,Pb_atm_,T_res_C_,Bob_m3m3_,Muo_cP_,PVT_corr_1_)</f>
        <v>0.90521878004074119</v>
      </c>
    </row>
    <row r="424" spans="2:11" outlineLevel="1" x14ac:dyDescent="0.4">
      <c r="C424">
        <v>230</v>
      </c>
      <c r="D424">
        <f>[1]!PVT_Z($C424,D$69,gamma_gas_,gamma_oil_,gamma_water_,Rsb_m3m3_,Rp_m3m3_,Pb_atm_,T_res_C_,Bob_m3m3_,Muo_cP_,PVT_corr_)</f>
        <v>0.72660604715347299</v>
      </c>
      <c r="E424">
        <f>[1]!PVT_Z($C424,E$69,gamma_gas_,gamma_oil_,gamma_water_,Rsb_m3m3_,Rp_m3m3_,Pb_atm_,T_res_C_,Bob_m3m3_,Muo_cP_,PVT_corr_)</f>
        <v>0.78818806409835807</v>
      </c>
      <c r="F424">
        <f>[1]!PVT_Z($C424,F$69,gamma_gas_,gamma_oil_,gamma_water_,Rsb_m3m3_,Rp_m3m3_,Pb_atm_,T_res_C_,Bob_m3m3_,Muo_cP_,PVT_corr_)</f>
        <v>0.85567792654037489</v>
      </c>
      <c r="G424">
        <f>[1]!PVT_Z($C424,G$69,gamma_gas_,gamma_oil_,gamma_water_,Rsb_m3m3_,Rp_m3m3_,Pb_atm_,T_res_C_,Bob_m3m3_,Muo_cP_,PVT_corr_)</f>
        <v>0.91115349531173706</v>
      </c>
      <c r="H424">
        <f>[1]!PVT_Z($C424,H$69,gamma_gas_,gamma_oil_,gamma_water_,Rsb_m3m3_,Rp_m3m3_,Pb_atm_,T_res_C_,Bob_m3m3_,Muo_cP_,PVT_corr_1_)</f>
        <v>0.72660604715347299</v>
      </c>
      <c r="I424">
        <f>[1]!PVT_Z($C424,I$69,gamma_gas_,gamma_oil_,gamma_water_,Rsb_m3m3_,Rp_m3m3_,Pb_atm_,T_res_C_,Bob_m3m3_,Muo_cP_,PVT_corr_1_)</f>
        <v>0.78818806409835807</v>
      </c>
      <c r="J424">
        <f>[1]!PVT_Z($C424,J$69,gamma_gas_,gamma_oil_,gamma_water_,Rsb_m3m3_,Rp_m3m3_,Pb_atm_,T_res_C_,Bob_m3m3_,Muo_cP_,PVT_corr_1_)</f>
        <v>0.85567792654037489</v>
      </c>
      <c r="K424">
        <f>[1]!PVT_Z($C424,K$69,gamma_gas_,gamma_oil_,gamma_water_,Rsb_m3m3_,Rp_m3m3_,Pb_atm_,T_res_C_,Bob_m3m3_,Muo_cP_,PVT_corr_1_)</f>
        <v>0.91115349531173706</v>
      </c>
    </row>
    <row r="425" spans="2:11" outlineLevel="1" x14ac:dyDescent="0.4">
      <c r="C425">
        <v>240</v>
      </c>
      <c r="D425">
        <f>[1]!PVT_Z($C425,D$69,gamma_gas_,gamma_oil_,gamma_water_,Rsb_m3m3_,Rp_m3m3_,Pb_atm_,T_res_C_,Bob_m3m3_,Muo_cP_,PVT_corr_)</f>
        <v>0.74608079195022592</v>
      </c>
      <c r="E425">
        <f>[1]!PVT_Z($C425,E$69,gamma_gas_,gamma_oil_,gamma_water_,Rsb_m3m3_,Rp_m3m3_,Pb_atm_,T_res_C_,Bob_m3m3_,Muo_cP_,PVT_corr_)</f>
        <v>0.80117901563644423</v>
      </c>
      <c r="F425">
        <f>[1]!PVT_Z($C425,F$69,gamma_gas_,gamma_oil_,gamma_water_,Rsb_m3m3_,Rp_m3m3_,Pb_atm_,T_res_C_,Bob_m3m3_,Muo_cP_,PVT_corr_)</f>
        <v>0.86434751749038696</v>
      </c>
      <c r="G425">
        <f>[1]!PVT_Z($C425,G$69,gamma_gas_,gamma_oil_,gamma_water_,Rsb_m3m3_,Rp_m3m3_,Pb_atm_,T_res_C_,Bob_m3m3_,Muo_cP_,PVT_corr_)</f>
        <v>0.91772490739822388</v>
      </c>
      <c r="H425">
        <f>[1]!PVT_Z($C425,H$69,gamma_gas_,gamma_oil_,gamma_water_,Rsb_m3m3_,Rp_m3m3_,Pb_atm_,T_res_C_,Bob_m3m3_,Muo_cP_,PVT_corr_1_)</f>
        <v>0.74608079195022592</v>
      </c>
      <c r="I425">
        <f>[1]!PVT_Z($C425,I$69,gamma_gas_,gamma_oil_,gamma_water_,Rsb_m3m3_,Rp_m3m3_,Pb_atm_,T_res_C_,Bob_m3m3_,Muo_cP_,PVT_corr_1_)</f>
        <v>0.80117901563644423</v>
      </c>
      <c r="J425">
        <f>[1]!PVT_Z($C425,J$69,gamma_gas_,gamma_oil_,gamma_water_,Rsb_m3m3_,Rp_m3m3_,Pb_atm_,T_res_C_,Bob_m3m3_,Muo_cP_,PVT_corr_1_)</f>
        <v>0.86434751749038696</v>
      </c>
      <c r="K425">
        <f>[1]!PVT_Z($C425,K$69,gamma_gas_,gamma_oil_,gamma_water_,Rsb_m3m3_,Rp_m3m3_,Pb_atm_,T_res_C_,Bob_m3m3_,Muo_cP_,PVT_corr_1_)</f>
        <v>0.91772490739822388</v>
      </c>
    </row>
    <row r="426" spans="2:11" outlineLevel="1" x14ac:dyDescent="0.4">
      <c r="B426" s="7"/>
      <c r="C426">
        <v>250</v>
      </c>
      <c r="D426">
        <f>[1]!PVT_Z($C426,D$69,gamma_gas_,gamma_oil_,gamma_water_,Rsb_m3m3_,Rp_m3m3_,Pb_atm_,T_res_C_,Bob_m3m3_,Muo_cP_,PVT_corr_)</f>
        <v>0.76580203771591182</v>
      </c>
      <c r="E426">
        <f>[1]!PVT_Z($C426,E$69,gamma_gas_,gamma_oil_,gamma_water_,Rsb_m3m3_,Rp_m3m3_,Pb_atm_,T_res_C_,Bob_m3m3_,Muo_cP_,PVT_corr_)</f>
        <v>0.81483353376388568</v>
      </c>
      <c r="F426">
        <f>[1]!PVT_Z($C426,F$69,gamma_gas_,gamma_oil_,gamma_water_,Rsb_m3m3_,Rp_m3m3_,Pb_atm_,T_res_C_,Bob_m3m3_,Muo_cP_,PVT_corr_)</f>
        <v>0.873720395565033</v>
      </c>
      <c r="G426">
        <f>[1]!PVT_Z($C426,G$69,gamma_gas_,gamma_oil_,gamma_water_,Rsb_m3m3_,Rp_m3m3_,Pb_atm_,T_res_C_,Bob_m3m3_,Muo_cP_,PVT_corr_)</f>
        <v>0.92488044500350952</v>
      </c>
      <c r="H426">
        <f>[1]!PVT_Z($C426,H$69,gamma_gas_,gamma_oil_,gamma_water_,Rsb_m3m3_,Rp_m3m3_,Pb_atm_,T_res_C_,Bob_m3m3_,Muo_cP_,PVT_corr_1_)</f>
        <v>0.76580203771591182</v>
      </c>
      <c r="I426">
        <f>[1]!PVT_Z($C426,I$69,gamma_gas_,gamma_oil_,gamma_water_,Rsb_m3m3_,Rp_m3m3_,Pb_atm_,T_res_C_,Bob_m3m3_,Muo_cP_,PVT_corr_1_)</f>
        <v>0.81483353376388568</v>
      </c>
      <c r="J426">
        <f>[1]!PVT_Z($C426,J$69,gamma_gas_,gamma_oil_,gamma_water_,Rsb_m3m3_,Rp_m3m3_,Pb_atm_,T_res_C_,Bob_m3m3_,Muo_cP_,PVT_corr_1_)</f>
        <v>0.873720395565033</v>
      </c>
      <c r="K426">
        <f>[1]!PVT_Z($C426,K$69,gamma_gas_,gamma_oil_,gamma_water_,Rsb_m3m3_,Rp_m3m3_,Pb_atm_,T_res_C_,Bob_m3m3_,Muo_cP_,PVT_corr_1_)</f>
        <v>0.92488044500350952</v>
      </c>
    </row>
    <row r="427" spans="2:11" outlineLevel="1" x14ac:dyDescent="0.4">
      <c r="C427">
        <v>260</v>
      </c>
      <c r="D427">
        <f>[1]!PVT_Z($C427,D$69,gamma_gas_,gamma_oil_,gamma_water_,Rsb_m3m3_,Rp_m3m3_,Pb_atm_,T_res_C_,Bob_m3m3_,Muo_cP_,PVT_corr_)</f>
        <v>0.78571020364761357</v>
      </c>
      <c r="E427">
        <f>[1]!PVT_Z($C427,E$69,gamma_gas_,gamma_oil_,gamma_water_,Rsb_m3m3_,Rp_m3m3_,Pb_atm_,T_res_C_,Bob_m3m3_,Muo_cP_,PVT_corr_)</f>
        <v>0.82905114889144915</v>
      </c>
      <c r="F427">
        <f>[1]!PVT_Z($C427,F$69,gamma_gas_,gamma_oil_,gamma_water_,Rsb_m3m3_,Rp_m3m3_,Pb_atm_,T_res_C_,Bob_m3m3_,Muo_cP_,PVT_corr_)</f>
        <v>0.88372179269790663</v>
      </c>
      <c r="G427">
        <f>[1]!PVT_Z($C427,G$69,gamma_gas_,gamma_oil_,gamma_water_,Rsb_m3m3_,Rp_m3m3_,Pb_atm_,T_res_C_,Bob_m3m3_,Muo_cP_,PVT_corr_)</f>
        <v>0.93257337808609009</v>
      </c>
      <c r="H427">
        <f>[1]!PVT_Z($C427,H$69,gamma_gas_,gamma_oil_,gamma_water_,Rsb_m3m3_,Rp_m3m3_,Pb_atm_,T_res_C_,Bob_m3m3_,Muo_cP_,PVT_corr_1_)</f>
        <v>0.78571020364761357</v>
      </c>
      <c r="I427">
        <f>[1]!PVT_Z($C427,I$69,gamma_gas_,gamma_oil_,gamma_water_,Rsb_m3m3_,Rp_m3m3_,Pb_atm_,T_res_C_,Bob_m3m3_,Muo_cP_,PVT_corr_1_)</f>
        <v>0.82905114889144915</v>
      </c>
      <c r="J427">
        <f>[1]!PVT_Z($C427,J$69,gamma_gas_,gamma_oil_,gamma_water_,Rsb_m3m3_,Rp_m3m3_,Pb_atm_,T_res_C_,Bob_m3m3_,Muo_cP_,PVT_corr_1_)</f>
        <v>0.88372179269790663</v>
      </c>
      <c r="K427">
        <f>[1]!PVT_Z($C427,K$69,gamma_gas_,gamma_oil_,gamma_water_,Rsb_m3m3_,Rp_m3m3_,Pb_atm_,T_res_C_,Bob_m3m3_,Muo_cP_,PVT_corr_1_)</f>
        <v>0.93257337808609009</v>
      </c>
    </row>
    <row r="428" spans="2:11" outlineLevel="1" x14ac:dyDescent="0.4">
      <c r="C428">
        <v>270</v>
      </c>
      <c r="D428">
        <f>[1]!PVT_Z($C428,D$69,gamma_gas_,gamma_oil_,gamma_water_,Rsb_m3m3_,Rp_m3m3_,Pb_atm_,T_res_C_,Bob_m3m3_,Muo_cP_,PVT_corr_)</f>
        <v>0.80576206445693987</v>
      </c>
      <c r="E428">
        <f>[1]!PVT_Z($C428,E$69,gamma_gas_,gamma_oil_,gamma_water_,Rsb_m3m3_,Rp_m3m3_,Pb_atm_,T_res_C_,Bob_m3m3_,Muo_cP_,PVT_corr_)</f>
        <v>0.84374657869338998</v>
      </c>
      <c r="F428">
        <f>[1]!PVT_Z($C428,F$69,gamma_gas_,gamma_oil_,gamma_water_,Rsb_m3m3_,Rp_m3m3_,Pb_atm_,T_res_C_,Bob_m3m3_,Muo_cP_,PVT_corr_)</f>
        <v>0.89428511857986459</v>
      </c>
      <c r="G428">
        <f>[1]!PVT_Z($C428,G$69,gamma_gas_,gamma_oil_,gamma_water_,Rsb_m3m3_,Rp_m3m3_,Pb_atm_,T_res_C_,Bob_m3m3_,Muo_cP_,PVT_corr_)</f>
        <v>0.94075814485549936</v>
      </c>
      <c r="H428">
        <f>[1]!PVT_Z($C428,H$69,gamma_gas_,gamma_oil_,gamma_water_,Rsb_m3m3_,Rp_m3m3_,Pb_atm_,T_res_C_,Bob_m3m3_,Muo_cP_,PVT_corr_1_)</f>
        <v>0.80576206445693987</v>
      </c>
      <c r="I428">
        <f>[1]!PVT_Z($C428,I$69,gamma_gas_,gamma_oil_,gamma_water_,Rsb_m3m3_,Rp_m3m3_,Pb_atm_,T_res_C_,Bob_m3m3_,Muo_cP_,PVT_corr_1_)</f>
        <v>0.84374657869338998</v>
      </c>
      <c r="J428">
        <f>[1]!PVT_Z($C428,J$69,gamma_gas_,gamma_oil_,gamma_water_,Rsb_m3m3_,Rp_m3m3_,Pb_atm_,T_res_C_,Bob_m3m3_,Muo_cP_,PVT_corr_1_)</f>
        <v>0.89428511857986459</v>
      </c>
      <c r="K428">
        <f>[1]!PVT_Z($C428,K$69,gamma_gas_,gamma_oil_,gamma_water_,Rsb_m3m3_,Rp_m3m3_,Pb_atm_,T_res_C_,Bob_m3m3_,Muo_cP_,PVT_corr_1_)</f>
        <v>0.94075814485549936</v>
      </c>
    </row>
    <row r="429" spans="2:11" outlineLevel="1" x14ac:dyDescent="0.4">
      <c r="C429">
        <v>280</v>
      </c>
      <c r="D429">
        <f>[1]!PVT_Z($C429,D$69,gamma_gas_,gamma_oil_,gamma_water_,Rsb_m3m3_,Rp_m3m3_,Pb_atm_,T_res_C_,Bob_m3m3_,Muo_cP_,PVT_corr_)</f>
        <v>0.8259214043617249</v>
      </c>
      <c r="E429">
        <f>[1]!PVT_Z($C429,E$69,gamma_gas_,gamma_oil_,gamma_water_,Rsb_m3m3_,Rp_m3m3_,Pb_atm_,T_res_C_,Bob_m3m3_,Muo_cP_,PVT_corr_)</f>
        <v>0.85884855985641484</v>
      </c>
      <c r="F429">
        <f>[1]!PVT_Z($C429,F$69,gamma_gas_,gamma_oil_,gamma_water_,Rsb_m3m3_,Rp_m3m3_,Pb_atm_,T_res_C_,Bob_m3m3_,Muo_cP_,PVT_corr_)</f>
        <v>0.90534728765487671</v>
      </c>
      <c r="G429">
        <f>[1]!PVT_Z($C429,G$69,gamma_gas_,gamma_oil_,gamma_water_,Rsb_m3m3_,Rp_m3m3_,Pb_atm_,T_res_C_,Bob_m3m3_,Muo_cP_,PVT_corr_)</f>
        <v>0.9493926882743835</v>
      </c>
      <c r="H429">
        <f>[1]!PVT_Z($C429,H$69,gamma_gas_,gamma_oil_,gamma_water_,Rsb_m3m3_,Rp_m3m3_,Pb_atm_,T_res_C_,Bob_m3m3_,Muo_cP_,PVT_corr_1_)</f>
        <v>0.8259214043617249</v>
      </c>
      <c r="I429">
        <f>[1]!PVT_Z($C429,I$69,gamma_gas_,gamma_oil_,gamma_water_,Rsb_m3m3_,Rp_m3m3_,Pb_atm_,T_res_C_,Bob_m3m3_,Muo_cP_,PVT_corr_1_)</f>
        <v>0.85884855985641484</v>
      </c>
      <c r="J429">
        <f>[1]!PVT_Z($C429,J$69,gamma_gas_,gamma_oil_,gamma_water_,Rsb_m3m3_,Rp_m3m3_,Pb_atm_,T_res_C_,Bob_m3m3_,Muo_cP_,PVT_corr_1_)</f>
        <v>0.90534728765487671</v>
      </c>
      <c r="K429">
        <f>[1]!PVT_Z($C429,K$69,gamma_gas_,gamma_oil_,gamma_water_,Rsb_m3m3_,Rp_m3m3_,Pb_atm_,T_res_C_,Bob_m3m3_,Muo_cP_,PVT_corr_1_)</f>
        <v>0.9493926882743835</v>
      </c>
    </row>
    <row r="430" spans="2:11" outlineLevel="1" x14ac:dyDescent="0.4">
      <c r="C430">
        <v>290</v>
      </c>
      <c r="D430">
        <f>[1]!PVT_Z($C430,D$69,gamma_gas_,gamma_oil_,gamma_water_,Rsb_m3m3_,Rp_m3m3_,Pb_atm_,T_res_C_,Bob_m3m3_,Muo_cP_,PVT_corr_)</f>
        <v>0.84616135358810429</v>
      </c>
      <c r="E430">
        <f>[1]!PVT_Z($C430,E$69,gamma_gas_,gamma_oil_,gamma_water_,Rsb_m3m3_,Rp_m3m3_,Pb_atm_,T_res_C_,Bob_m3m3_,Muo_cP_,PVT_corr_)</f>
        <v>0.87429634332656869</v>
      </c>
      <c r="F430">
        <f>[1]!PVT_Z($C430,F$69,gamma_gas_,gamma_oil_,gamma_water_,Rsb_m3m3_,Rp_m3m3_,Pb_atm_,T_res_C_,Bob_m3m3_,Muo_cP_,PVT_corr_)</f>
        <v>0.91685572862625131</v>
      </c>
      <c r="G430">
        <f>[1]!PVT_Z($C430,G$69,gamma_gas_,gamma_oil_,gamma_water_,Rsb_m3m3_,Rp_m3m3_,Pb_atm_,T_res_C_,Bob_m3m3_,Muo_cP_,PVT_corr_)</f>
        <v>0.95844079256057757</v>
      </c>
      <c r="H430">
        <f>[1]!PVT_Z($C430,H$69,gamma_gas_,gamma_oil_,gamma_water_,Rsb_m3m3_,Rp_m3m3_,Pb_atm_,T_res_C_,Bob_m3m3_,Muo_cP_,PVT_corr_1_)</f>
        <v>0.84616135358810429</v>
      </c>
      <c r="I430">
        <f>[1]!PVT_Z($C430,I$69,gamma_gas_,gamma_oil_,gamma_water_,Rsb_m3m3_,Rp_m3m3_,Pb_atm_,T_res_C_,Bob_m3m3_,Muo_cP_,PVT_corr_1_)</f>
        <v>0.87429634332656869</v>
      </c>
      <c r="J430">
        <f>[1]!PVT_Z($C430,J$69,gamma_gas_,gamma_oil_,gamma_water_,Rsb_m3m3_,Rp_m3m3_,Pb_atm_,T_res_C_,Bob_m3m3_,Muo_cP_,PVT_corr_1_)</f>
        <v>0.91685572862625131</v>
      </c>
      <c r="K430">
        <f>[1]!PVT_Z($C430,K$69,gamma_gas_,gamma_oil_,gamma_water_,Rsb_m3m3_,Rp_m3m3_,Pb_atm_,T_res_C_,Bob_m3m3_,Muo_cP_,PVT_corr_1_)</f>
        <v>0.95844079256057757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18</vt:i4>
      </vt:variant>
    </vt:vector>
  </HeadingPairs>
  <TitlesOfParts>
    <vt:vector size="20" baseType="lpstr">
      <vt:lpstr>Тест PVT</vt:lpstr>
      <vt:lpstr>Лист1</vt:lpstr>
      <vt:lpstr>Bob_m3m3_</vt:lpstr>
      <vt:lpstr>dens_air_const</vt:lpstr>
      <vt:lpstr>dens_wat_const</vt:lpstr>
      <vt:lpstr>gamma_gas_</vt:lpstr>
      <vt:lpstr>gamma_oil_</vt:lpstr>
      <vt:lpstr>gamma_water_</vt:lpstr>
      <vt:lpstr>Ksep_</vt:lpstr>
      <vt:lpstr>Muo_cP_</vt:lpstr>
      <vt:lpstr>Pb_atm_</vt:lpstr>
      <vt:lpstr>Pref_atm_</vt:lpstr>
      <vt:lpstr>Psep_atm_</vt:lpstr>
      <vt:lpstr>PVT_corr_</vt:lpstr>
      <vt:lpstr>PVT_corr_1_</vt:lpstr>
      <vt:lpstr>Rp_m3m3_</vt:lpstr>
      <vt:lpstr>Rsb_m3m3_</vt:lpstr>
      <vt:lpstr>T_res_C_</vt:lpstr>
      <vt:lpstr>T_sep_C_</vt:lpstr>
      <vt:lpstr>Tref_c_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2017-06-01T05:25:30Z</dcterms:created>
  <dcterms:modified xsi:type="dcterms:W3CDTF">2018-04-24T09:10:27Z</dcterms:modified>
</cp:coreProperties>
</file>