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097B8027-B164-489B-B389-5F94454BDEB1}" xr6:coauthVersionLast="45" xr6:coauthVersionMax="45" xr10:uidLastSave="{00000000-0000-0000-0000-000000000000}"/>
  <bookViews>
    <workbookView xWindow="-38520" yWindow="-120" windowWidth="38640" windowHeight="21240" tabRatio="482" xr2:uid="{CBB18379-7E76-40C7-BC74-A5CF898F6A9B}"/>
  </bookViews>
  <sheets>
    <sheet name="well1" sheetId="1" r:id="rId1"/>
  </sheets>
  <externalReferences>
    <externalReference r:id="rId2"/>
  </externalReferences>
  <definedNames>
    <definedName name="AL_str_">well1!$C$31</definedName>
    <definedName name="ALsel">well1!$G$33</definedName>
    <definedName name="Bob_" localSheetId="0">well1!$C$14</definedName>
    <definedName name="d_gl_">well1!$G$23</definedName>
    <definedName name="ESP_">well1!$C$29</definedName>
    <definedName name="Fr">well1!$J$36</definedName>
    <definedName name="fw_">well1!$C$18</definedName>
    <definedName name="gamma_gas_" localSheetId="0">well1!$C$9</definedName>
    <definedName name="gamma_oil_" localSheetId="0">well1!$C$7</definedName>
    <definedName name="gamma_wat_" localSheetId="0">well1!$C$8</definedName>
    <definedName name="GLV_">well1!$C$30</definedName>
    <definedName name="hcor">well1!$G$35</definedName>
    <definedName name="Hnom">well1!$J$35</definedName>
    <definedName name="muob_" localSheetId="0">well1!$C$15</definedName>
    <definedName name="Pb_" localSheetId="0">well1!$C$12</definedName>
    <definedName name="Pcalc_">well1!$C$23</definedName>
    <definedName name="pgas_inj_">well1!$G$19</definedName>
    <definedName name="plin_calc_">well1!$G$78</definedName>
    <definedName name="PVTstr_">well1!$C$28</definedName>
    <definedName name="qgas_inj_">well1!$G$18</definedName>
    <definedName name="Qinj_">well1!$G$17</definedName>
    <definedName name="qliq_">well1!$C$17</definedName>
    <definedName name="Qnom">well1!$J$34</definedName>
    <definedName name="Rp_" localSheetId="0">well1!$C$11</definedName>
    <definedName name="Rsb_" localSheetId="0">well1!$C$10</definedName>
    <definedName name="tempm">well1!$G$34</definedName>
    <definedName name="Tres_" localSheetId="0">well1!$C$13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4" i="1"/>
  <c r="N148" i="1" a="1"/>
  <c r="J37" i="1"/>
  <c r="C30" i="1"/>
  <c r="O148" i="1" l="1"/>
  <c r="O150" i="1"/>
  <c r="O152" i="1"/>
  <c r="O154" i="1"/>
  <c r="O156" i="1"/>
  <c r="O158" i="1"/>
  <c r="O160" i="1"/>
  <c r="O162" i="1"/>
  <c r="O164" i="1"/>
  <c r="O166" i="1"/>
  <c r="O168" i="1"/>
  <c r="O170" i="1"/>
  <c r="O172" i="1"/>
  <c r="O174" i="1"/>
  <c r="R152" i="1"/>
  <c r="R160" i="1"/>
  <c r="R168" i="1"/>
  <c r="S148" i="1"/>
  <c r="S154" i="1"/>
  <c r="S162" i="1"/>
  <c r="S172" i="1"/>
  <c r="N151" i="1"/>
  <c r="N157" i="1"/>
  <c r="N167" i="1"/>
  <c r="O149" i="1"/>
  <c r="O157" i="1"/>
  <c r="O167" i="1"/>
  <c r="O175" i="1"/>
  <c r="P155" i="1"/>
  <c r="P165" i="1"/>
  <c r="P173" i="1"/>
  <c r="Q153" i="1"/>
  <c r="Q157" i="1"/>
  <c r="Q167" i="1"/>
  <c r="Q175" i="1"/>
  <c r="R151" i="1"/>
  <c r="R159" i="1"/>
  <c r="R165" i="1"/>
  <c r="R175" i="1"/>
  <c r="S151" i="1"/>
  <c r="S159" i="1"/>
  <c r="S167" i="1"/>
  <c r="S175" i="1"/>
  <c r="N154" i="1"/>
  <c r="N160" i="1"/>
  <c r="N168" i="1"/>
  <c r="P148" i="1"/>
  <c r="P150" i="1"/>
  <c r="P152" i="1"/>
  <c r="P154" i="1"/>
  <c r="P156" i="1"/>
  <c r="P158" i="1"/>
  <c r="P160" i="1"/>
  <c r="P162" i="1"/>
  <c r="P164" i="1"/>
  <c r="P166" i="1"/>
  <c r="P168" i="1"/>
  <c r="P170" i="1"/>
  <c r="P172" i="1"/>
  <c r="P174" i="1"/>
  <c r="Q162" i="1"/>
  <c r="Q168" i="1"/>
  <c r="Q172" i="1"/>
  <c r="Q174" i="1"/>
  <c r="R154" i="1"/>
  <c r="R162" i="1"/>
  <c r="R170" i="1"/>
  <c r="S150" i="1"/>
  <c r="S160" i="1"/>
  <c r="S170" i="1"/>
  <c r="N155" i="1"/>
  <c r="N165" i="1"/>
  <c r="N173" i="1"/>
  <c r="O153" i="1"/>
  <c r="O165" i="1"/>
  <c r="P149" i="1"/>
  <c r="P159" i="1"/>
  <c r="P167" i="1"/>
  <c r="P175" i="1"/>
  <c r="Q155" i="1"/>
  <c r="Q163" i="1"/>
  <c r="Q173" i="1"/>
  <c r="R155" i="1"/>
  <c r="R161" i="1"/>
  <c r="R169" i="1"/>
  <c r="Q148" i="1"/>
  <c r="Q150" i="1"/>
  <c r="Q152" i="1"/>
  <c r="Q154" i="1"/>
  <c r="Q156" i="1"/>
  <c r="Q158" i="1"/>
  <c r="Q160" i="1"/>
  <c r="Q164" i="1"/>
  <c r="Q166" i="1"/>
  <c r="Q170" i="1"/>
  <c r="R150" i="1"/>
  <c r="R158" i="1"/>
  <c r="R166" i="1"/>
  <c r="R172" i="1"/>
  <c r="S152" i="1"/>
  <c r="S158" i="1"/>
  <c r="S164" i="1"/>
  <c r="S166" i="1"/>
  <c r="S174" i="1"/>
  <c r="N153" i="1"/>
  <c r="N159" i="1"/>
  <c r="N163" i="1"/>
  <c r="N169" i="1"/>
  <c r="N175" i="1"/>
  <c r="O155" i="1"/>
  <c r="O163" i="1"/>
  <c r="O169" i="1"/>
  <c r="O173" i="1"/>
  <c r="P151" i="1"/>
  <c r="P157" i="1"/>
  <c r="P163" i="1"/>
  <c r="P171" i="1"/>
  <c r="Q151" i="1"/>
  <c r="Q159" i="1"/>
  <c r="Q165" i="1"/>
  <c r="Q171" i="1"/>
  <c r="R149" i="1"/>
  <c r="R157" i="1"/>
  <c r="R167" i="1"/>
  <c r="R171" i="1"/>
  <c r="S149" i="1"/>
  <c r="S155" i="1"/>
  <c r="S163" i="1"/>
  <c r="S171" i="1"/>
  <c r="N152" i="1"/>
  <c r="N164" i="1"/>
  <c r="N170" i="1"/>
  <c r="R148" i="1"/>
  <c r="R156" i="1"/>
  <c r="R164" i="1"/>
  <c r="R174" i="1"/>
  <c r="S156" i="1"/>
  <c r="S168" i="1"/>
  <c r="N149" i="1"/>
  <c r="N161" i="1"/>
  <c r="N171" i="1"/>
  <c r="O151" i="1"/>
  <c r="O161" i="1"/>
  <c r="O171" i="1"/>
  <c r="P153" i="1"/>
  <c r="P161" i="1"/>
  <c r="P169" i="1"/>
  <c r="Q149" i="1"/>
  <c r="S161" i="1"/>
  <c r="S169" i="1"/>
  <c r="N148" i="1"/>
  <c r="N158" i="1"/>
  <c r="N166" i="1"/>
  <c r="N174" i="1"/>
  <c r="O159" i="1"/>
  <c r="Q161" i="1"/>
  <c r="Q169" i="1"/>
  <c r="R153" i="1"/>
  <c r="R163" i="1"/>
  <c r="R173" i="1"/>
  <c r="S153" i="1"/>
  <c r="S157" i="1"/>
  <c r="S165" i="1"/>
  <c r="S173" i="1"/>
  <c r="N150" i="1"/>
  <c r="N162" i="1"/>
  <c r="N172" i="1"/>
  <c r="N156" i="1"/>
  <c r="E13" i="1"/>
  <c r="E12" i="1"/>
  <c r="E11" i="1"/>
  <c r="E10" i="1"/>
  <c r="E9" i="1"/>
  <c r="E8" i="1"/>
  <c r="E7" i="1"/>
  <c r="C29" i="1"/>
  <c r="C28" i="1"/>
  <c r="C31" i="1" l="1"/>
  <c r="N110" i="1" a="1"/>
  <c r="N49" i="1" a="1"/>
  <c r="N78" i="1" a="1"/>
  <c r="G1" i="1"/>
  <c r="N110" i="1" l="1"/>
  <c r="AR111" i="1"/>
  <c r="AE110" i="1"/>
  <c r="AA112" i="1"/>
  <c r="V111" i="1"/>
  <c r="R113" i="1"/>
  <c r="N115" i="1"/>
  <c r="AR116" i="1"/>
  <c r="AN118" i="1"/>
  <c r="AJ120" i="1"/>
  <c r="AF122" i="1"/>
  <c r="AB124" i="1"/>
  <c r="X126" i="1"/>
  <c r="T128" i="1"/>
  <c r="Q110" i="1"/>
  <c r="AU111" i="1"/>
  <c r="AQ113" i="1"/>
  <c r="AM115" i="1"/>
  <c r="AI117" i="1"/>
  <c r="AE119" i="1"/>
  <c r="AA121" i="1"/>
  <c r="W123" i="1"/>
  <c r="S125" i="1"/>
  <c r="O127" i="1"/>
  <c r="AS128" i="1"/>
  <c r="AP110" i="1"/>
  <c r="AL112" i="1"/>
  <c r="AH114" i="1"/>
  <c r="AD116" i="1"/>
  <c r="Z118" i="1"/>
  <c r="V120" i="1"/>
  <c r="R122" i="1"/>
  <c r="N124" i="1"/>
  <c r="AR125" i="1"/>
  <c r="AN127" i="1"/>
  <c r="AJ129" i="1"/>
  <c r="AG111" i="1"/>
  <c r="AC113" i="1"/>
  <c r="Y115" i="1"/>
  <c r="U117" i="1"/>
  <c r="Q119" i="1"/>
  <c r="AU120" i="1"/>
  <c r="AQ122" i="1"/>
  <c r="AM124" i="1"/>
  <c r="AI126" i="1"/>
  <c r="AE128" i="1"/>
  <c r="AA111" i="1"/>
  <c r="P116" i="1"/>
  <c r="AP119" i="1"/>
  <c r="AH123" i="1"/>
  <c r="Z127" i="1"/>
  <c r="AF130" i="1"/>
  <c r="AB132" i="1"/>
  <c r="X134" i="1"/>
  <c r="T136" i="1"/>
  <c r="P138" i="1"/>
  <c r="AT139" i="1"/>
  <c r="AD113" i="1"/>
  <c r="V117" i="1"/>
  <c r="N121" i="1"/>
  <c r="AN124" i="1"/>
  <c r="AF128" i="1"/>
  <c r="R131" i="1"/>
  <c r="N133" i="1"/>
  <c r="AR134" i="1"/>
  <c r="AN136" i="1"/>
  <c r="AJ138" i="1"/>
  <c r="AF140" i="1"/>
  <c r="AI115" i="1"/>
  <c r="AH120" i="1"/>
  <c r="AG125" i="1"/>
  <c r="Y130" i="1"/>
  <c r="AP132" i="1"/>
  <c r="Y135" i="1"/>
  <c r="AQ137" i="1"/>
  <c r="Z140" i="1"/>
  <c r="AA142" i="1"/>
  <c r="P112" i="1"/>
  <c r="AF117" i="1"/>
  <c r="AE122" i="1"/>
  <c r="AI127" i="1"/>
  <c r="X131" i="1"/>
  <c r="AO133" i="1"/>
  <c r="Y136" i="1"/>
  <c r="AP138" i="1"/>
  <c r="V110" i="1"/>
  <c r="R112" i="1"/>
  <c r="AM110" i="1"/>
  <c r="AI112" i="1"/>
  <c r="AD111" i="1"/>
  <c r="Z113" i="1"/>
  <c r="V115" i="1"/>
  <c r="R117" i="1"/>
  <c r="N119" i="1"/>
  <c r="AR120" i="1"/>
  <c r="AN122" i="1"/>
  <c r="AJ124" i="1"/>
  <c r="AF126" i="1"/>
  <c r="AB128" i="1"/>
  <c r="Y110" i="1"/>
  <c r="U112" i="1"/>
  <c r="Q114" i="1"/>
  <c r="AU115" i="1"/>
  <c r="AQ117" i="1"/>
  <c r="AM119" i="1"/>
  <c r="AI121" i="1"/>
  <c r="AE123" i="1"/>
  <c r="AA125" i="1"/>
  <c r="W127" i="1"/>
  <c r="S129" i="1"/>
  <c r="P111" i="1"/>
  <c r="AT112" i="1"/>
  <c r="AP114" i="1"/>
  <c r="AL116" i="1"/>
  <c r="AH118" i="1"/>
  <c r="AD120" i="1"/>
  <c r="Z122" i="1"/>
  <c r="V124" i="1"/>
  <c r="R126" i="1"/>
  <c r="N128" i="1"/>
  <c r="AR129" i="1"/>
  <c r="AO111" i="1"/>
  <c r="AK113" i="1"/>
  <c r="AG115" i="1"/>
  <c r="AC117" i="1"/>
  <c r="Y119" i="1"/>
  <c r="U121" i="1"/>
  <c r="Q123" i="1"/>
  <c r="AU124" i="1"/>
  <c r="AQ126" i="1"/>
  <c r="AM128" i="1"/>
  <c r="Y112" i="1"/>
  <c r="AF116" i="1"/>
  <c r="X120" i="1"/>
  <c r="P124" i="1"/>
  <c r="AP127" i="1"/>
  <c r="AN130" i="1"/>
  <c r="AJ132" i="1"/>
  <c r="AF134" i="1"/>
  <c r="AB136" i="1"/>
  <c r="AD110" i="1"/>
  <c r="Z112" i="1"/>
  <c r="AU110" i="1"/>
  <c r="AQ112" i="1"/>
  <c r="AL111" i="1"/>
  <c r="AH113" i="1"/>
  <c r="AD115" i="1"/>
  <c r="Z117" i="1"/>
  <c r="V119" i="1"/>
  <c r="R121" i="1"/>
  <c r="N123" i="1"/>
  <c r="AR124" i="1"/>
  <c r="AN126" i="1"/>
  <c r="AJ128" i="1"/>
  <c r="AG110" i="1"/>
  <c r="AC112" i="1"/>
  <c r="Y114" i="1"/>
  <c r="U116" i="1"/>
  <c r="Q118" i="1"/>
  <c r="AU119" i="1"/>
  <c r="AQ121" i="1"/>
  <c r="AM123" i="1"/>
  <c r="AI125" i="1"/>
  <c r="AE127" i="1"/>
  <c r="AA129" i="1"/>
  <c r="X111" i="1"/>
  <c r="T113" i="1"/>
  <c r="P115" i="1"/>
  <c r="AT116" i="1"/>
  <c r="AP118" i="1"/>
  <c r="AL120" i="1"/>
  <c r="AH122" i="1"/>
  <c r="AD124" i="1"/>
  <c r="Z126" i="1"/>
  <c r="V128" i="1"/>
  <c r="S110" i="1"/>
  <c r="O112" i="1"/>
  <c r="AS113" i="1"/>
  <c r="AO115" i="1"/>
  <c r="AK117" i="1"/>
  <c r="AG119" i="1"/>
  <c r="AC121" i="1"/>
  <c r="Y123" i="1"/>
  <c r="U125" i="1"/>
  <c r="Q127" i="1"/>
  <c r="AU128" i="1"/>
  <c r="V113" i="1"/>
  <c r="N117" i="1"/>
  <c r="AN120" i="1"/>
  <c r="AF124" i="1"/>
  <c r="X128" i="1"/>
  <c r="N131" i="1"/>
  <c r="AR132" i="1"/>
  <c r="AN134" i="1"/>
  <c r="AJ136" i="1"/>
  <c r="AF138" i="1"/>
  <c r="AB140" i="1"/>
  <c r="AB114" i="1"/>
  <c r="T118" i="1"/>
  <c r="AT121" i="1"/>
  <c r="AL125" i="1"/>
  <c r="AD129" i="1"/>
  <c r="AH131" i="1"/>
  <c r="AD133" i="1"/>
  <c r="Z135" i="1"/>
  <c r="V137" i="1"/>
  <c r="R139" i="1"/>
  <c r="AJ110" i="1"/>
  <c r="AP116" i="1"/>
  <c r="AO121" i="1"/>
  <c r="AS126" i="1"/>
  <c r="AT130" i="1"/>
  <c r="AC133" i="1"/>
  <c r="AU135" i="1"/>
  <c r="AD138" i="1"/>
  <c r="AU140" i="1"/>
  <c r="AQ142" i="1"/>
  <c r="AN113" i="1"/>
  <c r="AM118" i="1"/>
  <c r="AQ123" i="1"/>
  <c r="AP128" i="1"/>
  <c r="AS131" i="1"/>
  <c r="AC134" i="1"/>
  <c r="AT136" i="1"/>
  <c r="AL110" i="1"/>
  <c r="AH112" i="1"/>
  <c r="U111" i="1"/>
  <c r="P110" i="1"/>
  <c r="AT111" i="1"/>
  <c r="AP113" i="1"/>
  <c r="AL115" i="1"/>
  <c r="AH117" i="1"/>
  <c r="AD119" i="1"/>
  <c r="Z121" i="1"/>
  <c r="V123" i="1"/>
  <c r="R125" i="1"/>
  <c r="N127" i="1"/>
  <c r="AR128" i="1"/>
  <c r="AO110" i="1"/>
  <c r="AK112" i="1"/>
  <c r="AG114" i="1"/>
  <c r="AC116" i="1"/>
  <c r="Y118" i="1"/>
  <c r="U120" i="1"/>
  <c r="Q122" i="1"/>
  <c r="AU123" i="1"/>
  <c r="AQ125" i="1"/>
  <c r="AM127" i="1"/>
  <c r="AI129" i="1"/>
  <c r="AF111" i="1"/>
  <c r="AB113" i="1"/>
  <c r="X115" i="1"/>
  <c r="T117" i="1"/>
  <c r="P119" i="1"/>
  <c r="AT120" i="1"/>
  <c r="AP122" i="1"/>
  <c r="AL124" i="1"/>
  <c r="AH126" i="1"/>
  <c r="AD128" i="1"/>
  <c r="AA110" i="1"/>
  <c r="W112" i="1"/>
  <c r="S114" i="1"/>
  <c r="O116" i="1"/>
  <c r="AS117" i="1"/>
  <c r="AO119" i="1"/>
  <c r="AK121" i="1"/>
  <c r="AG123" i="1"/>
  <c r="AC125" i="1"/>
  <c r="Y127" i="1"/>
  <c r="U129" i="1"/>
  <c r="AL113" i="1"/>
  <c r="AD117" i="1"/>
  <c r="V121" i="1"/>
  <c r="N125" i="1"/>
  <c r="AN128" i="1"/>
  <c r="V131" i="1"/>
  <c r="R133" i="1"/>
  <c r="N135" i="1"/>
  <c r="AR136" i="1"/>
  <c r="AN138" i="1"/>
  <c r="AJ140" i="1"/>
  <c r="AR114" i="1"/>
  <c r="AJ118" i="1"/>
  <c r="AB122" i="1"/>
  <c r="T126" i="1"/>
  <c r="AT129" i="1"/>
  <c r="AP131" i="1"/>
  <c r="AL133" i="1"/>
  <c r="AH135" i="1"/>
  <c r="AD137" i="1"/>
  <c r="Z139" i="1"/>
  <c r="AP111" i="1"/>
  <c r="AE117" i="1"/>
  <c r="AD122" i="1"/>
  <c r="AC127" i="1"/>
  <c r="W131" i="1"/>
  <c r="AN133" i="1"/>
  <c r="W136" i="1"/>
  <c r="AO138" i="1"/>
  <c r="U141" i="1"/>
  <c r="Q143" i="1"/>
  <c r="AC114" i="1"/>
  <c r="AB119" i="1"/>
  <c r="AA124" i="1"/>
  <c r="AE129" i="1"/>
  <c r="V132" i="1"/>
  <c r="AM134" i="1"/>
  <c r="W137" i="1"/>
  <c r="AT110" i="1"/>
  <c r="AP112" i="1"/>
  <c r="AC111" i="1"/>
  <c r="X110" i="1"/>
  <c r="T112" i="1"/>
  <c r="P114" i="1"/>
  <c r="AT115" i="1"/>
  <c r="AP117" i="1"/>
  <c r="AL119" i="1"/>
  <c r="AH121" i="1"/>
  <c r="AD123" i="1"/>
  <c r="Z125" i="1"/>
  <c r="V127" i="1"/>
  <c r="R129" i="1"/>
  <c r="O111" i="1"/>
  <c r="AS112" i="1"/>
  <c r="AO114" i="1"/>
  <c r="AK116" i="1"/>
  <c r="AG118" i="1"/>
  <c r="AC120" i="1"/>
  <c r="Y122" i="1"/>
  <c r="U124" i="1"/>
  <c r="Q126" i="1"/>
  <c r="AU127" i="1"/>
  <c r="AQ129" i="1"/>
  <c r="AN111" i="1"/>
  <c r="AJ113" i="1"/>
  <c r="AF115" i="1"/>
  <c r="AB117" i="1"/>
  <c r="X119" i="1"/>
  <c r="T121" i="1"/>
  <c r="P123" i="1"/>
  <c r="AT124" i="1"/>
  <c r="AP126" i="1"/>
  <c r="AL128" i="1"/>
  <c r="AI110" i="1"/>
  <c r="AE112" i="1"/>
  <c r="AA114" i="1"/>
  <c r="W116" i="1"/>
  <c r="S118" i="1"/>
  <c r="O120" i="1"/>
  <c r="AS121" i="1"/>
  <c r="AO123" i="1"/>
  <c r="AK125" i="1"/>
  <c r="AG127" i="1"/>
  <c r="AC129" i="1"/>
  <c r="T114" i="1"/>
  <c r="AT117" i="1"/>
  <c r="AL121" i="1"/>
  <c r="AD125" i="1"/>
  <c r="V129" i="1"/>
  <c r="AD131" i="1"/>
  <c r="Z133" i="1"/>
  <c r="V135" i="1"/>
  <c r="R137" i="1"/>
  <c r="N139" i="1"/>
  <c r="AR140" i="1"/>
  <c r="Z115" i="1"/>
  <c r="R119" i="1"/>
  <c r="AR122" i="1"/>
  <c r="AJ126" i="1"/>
  <c r="T130" i="1"/>
  <c r="P132" i="1"/>
  <c r="AT133" i="1"/>
  <c r="AP135" i="1"/>
  <c r="AL137" i="1"/>
  <c r="AH139" i="1"/>
  <c r="O113" i="1"/>
  <c r="O118" i="1"/>
  <c r="S123" i="1"/>
  <c r="R128" i="1"/>
  <c r="T111" i="1"/>
  <c r="P113" i="1"/>
  <c r="AK111" i="1"/>
  <c r="AF110" i="1"/>
  <c r="AB112" i="1"/>
  <c r="X114" i="1"/>
  <c r="T116" i="1"/>
  <c r="P118" i="1"/>
  <c r="AT119" i="1"/>
  <c r="AP121" i="1"/>
  <c r="AL123" i="1"/>
  <c r="AH125" i="1"/>
  <c r="AD127" i="1"/>
  <c r="Z129" i="1"/>
  <c r="W111" i="1"/>
  <c r="S113" i="1"/>
  <c r="O115" i="1"/>
  <c r="AS116" i="1"/>
  <c r="AO118" i="1"/>
  <c r="AK120" i="1"/>
  <c r="AG122" i="1"/>
  <c r="AC124" i="1"/>
  <c r="Y126" i="1"/>
  <c r="U128" i="1"/>
  <c r="R110" i="1"/>
  <c r="N112" i="1"/>
  <c r="AR113" i="1"/>
  <c r="AN115" i="1"/>
  <c r="AJ117" i="1"/>
  <c r="AF119" i="1"/>
  <c r="AB121" i="1"/>
  <c r="X123" i="1"/>
  <c r="T125" i="1"/>
  <c r="P127" i="1"/>
  <c r="AT128" i="1"/>
  <c r="AQ110" i="1"/>
  <c r="AM112" i="1"/>
  <c r="AI114" i="1"/>
  <c r="AE116" i="1"/>
  <c r="AA118" i="1"/>
  <c r="W120" i="1"/>
  <c r="S122" i="1"/>
  <c r="O124" i="1"/>
  <c r="AS125" i="1"/>
  <c r="AO127" i="1"/>
  <c r="AK129" i="1"/>
  <c r="AJ114" i="1"/>
  <c r="AB118" i="1"/>
  <c r="T122" i="1"/>
  <c r="AT125" i="1"/>
  <c r="AL129" i="1"/>
  <c r="AL131" i="1"/>
  <c r="AH133" i="1"/>
  <c r="AD135" i="1"/>
  <c r="Z137" i="1"/>
  <c r="V139" i="1"/>
  <c r="AS110" i="1"/>
  <c r="AP115" i="1"/>
  <c r="AH119" i="1"/>
  <c r="Z123" i="1"/>
  <c r="R127" i="1"/>
  <c r="AB130" i="1"/>
  <c r="X132" i="1"/>
  <c r="T134" i="1"/>
  <c r="P136" i="1"/>
  <c r="AT137" i="1"/>
  <c r="AP139" i="1"/>
  <c r="AM113" i="1"/>
  <c r="AL118" i="1"/>
  <c r="AK123" i="1"/>
  <c r="AO128" i="1"/>
  <c r="AR131" i="1"/>
  <c r="AA134" i="1"/>
  <c r="AS136" i="1"/>
  <c r="AB139" i="1"/>
  <c r="AK141" i="1"/>
  <c r="AG143" i="1"/>
  <c r="AJ115" i="1"/>
  <c r="AI120" i="1"/>
  <c r="AM125" i="1"/>
  <c r="Z130" i="1"/>
  <c r="AQ132" i="1"/>
  <c r="AA135" i="1"/>
  <c r="AR137" i="1"/>
  <c r="AA140" i="1"/>
  <c r="AB111" i="1"/>
  <c r="AJ112" i="1"/>
  <c r="T120" i="1"/>
  <c r="AL127" i="1"/>
  <c r="W115" i="1"/>
  <c r="AO122" i="1"/>
  <c r="Z110" i="1"/>
  <c r="AR117" i="1"/>
  <c r="AB125" i="1"/>
  <c r="AU112" i="1"/>
  <c r="AE120" i="1"/>
  <c r="O128" i="1"/>
  <c r="AJ122" i="1"/>
  <c r="AP133" i="1"/>
  <c r="AL139" i="1"/>
  <c r="P120" i="1"/>
  <c r="N129" i="1"/>
  <c r="AJ134" i="1"/>
  <c r="P140" i="1"/>
  <c r="W121" i="1"/>
  <c r="U132" i="1"/>
  <c r="U137" i="1"/>
  <c r="AS141" i="1"/>
  <c r="Y116" i="1"/>
  <c r="W126" i="1"/>
  <c r="T133" i="1"/>
  <c r="U138" i="1"/>
  <c r="V141" i="1"/>
  <c r="R143" i="1"/>
  <c r="AD114" i="1"/>
  <c r="AC119" i="1"/>
  <c r="AE114" i="1"/>
  <c r="AI119" i="1"/>
  <c r="AH124" i="1"/>
  <c r="AG129" i="1"/>
  <c r="Y132" i="1"/>
  <c r="AP134" i="1"/>
  <c r="Y137" i="1"/>
  <c r="AQ139" i="1"/>
  <c r="N142" i="1"/>
  <c r="AR143" i="1"/>
  <c r="AG116" i="1"/>
  <c r="AF121" i="1"/>
  <c r="AE126" i="1"/>
  <c r="AO130" i="1"/>
  <c r="X133" i="1"/>
  <c r="AO135" i="1"/>
  <c r="Y138" i="1"/>
  <c r="AP140" i="1"/>
  <c r="AM142" i="1"/>
  <c r="AG112" i="1"/>
  <c r="AO117" i="1"/>
  <c r="AS122" i="1"/>
  <c r="AR127" i="1"/>
  <c r="AC131" i="1"/>
  <c r="AU133" i="1"/>
  <c r="AD136" i="1"/>
  <c r="AU138" i="1"/>
  <c r="Z141" i="1"/>
  <c r="V143" i="1"/>
  <c r="AA120" i="1"/>
  <c r="R132" i="1"/>
  <c r="AM138" i="1"/>
  <c r="N113" i="1"/>
  <c r="X129" i="1"/>
  <c r="Z136" i="1"/>
  <c r="AG142" i="1"/>
  <c r="AG124" i="1"/>
  <c r="N134" i="1"/>
  <c r="AI140" i="1"/>
  <c r="AK118" i="1"/>
  <c r="AF131" i="1"/>
  <c r="V138" i="1"/>
  <c r="AU143" i="1"/>
  <c r="AI116" i="1"/>
  <c r="AQ130" i="1"/>
  <c r="AE137" i="1"/>
  <c r="AA143" i="1"/>
  <c r="AM126" i="1"/>
  <c r="Q135" i="1"/>
  <c r="AI141" i="1"/>
  <c r="N122" i="1"/>
  <c r="AM132" i="1"/>
  <c r="AA139" i="1"/>
  <c r="AS114" i="1"/>
  <c r="W130" i="1"/>
  <c r="AJ111" i="1"/>
  <c r="AR112" i="1"/>
  <c r="AB120" i="1"/>
  <c r="AT127" i="1"/>
  <c r="AE115" i="1"/>
  <c r="O123" i="1"/>
  <c r="AH110" i="1"/>
  <c r="R118" i="1"/>
  <c r="AJ125" i="1"/>
  <c r="U113" i="1"/>
  <c r="AM120" i="1"/>
  <c r="W128" i="1"/>
  <c r="R123" i="1"/>
  <c r="P134" i="1"/>
  <c r="T140" i="1"/>
  <c r="AF120" i="1"/>
  <c r="AJ130" i="1"/>
  <c r="R135" i="1"/>
  <c r="X140" i="1"/>
  <c r="Z124" i="1"/>
  <c r="AE132" i="1"/>
  <c r="AF137" i="1"/>
  <c r="S142" i="1"/>
  <c r="AQ116" i="1"/>
  <c r="AT126" i="1"/>
  <c r="AE133" i="1"/>
  <c r="AE138" i="1"/>
  <c r="AD141" i="1"/>
  <c r="Z143" i="1"/>
  <c r="S115" i="1"/>
  <c r="R120" i="1"/>
  <c r="T115" i="1"/>
  <c r="S120" i="1"/>
  <c r="W125" i="1"/>
  <c r="R130" i="1"/>
  <c r="AI132" i="1"/>
  <c r="S135" i="1"/>
  <c r="AJ137" i="1"/>
  <c r="S140" i="1"/>
  <c r="V142" i="1"/>
  <c r="S111" i="1"/>
  <c r="Q117" i="1"/>
  <c r="U122" i="1"/>
  <c r="T127" i="1"/>
  <c r="Q131" i="1"/>
  <c r="AI133" i="1"/>
  <c r="R136" i="1"/>
  <c r="AI138" i="1"/>
  <c r="Q141" i="1"/>
  <c r="AU142" i="1"/>
  <c r="AE113" i="1"/>
  <c r="AD118" i="1"/>
  <c r="AC123" i="1"/>
  <c r="AG128" i="1"/>
  <c r="AN131" i="1"/>
  <c r="W134" i="1"/>
  <c r="AO136" i="1"/>
  <c r="X139" i="1"/>
  <c r="AH141" i="1"/>
  <c r="AD143" i="1"/>
  <c r="AC122" i="1"/>
  <c r="AS132" i="1"/>
  <c r="AJ139" i="1"/>
  <c r="AC115" i="1"/>
  <c r="AG130" i="1"/>
  <c r="T137" i="1"/>
  <c r="S143" i="1"/>
  <c r="U126" i="1"/>
  <c r="AO134" i="1"/>
  <c r="AA141" i="1"/>
  <c r="Q121" i="1"/>
  <c r="AC132" i="1"/>
  <c r="P139" i="1"/>
  <c r="AD134" i="1"/>
  <c r="T119" i="1"/>
  <c r="AJ131" i="1"/>
  <c r="AA138" i="1"/>
  <c r="AB110" i="1"/>
  <c r="O110" i="1"/>
  <c r="AF114" i="1"/>
  <c r="P122" i="1"/>
  <c r="AH129" i="1"/>
  <c r="S117" i="1"/>
  <c r="AK124" i="1"/>
  <c r="V112" i="1"/>
  <c r="AN119" i="1"/>
  <c r="X127" i="1"/>
  <c r="AQ114" i="1"/>
  <c r="AA122" i="1"/>
  <c r="AS129" i="1"/>
  <c r="AB126" i="1"/>
  <c r="AL135" i="1"/>
  <c r="AQ111" i="1"/>
  <c r="AD121" i="1"/>
  <c r="AR130" i="1"/>
  <c r="X136" i="1"/>
  <c r="AN140" i="1"/>
  <c r="O125" i="1"/>
  <c r="S133" i="1"/>
  <c r="S138" i="1"/>
  <c r="AI142" i="1"/>
  <c r="U118" i="1"/>
  <c r="S128" i="1"/>
  <c r="R134" i="1"/>
  <c r="S139" i="1"/>
  <c r="AL141" i="1"/>
  <c r="AH143" i="1"/>
  <c r="AK115" i="1"/>
  <c r="AO120" i="1"/>
  <c r="AQ115" i="1"/>
  <c r="AP120" i="1"/>
  <c r="AO125" i="1"/>
  <c r="AC130" i="1"/>
  <c r="AT132" i="1"/>
  <c r="AC135" i="1"/>
  <c r="AU137" i="1"/>
  <c r="AD140" i="1"/>
  <c r="AD142" i="1"/>
  <c r="AF112" i="1"/>
  <c r="AN117" i="1"/>
  <c r="AM122" i="1"/>
  <c r="AQ127" i="1"/>
  <c r="AB131" i="1"/>
  <c r="AS133" i="1"/>
  <c r="AC136" i="1"/>
  <c r="AT138" i="1"/>
  <c r="Y141" i="1"/>
  <c r="U143" i="1"/>
  <c r="O114" i="1"/>
  <c r="S119" i="1"/>
  <c r="R124" i="1"/>
  <c r="Q129" i="1"/>
  <c r="Q132" i="1"/>
  <c r="AH134" i="1"/>
  <c r="Q137" i="1"/>
  <c r="AI139" i="1"/>
  <c r="AP141" i="1"/>
  <c r="AL143" i="1"/>
  <c r="S124" i="1"/>
  <c r="AM133" i="1"/>
  <c r="AC140" i="1"/>
  <c r="N118" i="1"/>
  <c r="Y131" i="1"/>
  <c r="Q138" i="1"/>
  <c r="AN143" i="1"/>
  <c r="AS127" i="1"/>
  <c r="AI135" i="1"/>
  <c r="AU141" i="1"/>
  <c r="AU122" i="1"/>
  <c r="U133" i="1"/>
  <c r="AU139" i="1"/>
  <c r="AO137" i="1"/>
  <c r="AM121" i="1"/>
  <c r="AD132" i="1"/>
  <c r="T139" i="1"/>
  <c r="V114" i="1"/>
  <c r="Q130" i="1"/>
  <c r="AP136" i="1"/>
  <c r="AP142" i="1"/>
  <c r="AE125" i="1"/>
  <c r="Z134" i="1"/>
  <c r="W110" i="1"/>
  <c r="AN114" i="1"/>
  <c r="X122" i="1"/>
  <c r="AP129" i="1"/>
  <c r="AA117" i="1"/>
  <c r="AS124" i="1"/>
  <c r="AD112" i="1"/>
  <c r="N120" i="1"/>
  <c r="AF127" i="1"/>
  <c r="Q115" i="1"/>
  <c r="AI122" i="1"/>
  <c r="AC110" i="1"/>
  <c r="AR126" i="1"/>
  <c r="AT135" i="1"/>
  <c r="AO112" i="1"/>
  <c r="AP123" i="1"/>
  <c r="Z131" i="1"/>
  <c r="AF136" i="1"/>
  <c r="W114" i="1"/>
  <c r="V126" i="1"/>
  <c r="Q134" i="1"/>
  <c r="Q139" i="1"/>
  <c r="Y143" i="1"/>
  <c r="Q120" i="1"/>
  <c r="O130" i="1"/>
  <c r="P135" i="1"/>
  <c r="AC139" i="1"/>
  <c r="AT141" i="1"/>
  <c r="AP143" i="1"/>
  <c r="Z116" i="1"/>
  <c r="Y121" i="1"/>
  <c r="AA116" i="1"/>
  <c r="AE121" i="1"/>
  <c r="AD126" i="1"/>
  <c r="AM130" i="1"/>
  <c r="W133" i="1"/>
  <c r="AN135" i="1"/>
  <c r="W138" i="1"/>
  <c r="AO140" i="1"/>
  <c r="AL142" i="1"/>
  <c r="Y113" i="1"/>
  <c r="AC118" i="1"/>
  <c r="AB123" i="1"/>
  <c r="AA128" i="1"/>
  <c r="AM131" i="1"/>
  <c r="V134" i="1"/>
  <c r="AM136" i="1"/>
  <c r="W139" i="1"/>
  <c r="AG141" i="1"/>
  <c r="AC143" i="1"/>
  <c r="AL114" i="1"/>
  <c r="AK119" i="1"/>
  <c r="AO124" i="1"/>
  <c r="AN129" i="1"/>
  <c r="AA132" i="1"/>
  <c r="AS134" i="1"/>
  <c r="AB137" i="1"/>
  <c r="AS139" i="1"/>
  <c r="P142" i="1"/>
  <c r="AT143" i="1"/>
  <c r="AN125" i="1"/>
  <c r="AI134" i="1"/>
  <c r="T141" i="1"/>
  <c r="AG120" i="1"/>
  <c r="S132" i="1"/>
  <c r="AQ138" i="1"/>
  <c r="AF113" i="1"/>
  <c r="AF129" i="1"/>
  <c r="AE136" i="1"/>
  <c r="AH142" i="1"/>
  <c r="AP124" i="1"/>
  <c r="O134" i="1"/>
  <c r="AM140" i="1"/>
  <c r="AE139" i="1"/>
  <c r="U123" i="1"/>
  <c r="AA133" i="1"/>
  <c r="N140" i="1"/>
  <c r="AO116" i="1"/>
  <c r="AS130" i="1"/>
  <c r="AI137" i="1"/>
  <c r="AE143" i="1"/>
  <c r="AU126" i="1"/>
  <c r="W135" i="1"/>
  <c r="AJ141" i="1"/>
  <c r="W122" i="1"/>
  <c r="AS111" i="1"/>
  <c r="AB116" i="1"/>
  <c r="AT123" i="1"/>
  <c r="AE111" i="1"/>
  <c r="O119" i="1"/>
  <c r="AG126" i="1"/>
  <c r="R114" i="1"/>
  <c r="AJ121" i="1"/>
  <c r="T129" i="1"/>
  <c r="AM116" i="1"/>
  <c r="W124" i="1"/>
  <c r="R115" i="1"/>
  <c r="P130" i="1"/>
  <c r="AH137" i="1"/>
  <c r="AT113" i="1"/>
  <c r="X124" i="1"/>
  <c r="AF132" i="1"/>
  <c r="N137" i="1"/>
  <c r="AT114" i="1"/>
  <c r="Y129" i="1"/>
  <c r="AL134" i="1"/>
  <c r="AM139" i="1"/>
  <c r="AO143" i="1"/>
  <c r="X121" i="1"/>
  <c r="AK130" i="1"/>
  <c r="AK135" i="1"/>
  <c r="AN139" i="1"/>
  <c r="T142" i="1"/>
  <c r="AR110" i="1"/>
  <c r="O117" i="1"/>
  <c r="R111" i="1"/>
  <c r="P117" i="1"/>
  <c r="O122" i="1"/>
  <c r="S127" i="1"/>
  <c r="P131" i="1"/>
  <c r="AG133" i="1"/>
  <c r="Q136" i="1"/>
  <c r="AH138" i="1"/>
  <c r="P141" i="1"/>
  <c r="AT142" i="1"/>
  <c r="N114" i="1"/>
  <c r="AU118" i="1"/>
  <c r="Q124" i="1"/>
  <c r="P129" i="1"/>
  <c r="O132" i="1"/>
  <c r="AG134" i="1"/>
  <c r="P137" i="1"/>
  <c r="AG139" i="1"/>
  <c r="AO141" i="1"/>
  <c r="AK143" i="1"/>
  <c r="AA115" i="1"/>
  <c r="Z120" i="1"/>
  <c r="Y125" i="1"/>
  <c r="U130" i="1"/>
  <c r="AL132" i="1"/>
  <c r="U135" i="1"/>
  <c r="S112" i="1"/>
  <c r="AJ116" i="1"/>
  <c r="T124" i="1"/>
  <c r="AM111" i="1"/>
  <c r="W119" i="1"/>
  <c r="AO126" i="1"/>
  <c r="Z114" i="1"/>
  <c r="AR121" i="1"/>
  <c r="AB129" i="1"/>
  <c r="AU116" i="1"/>
  <c r="AE124" i="1"/>
  <c r="AH115" i="1"/>
  <c r="X130" i="1"/>
  <c r="AP137" i="1"/>
  <c r="X116" i="1"/>
  <c r="V125" i="1"/>
  <c r="AN132" i="1"/>
  <c r="T138" i="1"/>
  <c r="S116" i="1"/>
  <c r="N130" i="1"/>
  <c r="O135" i="1"/>
  <c r="O140" i="1"/>
  <c r="AK110" i="1"/>
  <c r="AU121" i="1"/>
  <c r="AU130" i="1"/>
  <c r="N136" i="1"/>
  <c r="Q140" i="1"/>
  <c r="AB142" i="1"/>
  <c r="Q112" i="1"/>
  <c r="AG117" i="1"/>
  <c r="X112" i="1"/>
  <c r="AM117" i="1"/>
  <c r="AL122" i="1"/>
  <c r="AK127" i="1"/>
  <c r="AA131" i="1"/>
  <c r="AR133" i="1"/>
  <c r="AA136" i="1"/>
  <c r="AS138" i="1"/>
  <c r="X141" i="1"/>
  <c r="T143" i="1"/>
  <c r="AK114" i="1"/>
  <c r="AJ119" i="1"/>
  <c r="AI124" i="1"/>
  <c r="AM129" i="1"/>
  <c r="Z132" i="1"/>
  <c r="AQ134" i="1"/>
  <c r="AA137" i="1"/>
  <c r="AR139" i="1"/>
  <c r="O142" i="1"/>
  <c r="AS143" i="1"/>
  <c r="AS115" i="1"/>
  <c r="O121" i="1"/>
  <c r="N126" i="1"/>
  <c r="AE130" i="1"/>
  <c r="O133" i="1"/>
  <c r="AF135" i="1"/>
  <c r="AN110" i="1"/>
  <c r="X118" i="1"/>
  <c r="AP125" i="1"/>
  <c r="AA113" i="1"/>
  <c r="AS120" i="1"/>
  <c r="AC128" i="1"/>
  <c r="N116" i="1"/>
  <c r="AF123" i="1"/>
  <c r="Q111" i="1"/>
  <c r="AI118" i="1"/>
  <c r="S126" i="1"/>
  <c r="AR118" i="1"/>
  <c r="AT131" i="1"/>
  <c r="X138" i="1"/>
  <c r="AN116" i="1"/>
  <c r="AH127" i="1"/>
  <c r="V133" i="1"/>
  <c r="AB138" i="1"/>
  <c r="AA119" i="1"/>
  <c r="AI130" i="1"/>
  <c r="AJ135" i="1"/>
  <c r="AK140" i="1"/>
  <c r="Q113" i="1"/>
  <c r="T123" i="1"/>
  <c r="AI131" i="1"/>
  <c r="AI136" i="1"/>
  <c r="AL140" i="1"/>
  <c r="AJ142" i="1"/>
  <c r="W113" i="1"/>
  <c r="V118" i="1"/>
  <c r="X113" i="1"/>
  <c r="W118" i="1"/>
  <c r="AA123" i="1"/>
  <c r="Z128" i="1"/>
  <c r="AK131" i="1"/>
  <c r="U134" i="1"/>
  <c r="AL136" i="1"/>
  <c r="U139" i="1"/>
  <c r="AF141" i="1"/>
  <c r="AB143" i="1"/>
  <c r="U115" i="1"/>
  <c r="Y120" i="1"/>
  <c r="X125" i="1"/>
  <c r="S130" i="1"/>
  <c r="AK132" i="1"/>
  <c r="T135" i="1"/>
  <c r="AK137" i="1"/>
  <c r="U140" i="1"/>
  <c r="W142" i="1"/>
  <c r="T110" i="1"/>
  <c r="AH116" i="1"/>
  <c r="AG121" i="1"/>
  <c r="AK126" i="1"/>
  <c r="AP130" i="1"/>
  <c r="Y133" i="1"/>
  <c r="AQ135" i="1"/>
  <c r="Z138" i="1"/>
  <c r="AQ140" i="1"/>
  <c r="AN142" i="1"/>
  <c r="AB115" i="1"/>
  <c r="AA130" i="1"/>
  <c r="S137" i="1"/>
  <c r="P143" i="1"/>
  <c r="S121" i="1"/>
  <c r="T132" i="1"/>
  <c r="AH136" i="1"/>
  <c r="AO113" i="1"/>
  <c r="O137" i="1"/>
  <c r="AU132" i="1"/>
  <c r="U127" i="1"/>
  <c r="AG140" i="1"/>
  <c r="AB127" i="1"/>
  <c r="AM143" i="1"/>
  <c r="AG135" i="1"/>
  <c r="AT122" i="1"/>
  <c r="AO139" i="1"/>
  <c r="AL130" i="1"/>
  <c r="X143" i="1"/>
  <c r="AU129" i="1"/>
  <c r="AO142" i="1"/>
  <c r="AB133" i="1"/>
  <c r="AH111" i="1"/>
  <c r="AQ131" i="1"/>
  <c r="Y142" i="1"/>
  <c r="AA127" i="1"/>
  <c r="AU136" i="1"/>
  <c r="AK122" i="1"/>
  <c r="AH130" i="1"/>
  <c r="W143" i="1"/>
  <c r="AT134" i="1"/>
  <c r="S141" i="1"/>
  <c r="U119" i="1"/>
  <c r="Y134" i="1"/>
  <c r="AM114" i="1"/>
  <c r="AF133" i="1"/>
  <c r="AS142" i="1"/>
  <c r="AQ128" i="1"/>
  <c r="AL138" i="1"/>
  <c r="AB135" i="1"/>
  <c r="AG113" i="1"/>
  <c r="AI143" i="1"/>
  <c r="AI123" i="1"/>
  <c r="AQ119" i="1"/>
  <c r="AI111" i="1"/>
  <c r="AM141" i="1"/>
  <c r="Y111" i="1"/>
  <c r="AB134" i="1"/>
  <c r="AR115" i="1"/>
  <c r="AM137" i="1"/>
  <c r="V136" i="1"/>
  <c r="AR141" i="1"/>
  <c r="AC137" i="1"/>
  <c r="AK136" i="1"/>
  <c r="AJ123" i="1"/>
  <c r="AO132" i="1"/>
  <c r="AR138" i="1"/>
  <c r="AG137" i="1"/>
  <c r="AQ120" i="1"/>
  <c r="U110" i="1"/>
  <c r="P133" i="1"/>
  <c r="AC126" i="1"/>
  <c r="AQ124" i="1"/>
  <c r="AI128" i="1"/>
  <c r="AK133" i="1"/>
  <c r="AA126" i="1"/>
  <c r="N132" i="1"/>
  <c r="W117" i="1"/>
  <c r="AQ141" i="1"/>
  <c r="Q128" i="1"/>
  <c r="AL126" i="1"/>
  <c r="V130" i="1"/>
  <c r="X135" i="1"/>
  <c r="Z119" i="1"/>
  <c r="AR142" i="1"/>
  <c r="V140" i="1"/>
  <c r="AK134" i="1"/>
  <c r="O139" i="1"/>
  <c r="AK142" i="1"/>
  <c r="U142" i="1"/>
  <c r="O141" i="1"/>
  <c r="AK128" i="1"/>
  <c r="AD139" i="1"/>
  <c r="AC141" i="1"/>
  <c r="AS118" i="1"/>
  <c r="AF139" i="1"/>
  <c r="AE135" i="1"/>
  <c r="S131" i="1"/>
  <c r="R141" i="1"/>
  <c r="W129" i="1"/>
  <c r="AK139" i="1"/>
  <c r="S134" i="1"/>
  <c r="AS123" i="1"/>
  <c r="R116" i="1"/>
  <c r="Y139" i="1"/>
  <c r="Y117" i="1"/>
  <c r="AF118" i="1"/>
  <c r="O138" i="1"/>
  <c r="Q116" i="1"/>
  <c r="AB141" i="1"/>
  <c r="AH128" i="1"/>
  <c r="AR119" i="1"/>
  <c r="AS119" i="1"/>
  <c r="AU125" i="1"/>
  <c r="AN112" i="1"/>
  <c r="AE118" i="1"/>
  <c r="Q142" i="1"/>
  <c r="AO131" i="1"/>
  <c r="W140" i="1"/>
  <c r="AI113" i="1"/>
  <c r="AD130" i="1"/>
  <c r="AC142" i="1"/>
  <c r="AO129" i="1"/>
  <c r="R142" i="1"/>
  <c r="O131" i="1"/>
  <c r="U136" i="1"/>
  <c r="V116" i="1"/>
  <c r="AL117" i="1"/>
  <c r="AU114" i="1"/>
  <c r="AU113" i="1"/>
  <c r="AN141" i="1"/>
  <c r="N138" i="1"/>
  <c r="AJ133" i="1"/>
  <c r="X142" i="1"/>
  <c r="U131" i="1"/>
  <c r="Y124" i="1"/>
  <c r="AH140" i="1"/>
  <c r="AE131" i="1"/>
  <c r="AQ143" i="1"/>
  <c r="AM135" i="1"/>
  <c r="Z142" i="1"/>
  <c r="AU134" i="1"/>
  <c r="AN121" i="1"/>
  <c r="AS135" i="1"/>
  <c r="X117" i="1"/>
  <c r="O136" i="1"/>
  <c r="AF143" i="1"/>
  <c r="T131" i="1"/>
  <c r="Y140" i="1"/>
  <c r="AN123" i="1"/>
  <c r="P128" i="1"/>
  <c r="P125" i="1"/>
  <c r="AT118" i="1"/>
  <c r="AJ143" i="1"/>
  <c r="AE140" i="1"/>
  <c r="S136" i="1"/>
  <c r="AF142" i="1"/>
  <c r="O126" i="1"/>
  <c r="W141" i="1"/>
  <c r="W132" i="1"/>
  <c r="AG136" i="1"/>
  <c r="AR135" i="1"/>
  <c r="AC138" i="1"/>
  <c r="AQ136" i="1"/>
  <c r="AU131" i="1"/>
  <c r="N111" i="1"/>
  <c r="AG132" i="1"/>
  <c r="AE142" i="1"/>
  <c r="N143" i="1"/>
  <c r="AJ127" i="1"/>
  <c r="Q133" i="1"/>
  <c r="U114" i="1"/>
  <c r="Q125" i="1"/>
  <c r="AN137" i="1"/>
  <c r="O143" i="1"/>
  <c r="AQ118" i="1"/>
  <c r="O129" i="1"/>
  <c r="Z111" i="1"/>
  <c r="AS137" i="1"/>
  <c r="X137" i="1"/>
  <c r="AS140" i="1"/>
  <c r="R140" i="1"/>
  <c r="AG138" i="1"/>
  <c r="P126" i="1"/>
  <c r="N141" i="1"/>
  <c r="AK138" i="1"/>
  <c r="AQ133" i="1"/>
  <c r="R138" i="1"/>
  <c r="AE141" i="1"/>
  <c r="AT140" i="1"/>
  <c r="AR123" i="1"/>
  <c r="AG131" i="1"/>
  <c r="AE134" i="1"/>
  <c r="V122" i="1"/>
  <c r="AU117" i="1"/>
  <c r="P121" i="1"/>
  <c r="Y128" i="1"/>
  <c r="AH132" i="1"/>
  <c r="AF125" i="1"/>
  <c r="P49" i="1"/>
  <c r="AO50" i="1"/>
  <c r="AA52" i="1"/>
  <c r="AZ53" i="1"/>
  <c r="AL55" i="1"/>
  <c r="X57" i="1"/>
  <c r="AW58" i="1"/>
  <c r="AI60" i="1"/>
  <c r="U62" i="1"/>
  <c r="AT63" i="1"/>
  <c r="AF65" i="1"/>
  <c r="AO49" i="1"/>
  <c r="AA51" i="1"/>
  <c r="AZ52" i="1"/>
  <c r="AL54" i="1"/>
  <c r="X56" i="1"/>
  <c r="AW57" i="1"/>
  <c r="AI59" i="1"/>
  <c r="U61" i="1"/>
  <c r="AT62" i="1"/>
  <c r="AF64" i="1"/>
  <c r="AA49" i="1"/>
  <c r="AZ50" i="1"/>
  <c r="AL52" i="1"/>
  <c r="X54" i="1"/>
  <c r="AW55" i="1"/>
  <c r="AI57" i="1"/>
  <c r="U59" i="1"/>
  <c r="AT60" i="1"/>
  <c r="AF62" i="1"/>
  <c r="R64" i="1"/>
  <c r="AQ65" i="1"/>
  <c r="AF50" i="1"/>
  <c r="R53" i="1"/>
  <c r="AQ55" i="1"/>
  <c r="AC58" i="1"/>
  <c r="N61" i="1"/>
  <c r="AK63" i="1"/>
  <c r="U66" i="1"/>
  <c r="AV67" i="1"/>
  <c r="AH69" i="1"/>
  <c r="T71" i="1"/>
  <c r="AS72" i="1"/>
  <c r="AJ51" i="1"/>
  <c r="T54" i="1"/>
  <c r="AS56" i="1"/>
  <c r="AE59" i="1"/>
  <c r="Q62" i="1"/>
  <c r="AO64" i="1"/>
  <c r="AW66" i="1"/>
  <c r="AI68" i="1"/>
  <c r="U70" i="1"/>
  <c r="AT71" i="1"/>
  <c r="O50" i="1"/>
  <c r="AI53" i="1"/>
  <c r="N57" i="1"/>
  <c r="AH60" i="1"/>
  <c r="Q64" i="1"/>
  <c r="O67" i="1"/>
  <c r="W69" i="1"/>
  <c r="AE71" i="1"/>
  <c r="AE73" i="1"/>
  <c r="Q75" i="1"/>
  <c r="AI50" i="1"/>
  <c r="AG51" i="1"/>
  <c r="AZ54" i="1"/>
  <c r="AI58" i="1"/>
  <c r="O62" i="1"/>
  <c r="AH65" i="1"/>
  <c r="AZ67" i="1"/>
  <c r="T70" i="1"/>
  <c r="AA72" i="1"/>
  <c r="S74" i="1"/>
  <c r="AR75" i="1"/>
  <c r="S53" i="1"/>
  <c r="AT57" i="1"/>
  <c r="AH62" i="1"/>
  <c r="AS66" i="1"/>
  <c r="AO69" i="1"/>
  <c r="AN72" i="1"/>
  <c r="AW74" i="1"/>
  <c r="P52" i="1"/>
  <c r="AO56" i="1"/>
  <c r="AA61" i="1"/>
  <c r="O66" i="1"/>
  <c r="X49" i="1"/>
  <c r="AW50" i="1"/>
  <c r="AI52" i="1"/>
  <c r="U54" i="1"/>
  <c r="AT55" i="1"/>
  <c r="AF57" i="1"/>
  <c r="R59" i="1"/>
  <c r="AQ60" i="1"/>
  <c r="AC62" i="1"/>
  <c r="O64" i="1"/>
  <c r="AN65" i="1"/>
  <c r="AW49" i="1"/>
  <c r="AI51" i="1"/>
  <c r="U53" i="1"/>
  <c r="AT54" i="1"/>
  <c r="AF56" i="1"/>
  <c r="R58" i="1"/>
  <c r="AQ59" i="1"/>
  <c r="AC61" i="1"/>
  <c r="O63" i="1"/>
  <c r="AN64" i="1"/>
  <c r="AI49" i="1"/>
  <c r="U51" i="1"/>
  <c r="AF49" i="1"/>
  <c r="R51" i="1"/>
  <c r="AQ52" i="1"/>
  <c r="AC54" i="1"/>
  <c r="O56" i="1"/>
  <c r="AN57" i="1"/>
  <c r="Z59" i="1"/>
  <c r="AY60" i="1"/>
  <c r="AK62" i="1"/>
  <c r="W64" i="1"/>
  <c r="AV65" i="1"/>
  <c r="R50" i="1"/>
  <c r="AQ51" i="1"/>
  <c r="AC53" i="1"/>
  <c r="O55" i="1"/>
  <c r="AN56" i="1"/>
  <c r="Z58" i="1"/>
  <c r="AY59" i="1"/>
  <c r="AK61" i="1"/>
  <c r="W63" i="1"/>
  <c r="AV64" i="1"/>
  <c r="AQ49" i="1"/>
  <c r="AC51" i="1"/>
  <c r="O53" i="1"/>
  <c r="AN54" i="1"/>
  <c r="Z56" i="1"/>
  <c r="AY57" i="1"/>
  <c r="AK59" i="1"/>
  <c r="W61" i="1"/>
  <c r="AV62" i="1"/>
  <c r="AH64" i="1"/>
  <c r="T66" i="1"/>
  <c r="T51" i="1"/>
  <c r="AQ53" i="1"/>
  <c r="AC56" i="1"/>
  <c r="O59" i="1"/>
  <c r="AN61" i="1"/>
  <c r="Y64" i="1"/>
  <c r="AM66" i="1"/>
  <c r="Y68" i="1"/>
  <c r="AX69" i="1"/>
  <c r="AJ71" i="1"/>
  <c r="AK49" i="1"/>
  <c r="W52" i="1"/>
  <c r="AU54" i="1"/>
  <c r="AE57" i="1"/>
  <c r="Q60" i="1"/>
  <c r="AP62" i="1"/>
  <c r="AB65" i="1"/>
  <c r="Z67" i="1"/>
  <c r="AY68" i="1"/>
  <c r="AK70" i="1"/>
  <c r="W72" i="1"/>
  <c r="AY50" i="1"/>
  <c r="AB54" i="1"/>
  <c r="AX57" i="1"/>
  <c r="AF61" i="1"/>
  <c r="AW64" i="1"/>
  <c r="AK67" i="1"/>
  <c r="AS69" i="1"/>
  <c r="AY71" i="1"/>
  <c r="AU73" i="1"/>
  <c r="AG75" i="1"/>
  <c r="AD51" i="1"/>
  <c r="AC52" i="1"/>
  <c r="AX55" i="1"/>
  <c r="AD59" i="1"/>
  <c r="AW62" i="1"/>
  <c r="Z66" i="1"/>
  <c r="AH68" i="1"/>
  <c r="AO70" i="1"/>
  <c r="AW72" i="1"/>
  <c r="AI74" i="1"/>
  <c r="Z49" i="1"/>
  <c r="Z54" i="1"/>
  <c r="N59" i="1"/>
  <c r="AN63" i="1"/>
  <c r="AI67" i="1"/>
  <c r="AF70" i="1"/>
  <c r="X73" i="1"/>
  <c r="AE75" i="1"/>
  <c r="X53" i="1"/>
  <c r="AU57" i="1"/>
  <c r="AI62" i="1"/>
  <c r="AT66" i="1"/>
  <c r="AN49" i="1"/>
  <c r="Z51" i="1"/>
  <c r="AY52" i="1"/>
  <c r="AK54" i="1"/>
  <c r="W56" i="1"/>
  <c r="AV57" i="1"/>
  <c r="AH59" i="1"/>
  <c r="T61" i="1"/>
  <c r="AS62" i="1"/>
  <c r="AE64" i="1"/>
  <c r="Q66" i="1"/>
  <c r="Z50" i="1"/>
  <c r="AY51" i="1"/>
  <c r="AK53" i="1"/>
  <c r="W55" i="1"/>
  <c r="AV56" i="1"/>
  <c r="AH58" i="1"/>
  <c r="T60" i="1"/>
  <c r="AS61" i="1"/>
  <c r="AE63" i="1"/>
  <c r="Q65" i="1"/>
  <c r="AY49" i="1"/>
  <c r="AK51" i="1"/>
  <c r="W53" i="1"/>
  <c r="AV54" i="1"/>
  <c r="AH56" i="1"/>
  <c r="T58" i="1"/>
  <c r="AS59" i="1"/>
  <c r="AE61" i="1"/>
  <c r="Q63" i="1"/>
  <c r="AP64" i="1"/>
  <c r="AB66" i="1"/>
  <c r="AF51" i="1"/>
  <c r="R54" i="1"/>
  <c r="AQ56" i="1"/>
  <c r="AB59" i="1"/>
  <c r="AY61" i="1"/>
  <c r="AK64" i="1"/>
  <c r="AU66" i="1"/>
  <c r="AG68" i="1"/>
  <c r="S70" i="1"/>
  <c r="AR71" i="1"/>
  <c r="AX49" i="1"/>
  <c r="AH52" i="1"/>
  <c r="T55" i="1"/>
  <c r="AS57" i="1"/>
  <c r="AE60" i="1"/>
  <c r="P63" i="1"/>
  <c r="AM65" i="1"/>
  <c r="AH67" i="1"/>
  <c r="Y50" i="1"/>
  <c r="AX51" i="1"/>
  <c r="AJ53" i="1"/>
  <c r="V55" i="1"/>
  <c r="AU56" i="1"/>
  <c r="AG58" i="1"/>
  <c r="S60" i="1"/>
  <c r="AR61" i="1"/>
  <c r="AD63" i="1"/>
  <c r="P65" i="1"/>
  <c r="Y49" i="1"/>
  <c r="AX50" i="1"/>
  <c r="AJ52" i="1"/>
  <c r="V54" i="1"/>
  <c r="AU55" i="1"/>
  <c r="AG57" i="1"/>
  <c r="S59" i="1"/>
  <c r="AR60" i="1"/>
  <c r="AD62" i="1"/>
  <c r="P64" i="1"/>
  <c r="AO65" i="1"/>
  <c r="AJ50" i="1"/>
  <c r="V52" i="1"/>
  <c r="AU53" i="1"/>
  <c r="AG55" i="1"/>
  <c r="S57" i="1"/>
  <c r="AR58" i="1"/>
  <c r="AV49" i="1"/>
  <c r="AR53" i="1"/>
  <c r="Y58" i="1"/>
  <c r="N63" i="1"/>
  <c r="AG49" i="1"/>
  <c r="N54" i="1"/>
  <c r="AP58" i="1"/>
  <c r="AL62" i="1"/>
  <c r="AB50" i="1"/>
  <c r="P54" i="1"/>
  <c r="AA57" i="1"/>
  <c r="AD60" i="1"/>
  <c r="Y63" i="1"/>
  <c r="AI65" i="1"/>
  <c r="R52" i="1"/>
  <c r="Q56" i="1"/>
  <c r="Z60" i="1"/>
  <c r="AY64" i="1"/>
  <c r="AN67" i="1"/>
  <c r="AI70" i="1"/>
  <c r="W49" i="1"/>
  <c r="AH53" i="1"/>
  <c r="S58" i="1"/>
  <c r="AP61" i="1"/>
  <c r="W66" i="1"/>
  <c r="AQ68" i="1"/>
  <c r="N71" i="1"/>
  <c r="T49" i="1"/>
  <c r="AY53" i="1"/>
  <c r="AT58" i="1"/>
  <c r="T63" i="1"/>
  <c r="AA67" i="1"/>
  <c r="Z70" i="1"/>
  <c r="O73" i="1"/>
  <c r="Y75" i="1"/>
  <c r="AR49" i="1"/>
  <c r="S54" i="1"/>
  <c r="AY58" i="1"/>
  <c r="AR63" i="1"/>
  <c r="AD67" i="1"/>
  <c r="AE70" i="1"/>
  <c r="Z73" i="1"/>
  <c r="AB75" i="1"/>
  <c r="AP53" i="1"/>
  <c r="U60" i="1"/>
  <c r="N66" i="1"/>
  <c r="Q70" i="1"/>
  <c r="AS73" i="1"/>
  <c r="AQ50" i="1"/>
  <c r="Z57" i="1"/>
  <c r="AQ63" i="1"/>
  <c r="Z68" i="1"/>
  <c r="W71" i="1"/>
  <c r="AT73" i="1"/>
  <c r="AD53" i="1"/>
  <c r="U58" i="1"/>
  <c r="AR62" i="1"/>
  <c r="AZ66" i="1"/>
  <c r="AW69" i="1"/>
  <c r="AT72" i="1"/>
  <c r="O75" i="1"/>
  <c r="AO51" i="1"/>
  <c r="AD56" i="1"/>
  <c r="R61" i="1"/>
  <c r="AU50" i="1"/>
  <c r="AC60" i="1"/>
  <c r="AS67" i="1"/>
  <c r="AG72" i="1"/>
  <c r="AS75" i="1"/>
  <c r="W58" i="1"/>
  <c r="Q50" i="1"/>
  <c r="AS54" i="1"/>
  <c r="AO58" i="1"/>
  <c r="V63" i="1"/>
  <c r="AH50" i="1"/>
  <c r="AD54" i="1"/>
  <c r="AX58" i="1"/>
  <c r="AM63" i="1"/>
  <c r="AR50" i="1"/>
  <c r="AF54" i="1"/>
  <c r="AQ57" i="1"/>
  <c r="AL60" i="1"/>
  <c r="AG63" i="1"/>
  <c r="AY65" i="1"/>
  <c r="AF52" i="1"/>
  <c r="O57" i="1"/>
  <c r="AN60" i="1"/>
  <c r="W65" i="1"/>
  <c r="Q68" i="1"/>
  <c r="AQ70" i="1"/>
  <c r="W50" i="1"/>
  <c r="AV53" i="1"/>
  <c r="AE58" i="1"/>
  <c r="AB62" i="1"/>
  <c r="AG66" i="1"/>
  <c r="T69" i="1"/>
  <c r="V71" i="1"/>
  <c r="AL49" i="1"/>
  <c r="AW54" i="1"/>
  <c r="W59" i="1"/>
  <c r="AJ63" i="1"/>
  <c r="AU67" i="1"/>
  <c r="AL70" i="1"/>
  <c r="W73" i="1"/>
  <c r="AO75" i="1"/>
  <c r="V50" i="1"/>
  <c r="AJ54" i="1"/>
  <c r="AU59" i="1"/>
  <c r="U64" i="1"/>
  <c r="AO67" i="1"/>
  <c r="AZ70" i="1"/>
  <c r="AH73" i="1"/>
  <c r="AJ75" i="1"/>
  <c r="AX54" i="1"/>
  <c r="AS60" i="1"/>
  <c r="AD66" i="1"/>
  <c r="AT70" i="1"/>
  <c r="Q74" i="1"/>
  <c r="AE51" i="1"/>
  <c r="AF58" i="1"/>
  <c r="AA64" i="1"/>
  <c r="AM68" i="1"/>
  <c r="AK71" i="1"/>
  <c r="R74" i="1"/>
  <c r="O54" i="1"/>
  <c r="AM58" i="1"/>
  <c r="AC63" i="1"/>
  <c r="AB67" i="1"/>
  <c r="X70" i="1"/>
  <c r="S73" i="1"/>
  <c r="Z75" i="1"/>
  <c r="Z52" i="1"/>
  <c r="AZ56" i="1"/>
  <c r="AO61" i="1"/>
  <c r="U52" i="1"/>
  <c r="AH61" i="1"/>
  <c r="AC68" i="1"/>
  <c r="P73" i="1"/>
  <c r="AS49" i="1"/>
  <c r="AF59" i="1"/>
  <c r="AG50" i="1"/>
  <c r="N55" i="1"/>
  <c r="AP59" i="1"/>
  <c r="AL63" i="1"/>
  <c r="AP50" i="1"/>
  <c r="AE55" i="1"/>
  <c r="AA59" i="1"/>
  <c r="AU63" i="1"/>
  <c r="AS51" i="1"/>
  <c r="Q55" i="1"/>
  <c r="AB58" i="1"/>
  <c r="O61" i="1"/>
  <c r="AO63" i="1"/>
  <c r="U49" i="1"/>
  <c r="AS52" i="1"/>
  <c r="AC57" i="1"/>
  <c r="Z61" i="1"/>
  <c r="AK65" i="1"/>
  <c r="AO68" i="1"/>
  <c r="AY70" i="1"/>
  <c r="AK50" i="1"/>
  <c r="AH54" i="1"/>
  <c r="AS58" i="1"/>
  <c r="AB63" i="1"/>
  <c r="AO66" i="1"/>
  <c r="AB69" i="1"/>
  <c r="AD71" i="1"/>
  <c r="AE50" i="1"/>
  <c r="Z55" i="1"/>
  <c r="AM59" i="1"/>
  <c r="AG64" i="1"/>
  <c r="T68" i="1"/>
  <c r="AV70" i="1"/>
  <c r="AM73" i="1"/>
  <c r="AW75" i="1"/>
  <c r="AM50" i="1"/>
  <c r="AF55" i="1"/>
  <c r="X60" i="1"/>
  <c r="AL64" i="1"/>
  <c r="W68" i="1"/>
  <c r="X71" i="1"/>
  <c r="AP73" i="1"/>
  <c r="AZ75" i="1"/>
  <c r="AI55" i="1"/>
  <c r="Y61" i="1"/>
  <c r="U67" i="1"/>
  <c r="U71" i="1"/>
  <c r="AB74" i="1"/>
  <c r="AM52" i="1"/>
  <c r="P59" i="1"/>
  <c r="AT64" i="1"/>
  <c r="O69" i="1"/>
  <c r="AX71" i="1"/>
  <c r="AJ49" i="1"/>
  <c r="AM54" i="1"/>
  <c r="X59" i="1"/>
  <c r="AX63" i="1"/>
  <c r="AQ67" i="1"/>
  <c r="AM70" i="1"/>
  <c r="AC73" i="1"/>
  <c r="AK75" i="1"/>
  <c r="AX52" i="1"/>
  <c r="AK57" i="1"/>
  <c r="W62" i="1"/>
  <c r="AA53" i="1"/>
  <c r="AO62" i="1"/>
  <c r="AX68" i="1"/>
  <c r="AF73" i="1"/>
  <c r="V51" i="1"/>
  <c r="AK60" i="1"/>
  <c r="AT67" i="1"/>
  <c r="AI72" i="1"/>
  <c r="AT75" i="1"/>
  <c r="X58" i="1"/>
  <c r="AQ66" i="1"/>
  <c r="AF71" i="1"/>
  <c r="S75" i="1"/>
  <c r="V56" i="1"/>
  <c r="Z65" i="1"/>
  <c r="AB70" i="1"/>
  <c r="AE74" i="1"/>
  <c r="AF69" i="1"/>
  <c r="AM51" i="1"/>
  <c r="AW60" i="1"/>
  <c r="R68" i="1"/>
  <c r="AH51" i="1"/>
  <c r="AD55" i="1"/>
  <c r="AX59" i="1"/>
  <c r="AM64" i="1"/>
  <c r="S51" i="1"/>
  <c r="AM55" i="1"/>
  <c r="AB60" i="1"/>
  <c r="X64" i="1"/>
  <c r="N52" i="1"/>
  <c r="Y55" i="1"/>
  <c r="AJ58" i="1"/>
  <c r="AM61" i="1"/>
  <c r="AW63" i="1"/>
  <c r="AH49" i="1"/>
  <c r="AF53" i="1"/>
  <c r="AP57" i="1"/>
  <c r="Z62" i="1"/>
  <c r="AW65" i="1"/>
  <c r="AW68" i="1"/>
  <c r="AB71" i="1"/>
  <c r="AV50" i="1"/>
  <c r="AH55" i="1"/>
  <c r="Q59" i="1"/>
  <c r="AP63" i="1"/>
  <c r="R67" i="1"/>
  <c r="AJ69" i="1"/>
  <c r="AL71" i="1"/>
  <c r="AB51" i="1"/>
  <c r="AP55" i="1"/>
  <c r="R60" i="1"/>
  <c r="AC65" i="1"/>
  <c r="AD68" i="1"/>
  <c r="S71" i="1"/>
  <c r="P74" i="1"/>
  <c r="V49" i="1"/>
  <c r="P51" i="1"/>
  <c r="AA56" i="1"/>
  <c r="AO60" i="1"/>
  <c r="R65" i="1"/>
  <c r="AS68" i="1"/>
  <c r="AH71" i="1"/>
  <c r="AX73" i="1"/>
  <c r="AZ49" i="1"/>
  <c r="N56" i="1"/>
  <c r="AW61" i="1"/>
  <c r="AW67" i="1"/>
  <c r="AI71" i="1"/>
  <c r="AL74" i="1"/>
  <c r="AT53" i="1"/>
  <c r="AL59" i="1"/>
  <c r="AE65" i="1"/>
  <c r="AD69" i="1"/>
  <c r="Z72" i="1"/>
  <c r="AA50" i="1"/>
  <c r="U55" i="1"/>
  <c r="AV59" i="1"/>
  <c r="AI64" i="1"/>
  <c r="P68" i="1"/>
  <c r="O71" i="1"/>
  <c r="AN73" i="1"/>
  <c r="AU75" i="1"/>
  <c r="AG53" i="1"/>
  <c r="V58" i="1"/>
  <c r="AU62" i="1"/>
  <c r="AI54" i="1"/>
  <c r="AV63" i="1"/>
  <c r="AK69" i="1"/>
  <c r="AW73" i="1"/>
  <c r="AE52" i="1"/>
  <c r="AQ61" i="1"/>
  <c r="AP51" i="1"/>
  <c r="AA60" i="1"/>
  <c r="T52" i="1"/>
  <c r="AJ60" i="1"/>
  <c r="AD52" i="1"/>
  <c r="AZ58" i="1"/>
  <c r="Z64" i="1"/>
  <c r="AE54" i="1"/>
  <c r="AM62" i="1"/>
  <c r="R69" i="1"/>
  <c r="W51" i="1"/>
  <c r="AR59" i="1"/>
  <c r="AP67" i="1"/>
  <c r="O72" i="1"/>
  <c r="U56" i="1"/>
  <c r="AS65" i="1"/>
  <c r="AO71" i="1"/>
  <c r="AM49" i="1"/>
  <c r="AR56" i="1"/>
  <c r="AX65" i="1"/>
  <c r="AS71" i="1"/>
  <c r="AN50" i="1"/>
  <c r="R63" i="1"/>
  <c r="AW71" i="1"/>
  <c r="AA54" i="1"/>
  <c r="AF66" i="1"/>
  <c r="AO72" i="1"/>
  <c r="AR55" i="1"/>
  <c r="T65" i="1"/>
  <c r="AA71" i="1"/>
  <c r="N49" i="1"/>
  <c r="AQ58" i="1"/>
  <c r="AN55" i="1"/>
  <c r="V70" i="1"/>
  <c r="AL53" i="1"/>
  <c r="AP66" i="1"/>
  <c r="N72" i="1"/>
  <c r="AU49" i="1"/>
  <c r="AM60" i="1"/>
  <c r="AJ68" i="1"/>
  <c r="AK73" i="1"/>
  <c r="AO52" i="1"/>
  <c r="U63" i="1"/>
  <c r="AT69" i="1"/>
  <c r="AT74" i="1"/>
  <c r="AU71" i="1"/>
  <c r="S55" i="1"/>
  <c r="AJ65" i="1"/>
  <c r="P71" i="1"/>
  <c r="AU74" i="1"/>
  <c r="W54" i="1"/>
  <c r="AH63" i="1"/>
  <c r="Y69" i="1"/>
  <c r="AQ73" i="1"/>
  <c r="AW51" i="1"/>
  <c r="X61" i="1"/>
  <c r="V68" i="1"/>
  <c r="AX72" i="1"/>
  <c r="AD49" i="1"/>
  <c r="T59" i="1"/>
  <c r="AV68" i="1"/>
  <c r="AS64" i="1"/>
  <c r="AC50" i="1"/>
  <c r="Z71" i="1"/>
  <c r="AG73" i="1"/>
  <c r="AZ62" i="1"/>
  <c r="AD74" i="1"/>
  <c r="AG71" i="1"/>
  <c r="AV73" i="1"/>
  <c r="AY66" i="1"/>
  <c r="AI56" i="1"/>
  <c r="AL65" i="1"/>
  <c r="Y54" i="1"/>
  <c r="S52" i="1"/>
  <c r="AB61" i="1"/>
  <c r="AB52" i="1"/>
  <c r="AZ60" i="1"/>
  <c r="AT52" i="1"/>
  <c r="AC59" i="1"/>
  <c r="AX64" i="1"/>
  <c r="AQ54" i="1"/>
  <c r="AY62" i="1"/>
  <c r="Z69" i="1"/>
  <c r="AV51" i="1"/>
  <c r="AP60" i="1"/>
  <c r="AX67" i="1"/>
  <c r="AE72" i="1"/>
  <c r="AK56" i="1"/>
  <c r="S66" i="1"/>
  <c r="X72" i="1"/>
  <c r="P50" i="1"/>
  <c r="V57" i="1"/>
  <c r="AK66" i="1"/>
  <c r="Q72" i="1"/>
  <c r="Y51" i="1"/>
  <c r="V64" i="1"/>
  <c r="Y72" i="1"/>
  <c r="AY54" i="1"/>
  <c r="V67" i="1"/>
  <c r="N73" i="1"/>
  <c r="AB56" i="1"/>
  <c r="AP65" i="1"/>
  <c r="AP71" i="1"/>
  <c r="AP49" i="1"/>
  <c r="Y59" i="1"/>
  <c r="AW56" i="1"/>
  <c r="AP70" i="1"/>
  <c r="AP54" i="1"/>
  <c r="Y67" i="1"/>
  <c r="Q73" i="1"/>
  <c r="X51" i="1"/>
  <c r="AT61" i="1"/>
  <c r="S69" i="1"/>
  <c r="N74" i="1"/>
  <c r="AW53" i="1"/>
  <c r="AC64" i="1"/>
  <c r="AX70" i="1"/>
  <c r="V75" i="1"/>
  <c r="AY72" i="1"/>
  <c r="Y56" i="1"/>
  <c r="AA66" i="1"/>
  <c r="AM71" i="1"/>
  <c r="W75" i="1"/>
  <c r="AA55" i="1"/>
  <c r="AQ64" i="1"/>
  <c r="AY69" i="1"/>
  <c r="U74" i="1"/>
  <c r="P53" i="1"/>
  <c r="AE62" i="1"/>
  <c r="AU68" i="1"/>
  <c r="AB73" i="1"/>
  <c r="AS50" i="1"/>
  <c r="Y60" i="1"/>
  <c r="O70" i="1"/>
  <c r="AM72" i="1"/>
  <c r="AH57" i="1"/>
  <c r="AH66" i="1"/>
  <c r="AH72" i="1"/>
  <c r="N51" i="1"/>
  <c r="AL57" i="1"/>
  <c r="AV66" i="1"/>
  <c r="O52" i="1"/>
  <c r="AZ72" i="1"/>
  <c r="AJ55" i="1"/>
  <c r="AJ67" i="1"/>
  <c r="Y73" i="1"/>
  <c r="V66" i="1"/>
  <c r="R72" i="1"/>
  <c r="AW59" i="1"/>
  <c r="N58" i="1"/>
  <c r="AF68" i="1"/>
  <c r="AG52" i="1"/>
  <c r="AN69" i="1"/>
  <c r="X66" i="1"/>
  <c r="AI75" i="1"/>
  <c r="AD57" i="1"/>
  <c r="AL75" i="1"/>
  <c r="AH70" i="1"/>
  <c r="T53" i="1"/>
  <c r="AJ61" i="1"/>
  <c r="AR52" i="1"/>
  <c r="N62" i="1"/>
  <c r="AE53" i="1"/>
  <c r="N60" i="1"/>
  <c r="S65" i="1"/>
  <c r="R55" i="1"/>
  <c r="Z63" i="1"/>
  <c r="AP69" i="1"/>
  <c r="AV52" i="1"/>
  <c r="Q61" i="1"/>
  <c r="S68" i="1"/>
  <c r="AL72" i="1"/>
  <c r="AY56" i="1"/>
  <c r="AY55" i="1"/>
  <c r="P55" i="1"/>
  <c r="T72" i="1"/>
  <c r="AJ74" i="1"/>
  <c r="AB53" i="1"/>
  <c r="AZ61" i="1"/>
  <c r="AS53" i="1"/>
  <c r="V62" i="1"/>
  <c r="AM53" i="1"/>
  <c r="V60" i="1"/>
  <c r="AA65" i="1"/>
  <c r="AC55" i="1"/>
  <c r="AY63" i="1"/>
  <c r="AA70" i="1"/>
  <c r="V53" i="1"/>
  <c r="AD61" i="1"/>
  <c r="AA68" i="1"/>
  <c r="AU72" i="1"/>
  <c r="AA58" i="1"/>
  <c r="AR66" i="1"/>
  <c r="AR72" i="1"/>
  <c r="AB49" i="1"/>
  <c r="P58" i="1"/>
  <c r="T67" i="1"/>
  <c r="R73" i="1"/>
  <c r="AK52" i="1"/>
  <c r="AD65" i="1"/>
  <c r="AI73" i="1"/>
  <c r="S56" i="1"/>
  <c r="AY67" i="1"/>
  <c r="AJ73" i="1"/>
  <c r="AJ57" i="1"/>
  <c r="AL66" i="1"/>
  <c r="AF72" i="1"/>
  <c r="Q51" i="1"/>
  <c r="AG60" i="1"/>
  <c r="V59" i="1"/>
  <c r="AV71" i="1"/>
  <c r="R57" i="1"/>
  <c r="Q69" i="1"/>
  <c r="AZ73" i="1"/>
  <c r="AN53" i="1"/>
  <c r="T64" i="1"/>
  <c r="Y70" i="1"/>
  <c r="AS74" i="1"/>
  <c r="AB57" i="1"/>
  <c r="AX66" i="1"/>
  <c r="S72" i="1"/>
  <c r="AX75" i="1"/>
  <c r="AM74" i="1"/>
  <c r="AL58" i="1"/>
  <c r="AG67" i="1"/>
  <c r="AQ72" i="1"/>
  <c r="AY75" i="1"/>
  <c r="AM57" i="1"/>
  <c r="AC66" i="1"/>
  <c r="Q71" i="1"/>
  <c r="AX74" i="1"/>
  <c r="AB55" i="1"/>
  <c r="AR64" i="1"/>
  <c r="N70" i="1"/>
  <c r="W74" i="1"/>
  <c r="Z53" i="1"/>
  <c r="AS63" i="1"/>
  <c r="AD72" i="1"/>
  <c r="AC75" i="1"/>
  <c r="N67" i="1"/>
  <c r="AJ56" i="1"/>
  <c r="AJ70" i="1"/>
  <c r="AG54" i="1"/>
  <c r="AD73" i="1"/>
  <c r="AE56" i="1"/>
  <c r="AU64" i="1"/>
  <c r="P56" i="1"/>
  <c r="Y65" i="1"/>
  <c r="AO55" i="1"/>
  <c r="AU61" i="1"/>
  <c r="AT49" i="1"/>
  <c r="O58" i="1"/>
  <c r="AE66" i="1"/>
  <c r="AZ71" i="1"/>
  <c r="AS55" i="1"/>
  <c r="N64" i="1"/>
  <c r="AR69" i="1"/>
  <c r="AR51" i="1"/>
  <c r="AX60" i="1"/>
  <c r="AN68" i="1"/>
  <c r="X74" i="1"/>
  <c r="AZ51" i="1"/>
  <c r="S61" i="1"/>
  <c r="P69" i="1"/>
  <c r="AA74" i="1"/>
  <c r="AL56" i="1"/>
  <c r="X68" i="1"/>
  <c r="U75" i="1"/>
  <c r="W60" i="1"/>
  <c r="AQ69" i="1"/>
  <c r="O51" i="1"/>
  <c r="AF60" i="1"/>
  <c r="AE68" i="1"/>
  <c r="AY73" i="1"/>
  <c r="Q54" i="1"/>
  <c r="AF63" i="1"/>
  <c r="O65" i="1"/>
  <c r="Z74" i="1"/>
  <c r="AX62" i="1"/>
  <c r="AM69" i="1"/>
  <c r="AC74" i="1"/>
  <c r="AR54" i="1"/>
  <c r="V65" i="1"/>
  <c r="AW70" i="1"/>
  <c r="AH75" i="1"/>
  <c r="AK58" i="1"/>
  <c r="AE67" i="1"/>
  <c r="AP72" i="1"/>
  <c r="AJ62" i="1"/>
  <c r="AT59" i="1"/>
  <c r="AP68" i="1"/>
  <c r="V73" i="1"/>
  <c r="O49" i="1"/>
  <c r="AU58" i="1"/>
  <c r="AN71" i="1"/>
  <c r="X75" i="1"/>
  <c r="AR65" i="1"/>
  <c r="AK74" i="1"/>
  <c r="AZ64" i="1"/>
  <c r="Q58" i="1"/>
  <c r="Q49" i="1"/>
  <c r="AO57" i="1"/>
  <c r="T50" i="1"/>
  <c r="AX56" i="1"/>
  <c r="AN62" i="1"/>
  <c r="AT51" i="1"/>
  <c r="O60" i="1"/>
  <c r="AF67" i="1"/>
  <c r="AK72" i="1"/>
  <c r="T57" i="1"/>
  <c r="AZ65" i="1"/>
  <c r="AS70" i="1"/>
  <c r="Q53" i="1"/>
  <c r="AQ62" i="1"/>
  <c r="P70" i="1"/>
  <c r="AV74" i="1"/>
  <c r="AO53" i="1"/>
  <c r="AA63" i="1"/>
  <c r="AV69" i="1"/>
  <c r="T75" i="1"/>
  <c r="AJ59" i="1"/>
  <c r="AC69" i="1"/>
  <c r="N50" i="1"/>
  <c r="S63" i="1"/>
  <c r="AU70" i="1"/>
  <c r="AW52" i="1"/>
  <c r="T62" i="1"/>
  <c r="AI69" i="1"/>
  <c r="AR74" i="1"/>
  <c r="AV55" i="1"/>
  <c r="AE49" i="1"/>
  <c r="W67" i="1"/>
  <c r="AD75" i="1"/>
  <c r="P66" i="1"/>
  <c r="AC71" i="1"/>
  <c r="AF75" i="1"/>
  <c r="AG59" i="1"/>
  <c r="N68" i="1"/>
  <c r="T73" i="1"/>
  <c r="AL51" i="1"/>
  <c r="R62" i="1"/>
  <c r="V69" i="1"/>
  <c r="O74" i="1"/>
  <c r="AN70" i="1"/>
  <c r="AX53" i="1"/>
  <c r="AD64" i="1"/>
  <c r="AD70" i="1"/>
  <c r="AH74" i="1"/>
  <c r="N53" i="1"/>
  <c r="AA62" i="1"/>
  <c r="AR68" i="1"/>
  <c r="AA73" i="1"/>
  <c r="AL50" i="1"/>
  <c r="P57" i="1"/>
  <c r="AP56" i="1"/>
  <c r="X67" i="1"/>
  <c r="AC70" i="1"/>
  <c r="AN74" i="1"/>
  <c r="AY74" i="1"/>
  <c r="AX61" i="1"/>
  <c r="U69" i="1"/>
  <c r="AN66" i="1"/>
  <c r="R75" i="1"/>
  <c r="S50" i="1"/>
  <c r="AB68" i="1"/>
  <c r="T74" i="1"/>
  <c r="AV72" i="1"/>
  <c r="Q67" i="1"/>
  <c r="AA75" i="1"/>
  <c r="S67" i="1"/>
  <c r="X65" i="1"/>
  <c r="P62" i="1"/>
  <c r="U72" i="1"/>
  <c r="X52" i="1"/>
  <c r="AU52" i="1"/>
  <c r="W57" i="1"/>
  <c r="R70" i="1"/>
  <c r="V74" i="1"/>
  <c r="AO74" i="1"/>
  <c r="AZ55" i="1"/>
  <c r="AO59" i="1"/>
  <c r="X50" i="1"/>
  <c r="AD50" i="1"/>
  <c r="AM75" i="1"/>
  <c r="AM67" i="1"/>
  <c r="AN75" i="1"/>
  <c r="AR67" i="1"/>
  <c r="AZ68" i="1"/>
  <c r="W70" i="1"/>
  <c r="AL67" i="1"/>
  <c r="AZ57" i="1"/>
  <c r="AG69" i="1"/>
  <c r="AJ64" i="1"/>
  <c r="AL73" i="1"/>
  <c r="AG61" i="1"/>
  <c r="AZ69" i="1"/>
  <c r="AU60" i="1"/>
  <c r="AU65" i="1"/>
  <c r="AJ66" i="1"/>
  <c r="AT65" i="1"/>
  <c r="Y66" i="1"/>
  <c r="X62" i="1"/>
  <c r="AC72" i="1"/>
  <c r="AN52" i="1"/>
  <c r="Y53" i="1"/>
  <c r="AD58" i="1"/>
  <c r="AG70" i="1"/>
  <c r="AG74" i="1"/>
  <c r="P75" i="1"/>
  <c r="U57" i="1"/>
  <c r="AV60" i="1"/>
  <c r="AP52" i="1"/>
  <c r="AU51" i="1"/>
  <c r="R49" i="1"/>
  <c r="AE69" i="1"/>
  <c r="Q52" i="1"/>
  <c r="Y71" i="1"/>
  <c r="AA69" i="1"/>
  <c r="P72" i="1"/>
  <c r="P60" i="1"/>
  <c r="S49" i="1"/>
  <c r="AL69" i="1"/>
  <c r="AR70" i="1"/>
  <c r="U68" i="1"/>
  <c r="AM56" i="1"/>
  <c r="AF74" i="1"/>
  <c r="AV75" i="1"/>
  <c r="V72" i="1"/>
  <c r="Q57" i="1"/>
  <c r="U50" i="1"/>
  <c r="T56" i="1"/>
  <c r="AV61" i="1"/>
  <c r="AI61" i="1"/>
  <c r="AL68" i="1"/>
  <c r="AN51" i="1"/>
  <c r="AO54" i="1"/>
  <c r="S64" i="1"/>
  <c r="R66" i="1"/>
  <c r="O68" i="1"/>
  <c r="S62" i="1"/>
  <c r="AZ59" i="1"/>
  <c r="AR57" i="1"/>
  <c r="R71" i="1"/>
  <c r="AK55" i="1"/>
  <c r="Y74" i="1"/>
  <c r="Y57" i="1"/>
  <c r="AT50" i="1"/>
  <c r="AG56" i="1"/>
  <c r="Y62" i="1"/>
  <c r="AG62" i="1"/>
  <c r="N69" i="1"/>
  <c r="Y52" i="1"/>
  <c r="X55" i="1"/>
  <c r="U65" i="1"/>
  <c r="AC67" i="1"/>
  <c r="AK68" i="1"/>
  <c r="X63" i="1"/>
  <c r="V61" i="1"/>
  <c r="AV58" i="1"/>
  <c r="AQ71" i="1"/>
  <c r="AT56" i="1"/>
  <c r="N75" i="1"/>
  <c r="AN58" i="1"/>
  <c r="AP75" i="1"/>
  <c r="AZ63" i="1"/>
  <c r="X69" i="1"/>
  <c r="AQ75" i="1"/>
  <c r="N65" i="1"/>
  <c r="AL61" i="1"/>
  <c r="AU69" i="1"/>
  <c r="AR73" i="1"/>
  <c r="P67" i="1"/>
  <c r="AT68" i="1"/>
  <c r="AO73" i="1"/>
  <c r="AZ74" i="1"/>
  <c r="AG65" i="1"/>
  <c r="AB64" i="1"/>
  <c r="P61" i="1"/>
  <c r="U73" i="1"/>
  <c r="AB72" i="1"/>
  <c r="AN59" i="1"/>
  <c r="AC49" i="1"/>
  <c r="AJ72" i="1"/>
  <c r="AI63" i="1"/>
  <c r="R56" i="1"/>
  <c r="AQ74" i="1"/>
  <c r="AP74" i="1"/>
  <c r="AI66" i="1"/>
  <c r="S78" i="1"/>
  <c r="AA78" i="1"/>
  <c r="AI78" i="1"/>
  <c r="Q79" i="1"/>
  <c r="Y79" i="1"/>
  <c r="AG79" i="1"/>
  <c r="O80" i="1"/>
  <c r="W80" i="1"/>
  <c r="AE80" i="1"/>
  <c r="AM80" i="1"/>
  <c r="U81" i="1"/>
  <c r="AC81" i="1"/>
  <c r="AK81" i="1"/>
  <c r="S82" i="1"/>
  <c r="AA82" i="1"/>
  <c r="AI82" i="1"/>
  <c r="Q83" i="1"/>
  <c r="Y83" i="1"/>
  <c r="AG83" i="1"/>
  <c r="O84" i="1"/>
  <c r="W84" i="1"/>
  <c r="AE84" i="1"/>
  <c r="AM84" i="1"/>
  <c r="U85" i="1"/>
  <c r="AC85" i="1"/>
  <c r="AK85" i="1"/>
  <c r="S86" i="1"/>
  <c r="AA86" i="1"/>
  <c r="AI86" i="1"/>
  <c r="Q87" i="1"/>
  <c r="Y87" i="1"/>
  <c r="AG87" i="1"/>
  <c r="O88" i="1"/>
  <c r="W88" i="1"/>
  <c r="AE88" i="1"/>
  <c r="AM88" i="1"/>
  <c r="U89" i="1"/>
  <c r="AC89" i="1"/>
  <c r="AK89" i="1"/>
  <c r="S90" i="1"/>
  <c r="AA90" i="1"/>
  <c r="AI90" i="1"/>
  <c r="Q91" i="1"/>
  <c r="Y91" i="1"/>
  <c r="AG91" i="1"/>
  <c r="O92" i="1"/>
  <c r="W92" i="1"/>
  <c r="AE92" i="1"/>
  <c r="AM92" i="1"/>
  <c r="U93" i="1"/>
  <c r="AC93" i="1"/>
  <c r="AK93" i="1"/>
  <c r="S94" i="1"/>
  <c r="AA94" i="1"/>
  <c r="AI94" i="1"/>
  <c r="Q95" i="1"/>
  <c r="Y95" i="1"/>
  <c r="AG95" i="1"/>
  <c r="O96" i="1"/>
  <c r="W96" i="1"/>
  <c r="AE96" i="1"/>
  <c r="AM96" i="1"/>
  <c r="U97" i="1"/>
  <c r="AC97" i="1"/>
  <c r="AK97" i="1"/>
  <c r="S98" i="1"/>
  <c r="AA98" i="1"/>
  <c r="AI98" i="1"/>
  <c r="Q99" i="1"/>
  <c r="Y99" i="1"/>
  <c r="AG99" i="1"/>
  <c r="O100" i="1"/>
  <c r="W100" i="1"/>
  <c r="AE100" i="1"/>
  <c r="AM100" i="1"/>
  <c r="U101" i="1"/>
  <c r="AC101" i="1"/>
  <c r="AK101" i="1"/>
  <c r="S102" i="1"/>
  <c r="AA102" i="1"/>
  <c r="AI102" i="1"/>
  <c r="Q103" i="1"/>
  <c r="Y103" i="1"/>
  <c r="AG103" i="1"/>
  <c r="O104" i="1"/>
  <c r="Q78" i="1"/>
  <c r="Z78" i="1"/>
  <c r="AJ78" i="1"/>
  <c r="S79" i="1"/>
  <c r="AB79" i="1"/>
  <c r="AK79" i="1"/>
  <c r="T80" i="1"/>
  <c r="AC80" i="1"/>
  <c r="AL80" i="1"/>
  <c r="V81" i="1"/>
  <c r="AE81" i="1"/>
  <c r="N82" i="1"/>
  <c r="W82" i="1"/>
  <c r="AF82" i="1"/>
  <c r="O83" i="1"/>
  <c r="X83" i="1"/>
  <c r="AH83" i="1"/>
  <c r="Q84" i="1"/>
  <c r="Z84" i="1"/>
  <c r="AI84" i="1"/>
  <c r="R85" i="1"/>
  <c r="AA85" i="1"/>
  <c r="AJ85" i="1"/>
  <c r="T86" i="1"/>
  <c r="AC86" i="1"/>
  <c r="AL86" i="1"/>
  <c r="U87" i="1"/>
  <c r="AD87" i="1"/>
  <c r="AM87" i="1"/>
  <c r="V88" i="1"/>
  <c r="AF88" i="1"/>
  <c r="O89" i="1"/>
  <c r="X89" i="1"/>
  <c r="AG89" i="1"/>
  <c r="P90" i="1"/>
  <c r="Y90" i="1"/>
  <c r="AH90" i="1"/>
  <c r="R91" i="1"/>
  <c r="AA91" i="1"/>
  <c r="AJ91" i="1"/>
  <c r="S92" i="1"/>
  <c r="AB92" i="1"/>
  <c r="AK92" i="1"/>
  <c r="T93" i="1"/>
  <c r="AD93" i="1"/>
  <c r="AM93" i="1"/>
  <c r="V94" i="1"/>
  <c r="AE94" i="1"/>
  <c r="N95" i="1"/>
  <c r="W95" i="1"/>
  <c r="AF95" i="1"/>
  <c r="P96" i="1"/>
  <c r="Y96" i="1"/>
  <c r="AH96" i="1"/>
  <c r="Q97" i="1"/>
  <c r="Z97" i="1"/>
  <c r="AI97" i="1"/>
  <c r="R98" i="1"/>
  <c r="AB98" i="1"/>
  <c r="AK98" i="1"/>
  <c r="T99" i="1"/>
  <c r="AC99" i="1"/>
  <c r="AL99" i="1"/>
  <c r="U100" i="1"/>
  <c r="AD100" i="1"/>
  <c r="N101" i="1"/>
  <c r="W101" i="1"/>
  <c r="AF101" i="1"/>
  <c r="O102" i="1"/>
  <c r="X102" i="1"/>
  <c r="AG102" i="1"/>
  <c r="P103" i="1"/>
  <c r="Z103" i="1"/>
  <c r="AI103" i="1"/>
  <c r="R104" i="1"/>
  <c r="Z104" i="1"/>
  <c r="AH104" i="1"/>
  <c r="R78" i="1"/>
  <c r="AB78" i="1"/>
  <c r="AK78" i="1"/>
  <c r="T79" i="1"/>
  <c r="AC79" i="1"/>
  <c r="AL79" i="1"/>
  <c r="U80" i="1"/>
  <c r="AD80" i="1"/>
  <c r="U78" i="1"/>
  <c r="AD78" i="1"/>
  <c r="AM78" i="1"/>
  <c r="V79" i="1"/>
  <c r="AE79" i="1"/>
  <c r="N80" i="1"/>
  <c r="X80" i="1"/>
  <c r="AG80" i="1"/>
  <c r="P81" i="1"/>
  <c r="Y81" i="1"/>
  <c r="AH81" i="1"/>
  <c r="Q82" i="1"/>
  <c r="Z82" i="1"/>
  <c r="AJ82" i="1"/>
  <c r="S83" i="1"/>
  <c r="AB83" i="1"/>
  <c r="AK83" i="1"/>
  <c r="T84" i="1"/>
  <c r="AC84" i="1"/>
  <c r="AL84" i="1"/>
  <c r="V85" i="1"/>
  <c r="AE85" i="1"/>
  <c r="N86" i="1"/>
  <c r="W86" i="1"/>
  <c r="AF86" i="1"/>
  <c r="O87" i="1"/>
  <c r="X87" i="1"/>
  <c r="AH87" i="1"/>
  <c r="Q88" i="1"/>
  <c r="Z88" i="1"/>
  <c r="AI88" i="1"/>
  <c r="R89" i="1"/>
  <c r="AA89" i="1"/>
  <c r="AJ89" i="1"/>
  <c r="T90" i="1"/>
  <c r="AC90" i="1"/>
  <c r="AL90" i="1"/>
  <c r="U91" i="1"/>
  <c r="AD91" i="1"/>
  <c r="AM91" i="1"/>
  <c r="V92" i="1"/>
  <c r="AF92" i="1"/>
  <c r="O93" i="1"/>
  <c r="X93" i="1"/>
  <c r="AG93" i="1"/>
  <c r="P94" i="1"/>
  <c r="Y94" i="1"/>
  <c r="AH94" i="1"/>
  <c r="R95" i="1"/>
  <c r="AA95" i="1"/>
  <c r="AJ95" i="1"/>
  <c r="S96" i="1"/>
  <c r="AB96" i="1"/>
  <c r="AK96" i="1"/>
  <c r="T97" i="1"/>
  <c r="AD97" i="1"/>
  <c r="AM97" i="1"/>
  <c r="V98" i="1"/>
  <c r="AE98" i="1"/>
  <c r="N99" i="1"/>
  <c r="W99" i="1"/>
  <c r="AF99" i="1"/>
  <c r="P100" i="1"/>
  <c r="Y100" i="1"/>
  <c r="AH100" i="1"/>
  <c r="Q101" i="1"/>
  <c r="Z101" i="1"/>
  <c r="AI101" i="1"/>
  <c r="R102" i="1"/>
  <c r="AB102" i="1"/>
  <c r="AK102" i="1"/>
  <c r="T103" i="1"/>
  <c r="AC103" i="1"/>
  <c r="AL103" i="1"/>
  <c r="U104" i="1"/>
  <c r="AC104" i="1"/>
  <c r="AK104" i="1"/>
  <c r="V78" i="1"/>
  <c r="AH78" i="1"/>
  <c r="X79" i="1"/>
  <c r="AM79" i="1"/>
  <c r="AA80" i="1"/>
  <c r="O81" i="1"/>
  <c r="AA81" i="1"/>
  <c r="AM81" i="1"/>
  <c r="Y82" i="1"/>
  <c r="AL82" i="1"/>
  <c r="W83" i="1"/>
  <c r="AJ83" i="1"/>
  <c r="V84" i="1"/>
  <c r="AH84" i="1"/>
  <c r="T85" i="1"/>
  <c r="AG85" i="1"/>
  <c r="R86" i="1"/>
  <c r="AE86" i="1"/>
  <c r="R87" i="1"/>
  <c r="AC87" i="1"/>
  <c r="P88" i="1"/>
  <c r="AB88" i="1"/>
  <c r="N89" i="1"/>
  <c r="Z89" i="1"/>
  <c r="AM89" i="1"/>
  <c r="X90" i="1"/>
  <c r="AK90" i="1"/>
  <c r="W91" i="1"/>
  <c r="AI91" i="1"/>
  <c r="U92" i="1"/>
  <c r="AH92" i="1"/>
  <c r="S93" i="1"/>
  <c r="AF93" i="1"/>
  <c r="R94" i="1"/>
  <c r="AD94" i="1"/>
  <c r="P95" i="1"/>
  <c r="AC95" i="1"/>
  <c r="N96" i="1"/>
  <c r="AA96" i="1"/>
  <c r="N97" i="1"/>
  <c r="Y97" i="1"/>
  <c r="AL97" i="1"/>
  <c r="X98" i="1"/>
  <c r="AJ98" i="1"/>
  <c r="V99" i="1"/>
  <c r="AI99" i="1"/>
  <c r="T100" i="1"/>
  <c r="AG100" i="1"/>
  <c r="S101" i="1"/>
  <c r="AE101" i="1"/>
  <c r="Q102" i="1"/>
  <c r="AD102" i="1"/>
  <c r="O103" i="1"/>
  <c r="AB103" i="1"/>
  <c r="N104" i="1"/>
  <c r="Y104" i="1"/>
  <c r="AJ104" i="1"/>
  <c r="W78" i="1"/>
  <c r="AL78" i="1"/>
  <c r="Z79" i="1"/>
  <c r="P80" i="1"/>
  <c r="AB80" i="1"/>
  <c r="Q81" i="1"/>
  <c r="AB81" i="1"/>
  <c r="O82" i="1"/>
  <c r="AB82" i="1"/>
  <c r="AM82" i="1"/>
  <c r="Z83" i="1"/>
  <c r="AL83" i="1"/>
  <c r="X84" i="1"/>
  <c r="AJ84" i="1"/>
  <c r="W85" i="1"/>
  <c r="AH85" i="1"/>
  <c r="U86" i="1"/>
  <c r="AG86" i="1"/>
  <c r="S87" i="1"/>
  <c r="AE87" i="1"/>
  <c r="R88" i="1"/>
  <c r="AC88" i="1"/>
  <c r="P89" i="1"/>
  <c r="AB89" i="1"/>
  <c r="N90" i="1"/>
  <c r="Z90" i="1"/>
  <c r="AM90" i="1"/>
  <c r="X91" i="1"/>
  <c r="AK91" i="1"/>
  <c r="X92" i="1"/>
  <c r="AI92" i="1"/>
  <c r="V93" i="1"/>
  <c r="AH93" i="1"/>
  <c r="T94" i="1"/>
  <c r="AF94" i="1"/>
  <c r="S95" i="1"/>
  <c r="AD95" i="1"/>
  <c r="Q96" i="1"/>
  <c r="AC96" i="1"/>
  <c r="O97" i="1"/>
  <c r="Y78" i="1"/>
  <c r="O79" i="1"/>
  <c r="AD79" i="1"/>
  <c r="R80" i="1"/>
  <c r="AH80" i="1"/>
  <c r="S81" i="1"/>
  <c r="AF81" i="1"/>
  <c r="R82" i="1"/>
  <c r="AD82" i="1"/>
  <c r="P83" i="1"/>
  <c r="AC83" i="1"/>
  <c r="N84" i="1"/>
  <c r="AA84" i="1"/>
  <c r="N85" i="1"/>
  <c r="Y85" i="1"/>
  <c r="AL85" i="1"/>
  <c r="X86" i="1"/>
  <c r="AJ86" i="1"/>
  <c r="V87" i="1"/>
  <c r="AI87" i="1"/>
  <c r="T88" i="1"/>
  <c r="AG88" i="1"/>
  <c r="S89" i="1"/>
  <c r="AE89" i="1"/>
  <c r="Q90" i="1"/>
  <c r="AD90" i="1"/>
  <c r="O91" i="1"/>
  <c r="AB91" i="1"/>
  <c r="N92" i="1"/>
  <c r="Z92" i="1"/>
  <c r="AL92" i="1"/>
  <c r="Y93" i="1"/>
  <c r="AJ93" i="1"/>
  <c r="W94" i="1"/>
  <c r="AJ94" i="1"/>
  <c r="U95" i="1"/>
  <c r="AH95" i="1"/>
  <c r="T96" i="1"/>
  <c r="AF96" i="1"/>
  <c r="R97" i="1"/>
  <c r="AE97" i="1"/>
  <c r="P98" i="1"/>
  <c r="AC98" i="1"/>
  <c r="O99" i="1"/>
  <c r="AA99" i="1"/>
  <c r="AM99" i="1"/>
  <c r="Z100" i="1"/>
  <c r="AK100" i="1"/>
  <c r="X101" i="1"/>
  <c r="AJ101" i="1"/>
  <c r="V102" i="1"/>
  <c r="AH102" i="1"/>
  <c r="U103" i="1"/>
  <c r="AF103" i="1"/>
  <c r="S104" i="1"/>
  <c r="AD104" i="1"/>
  <c r="N78" i="1"/>
  <c r="AC78" i="1"/>
  <c r="P79" i="1"/>
  <c r="AF79" i="1"/>
  <c r="S80" i="1"/>
  <c r="AI80" i="1"/>
  <c r="T81" i="1"/>
  <c r="AG81" i="1"/>
  <c r="T82" i="1"/>
  <c r="AE82" i="1"/>
  <c r="R83" i="1"/>
  <c r="AD83" i="1"/>
  <c r="P84" i="1"/>
  <c r="AB84" i="1"/>
  <c r="O85" i="1"/>
  <c r="Z85" i="1"/>
  <c r="AM85" i="1"/>
  <c r="Y86" i="1"/>
  <c r="AK86" i="1"/>
  <c r="W87" i="1"/>
  <c r="AJ87" i="1"/>
  <c r="U88" i="1"/>
  <c r="AH88" i="1"/>
  <c r="T89" i="1"/>
  <c r="AF89" i="1"/>
  <c r="R90" i="1"/>
  <c r="AE90" i="1"/>
  <c r="P91" i="1"/>
  <c r="AC91" i="1"/>
  <c r="X78" i="1"/>
  <c r="AA79" i="1"/>
  <c r="AF80" i="1"/>
  <c r="AD81" i="1"/>
  <c r="AC82" i="1"/>
  <c r="AA83" i="1"/>
  <c r="Y84" i="1"/>
  <c r="X85" i="1"/>
  <c r="V86" i="1"/>
  <c r="T87" i="1"/>
  <c r="S88" i="1"/>
  <c r="Q89" i="1"/>
  <c r="O90" i="1"/>
  <c r="N91" i="1"/>
  <c r="AL91" i="1"/>
  <c r="AD92" i="1"/>
  <c r="Z93" i="1"/>
  <c r="Q94" i="1"/>
  <c r="AL94" i="1"/>
  <c r="AE95" i="1"/>
  <c r="X96" i="1"/>
  <c r="S97" i="1"/>
  <c r="AH97" i="1"/>
  <c r="Y98" i="1"/>
  <c r="P99" i="1"/>
  <c r="AE99" i="1"/>
  <c r="V100" i="1"/>
  <c r="AL100" i="1"/>
  <c r="AB101" i="1"/>
  <c r="T102" i="1"/>
  <c r="AJ102" i="1"/>
  <c r="X103" i="1"/>
  <c r="P104" i="1"/>
  <c r="AE104" i="1"/>
  <c r="AE78" i="1"/>
  <c r="AH79" i="1"/>
  <c r="AJ80" i="1"/>
  <c r="AI81" i="1"/>
  <c r="AG82" i="1"/>
  <c r="AE83" i="1"/>
  <c r="AD84" i="1"/>
  <c r="AB85" i="1"/>
  <c r="Z86" i="1"/>
  <c r="Z87" i="1"/>
  <c r="X88" i="1"/>
  <c r="V89" i="1"/>
  <c r="U90" i="1"/>
  <c r="S91" i="1"/>
  <c r="P92" i="1"/>
  <c r="AG92" i="1"/>
  <c r="AA93" i="1"/>
  <c r="U94" i="1"/>
  <c r="AM94" i="1"/>
  <c r="AI95" i="1"/>
  <c r="Z96" i="1"/>
  <c r="V97" i="1"/>
  <c r="AJ97" i="1"/>
  <c r="Z98" i="1"/>
  <c r="R99" i="1"/>
  <c r="AH99" i="1"/>
  <c r="X100" i="1"/>
  <c r="O101" i="1"/>
  <c r="AD101" i="1"/>
  <c r="U102" i="1"/>
  <c r="AL102" i="1"/>
  <c r="AA103" i="1"/>
  <c r="Q104" i="1"/>
  <c r="AF104" i="1"/>
  <c r="AF78" i="1"/>
  <c r="AI79" i="1"/>
  <c r="AK80" i="1"/>
  <c r="AJ81" i="1"/>
  <c r="AH82" i="1"/>
  <c r="AF83" i="1"/>
  <c r="AF84" i="1"/>
  <c r="AD85" i="1"/>
  <c r="AB86" i="1"/>
  <c r="AA87" i="1"/>
  <c r="Y88" i="1"/>
  <c r="W89" i="1"/>
  <c r="V90" i="1"/>
  <c r="T91" i="1"/>
  <c r="Q92" i="1"/>
  <c r="AJ92" i="1"/>
  <c r="AB93" i="1"/>
  <c r="N79" i="1"/>
  <c r="Q80" i="1"/>
  <c r="R81" i="1"/>
  <c r="P82" i="1"/>
  <c r="N83" i="1"/>
  <c r="AM83" i="1"/>
  <c r="AK84" i="1"/>
  <c r="AI85" i="1"/>
  <c r="AH86" i="1"/>
  <c r="AF87" i="1"/>
  <c r="AD88" i="1"/>
  <c r="AD89" i="1"/>
  <c r="AB90" i="1"/>
  <c r="Z91" i="1"/>
  <c r="T92" i="1"/>
  <c r="P93" i="1"/>
  <c r="AI93" i="1"/>
  <c r="AB94" i="1"/>
  <c r="V95" i="1"/>
  <c r="AM95" i="1"/>
  <c r="AI96" i="1"/>
  <c r="AA97" i="1"/>
  <c r="Q98" i="1"/>
  <c r="AG98" i="1"/>
  <c r="X99" i="1"/>
  <c r="N100" i="1"/>
  <c r="AC100" i="1"/>
  <c r="T101" i="1"/>
  <c r="AL101" i="1"/>
  <c r="Z102" i="1"/>
  <c r="R103" i="1"/>
  <c r="AH103" i="1"/>
  <c r="W104" i="1"/>
  <c r="AL104" i="1"/>
  <c r="O78" i="1"/>
  <c r="R79" i="1"/>
  <c r="V80" i="1"/>
  <c r="W81" i="1"/>
  <c r="U82" i="1"/>
  <c r="T83" i="1"/>
  <c r="R84" i="1"/>
  <c r="P85" i="1"/>
  <c r="O86" i="1"/>
  <c r="AM86" i="1"/>
  <c r="AK87" i="1"/>
  <c r="AJ88" i="1"/>
  <c r="AH89" i="1"/>
  <c r="AF90" i="1"/>
  <c r="AE91" i="1"/>
  <c r="Y92" i="1"/>
  <c r="Q93" i="1"/>
  <c r="AL93" i="1"/>
  <c r="AC94" i="1"/>
  <c r="X95" i="1"/>
  <c r="R96" i="1"/>
  <c r="AJ96" i="1"/>
  <c r="AB97" i="1"/>
  <c r="T98" i="1"/>
  <c r="AH98" i="1"/>
  <c r="Z99" i="1"/>
  <c r="Q100" i="1"/>
  <c r="AF100" i="1"/>
  <c r="V101" i="1"/>
  <c r="AM101" i="1"/>
  <c r="AC102" i="1"/>
  <c r="S103" i="1"/>
  <c r="AJ103" i="1"/>
  <c r="X104" i="1"/>
  <c r="AM104" i="1"/>
  <c r="P78" i="1"/>
  <c r="U79" i="1"/>
  <c r="Y80" i="1"/>
  <c r="X81" i="1"/>
  <c r="V82" i="1"/>
  <c r="U83" i="1"/>
  <c r="S84" i="1"/>
  <c r="Q85" i="1"/>
  <c r="P86" i="1"/>
  <c r="N87" i="1"/>
  <c r="AJ79" i="1"/>
  <c r="AI83" i="1"/>
  <c r="AB87" i="1"/>
  <c r="AL89" i="1"/>
  <c r="AA92" i="1"/>
  <c r="X94" i="1"/>
  <c r="AK95" i="1"/>
  <c r="W97" i="1"/>
  <c r="AD98" i="1"/>
  <c r="AJ99" i="1"/>
  <c r="P101" i="1"/>
  <c r="W102" i="1"/>
  <c r="AD103" i="1"/>
  <c r="AG104" i="1"/>
  <c r="Z80" i="1"/>
  <c r="U84" i="1"/>
  <c r="AL87" i="1"/>
  <c r="W90" i="1"/>
  <c r="AC92" i="1"/>
  <c r="Z94" i="1"/>
  <c r="AL95" i="1"/>
  <c r="X97" i="1"/>
  <c r="AF98" i="1"/>
  <c r="AK99" i="1"/>
  <c r="R101" i="1"/>
  <c r="Y102" i="1"/>
  <c r="AE103" i="1"/>
  <c r="AI104" i="1"/>
  <c r="N81" i="1"/>
  <c r="AG84" i="1"/>
  <c r="N88" i="1"/>
  <c r="AG90" i="1"/>
  <c r="N93" i="1"/>
  <c r="AG94" i="1"/>
  <c r="U96" i="1"/>
  <c r="AF97" i="1"/>
  <c r="AL98" i="1"/>
  <c r="R100" i="1"/>
  <c r="Y101" i="1"/>
  <c r="AE102" i="1"/>
  <c r="AK103" i="1"/>
  <c r="Z81" i="1"/>
  <c r="S85" i="1"/>
  <c r="AA88" i="1"/>
  <c r="AJ90" i="1"/>
  <c r="R93" i="1"/>
  <c r="AK94" i="1"/>
  <c r="V96" i="1"/>
  <c r="AG97" i="1"/>
  <c r="AM98" i="1"/>
  <c r="S100" i="1"/>
  <c r="AA101" i="1"/>
  <c r="AF102" i="1"/>
  <c r="AM103" i="1"/>
  <c r="AK82" i="1"/>
  <c r="Y89" i="1"/>
  <c r="N94" i="1"/>
  <c r="AL96" i="1"/>
  <c r="AB99" i="1"/>
  <c r="N102" i="1"/>
  <c r="AA104" i="1"/>
  <c r="V83" i="1"/>
  <c r="AI89" i="1"/>
  <c r="O94" i="1"/>
  <c r="P97" i="1"/>
  <c r="AD99" i="1"/>
  <c r="P102" i="1"/>
  <c r="AB104" i="1"/>
  <c r="AL81" i="1"/>
  <c r="AF85" i="1"/>
  <c r="AK88" i="1"/>
  <c r="V91" i="1"/>
  <c r="W93" i="1"/>
  <c r="O95" i="1"/>
  <c r="AD96" i="1"/>
  <c r="N98" i="1"/>
  <c r="S99" i="1"/>
  <c r="AA100" i="1"/>
  <c r="AG101" i="1"/>
  <c r="AM102" i="1"/>
  <c r="T104" i="1"/>
  <c r="T78" i="1"/>
  <c r="X82" i="1"/>
  <c r="Q86" i="1"/>
  <c r="AL88" i="1"/>
  <c r="AF91" i="1"/>
  <c r="AE93" i="1"/>
  <c r="T95" i="1"/>
  <c r="AG96" i="1"/>
  <c r="O98" i="1"/>
  <c r="U99" i="1"/>
  <c r="AB100" i="1"/>
  <c r="AH101" i="1"/>
  <c r="N103" i="1"/>
  <c r="V104" i="1"/>
  <c r="AG78" i="1"/>
  <c r="AD86" i="1"/>
  <c r="AH91" i="1"/>
  <c r="Z95" i="1"/>
  <c r="U98" i="1"/>
  <c r="AI100" i="1"/>
  <c r="V103" i="1"/>
  <c r="W79" i="1"/>
  <c r="P87" i="1"/>
  <c r="R92" i="1"/>
  <c r="AB95" i="1"/>
  <c r="W98" i="1"/>
  <c r="AJ100" i="1"/>
  <c r="W1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F18" authorId="0" shapeId="0" xr:uid="{A991BB21-B526-4294-A4FF-AC742D652B3B}">
      <text>
        <r>
          <rPr>
            <b/>
            <sz val="9"/>
            <color indexed="81"/>
            <rFont val="Tahoma"/>
            <family val="2"/>
          </rPr>
          <t>Ринат Хабибуллин:</t>
        </r>
        <r>
          <rPr>
            <sz val="9"/>
            <color indexed="81"/>
            <rFont val="Tahoma"/>
            <family val="2"/>
          </rPr>
          <t xml:space="preserve">
Расход газа закачки газлифтного газа.
Действует только для ГЛ скважины.
Если задан - перекрывает все параметры клапанов и давления закачки. Закачка ведется через нижний клапан.
Если не задан -расход будет определен по газлифтной компоновке и давлению закачки.</t>
        </r>
      </text>
    </comment>
    <comment ref="C34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5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<sst xmlns="http://schemas.openxmlformats.org/spreadsheetml/2006/main" count="104" uniqueCount="76">
  <si>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</si>
  <si>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</si>
  <si>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</si>
  <si>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</si>
  <si>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</si>
  <si>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</si>
  <si>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</si>
  <si>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</si>
  <si>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</si>
  <si>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</si>
  <si>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</si>
  <si>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</si>
  <si>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</si>
  <si>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</si>
  <si>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</si>
  <si>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</si>
  <si>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</si>
  <si>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</si>
  <si>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</si>
  <si>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</si>
  <si>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</si>
  <si>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</si>
  <si>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</si>
  <si>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</si>
  <si>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</si>
  <si>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</si>
  <si>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</si>
  <si>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</si>
  <si>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</si>
  <si>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ID</t>
  </si>
  <si>
    <t>мм</t>
  </si>
  <si>
    <t>θ</t>
  </si>
  <si>
    <t>°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</si>
  <si>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</si>
  <si>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</si>
  <si>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</si>
  <si>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</si>
  <si>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</si>
  <si>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</si>
  <si>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</si>
  <si>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</si>
  <si>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</si>
  <si>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</si>
  <si>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</si>
  <si>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</si>
  <si>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</si>
  <si>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</si>
  <si>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</si>
  <si>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</si>
  <si>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</si>
  <si>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</si>
  <si>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</si>
  <si>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</si>
  <si>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hcor</t>
  </si>
  <si>
    <t>temp model</t>
  </si>
  <si>
    <t>plin</t>
  </si>
  <si>
    <t>ЭЦН</t>
  </si>
  <si>
    <t>ГЛ</t>
  </si>
  <si>
    <t>AL</t>
  </si>
  <si>
    <t>AL sel</t>
  </si>
  <si>
    <t>Qnom</t>
  </si>
  <si>
    <t>Hnom</t>
  </si>
  <si>
    <t>Fr</t>
  </si>
  <si>
    <t>Нglv</t>
  </si>
  <si>
    <t>Qinj</t>
  </si>
  <si>
    <r>
      <t>P</t>
    </r>
    <r>
      <rPr>
        <vertAlign val="subscript"/>
        <sz val="11"/>
        <color theme="1"/>
        <rFont val="Calibri"/>
        <family val="2"/>
      </rPr>
      <t>cas</t>
    </r>
  </si>
  <si>
    <r>
      <t>P</t>
    </r>
    <r>
      <rPr>
        <vertAlign val="subscript"/>
        <sz val="11"/>
        <color theme="1"/>
        <rFont val="Calibri"/>
        <family val="2"/>
      </rPr>
      <t>wf</t>
    </r>
  </si>
  <si>
    <r>
      <t>d</t>
    </r>
    <r>
      <rPr>
        <vertAlign val="subscript"/>
        <sz val="11"/>
        <color theme="1"/>
        <rFont val="Calibri"/>
        <family val="2"/>
      </rPr>
      <t>gl_inj</t>
    </r>
  </si>
  <si>
    <r>
      <t>p</t>
    </r>
    <r>
      <rPr>
        <vertAlign val="subscript"/>
        <sz val="11"/>
        <color theme="1"/>
        <rFont val="Calibri"/>
        <family val="2"/>
      </rPr>
      <t>gl_inj</t>
    </r>
  </si>
  <si>
    <r>
      <t>q</t>
    </r>
    <r>
      <rPr>
        <vertAlign val="subscript"/>
        <sz val="11"/>
        <color theme="1"/>
        <rFont val="Calibri"/>
        <family val="2"/>
      </rPr>
      <t>gl_inj</t>
    </r>
  </si>
  <si>
    <t>ЭЦН параметры</t>
  </si>
  <si>
    <t>Газлифт параметры</t>
  </si>
  <si>
    <t>Гц</t>
  </si>
  <si>
    <r>
      <t>p</t>
    </r>
    <r>
      <rPr>
        <vertAlign val="subscript"/>
        <sz val="11"/>
        <color theme="1"/>
        <rFont val="Calibri"/>
        <family val="2"/>
      </rPr>
      <t>bel</t>
    </r>
  </si>
  <si>
    <t>d mm</t>
  </si>
  <si>
    <t>узловой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</si>
</sst>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well1!$P$54</c:f>
              <c:strCache>
                <c:ptCount val="1"/>
                <c:pt idx="0">
                  <c:v>p_tub_atma</c:v>
                </c:pt>
              </c:strCache>
            </c:strRef>
          </c:tx>
          <c:xVal>
            <c:numRef>
              <c:f>well1!$P$55:$P$75</c:f>
              <c:numCache>
                <c:formatCode>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2.1257318751375776</c:v>
                </c:pt>
                <c:pt idx="3">
                  <c:v>4.5878055604748491</c:v>
                </c:pt>
                <c:pt idx="4">
                  <c:v>8.141139096105185</c:v>
                </c:pt>
                <c:pt idx="5">
                  <c:v>12.618085786009221</c:v>
                </c:pt>
                <c:pt idx="6">
                  <c:v>18.3419421740746</c:v>
                </c:pt>
                <c:pt idx="7">
                  <c:v>25.968598899203997</c:v>
                </c:pt>
                <c:pt idx="8">
                  <c:v>34.727311590616125</c:v>
                </c:pt>
                <c:pt idx="9">
                  <c:v>44.292867923063973</c:v>
                </c:pt>
                <c:pt idx="10">
                  <c:v>54.357197711041067</c:v>
                </c:pt>
                <c:pt idx="11">
                  <c:v>64.417107813135829</c:v>
                </c:pt>
                <c:pt idx="12">
                  <c:v>74.250462438962913</c:v>
                </c:pt>
                <c:pt idx="13">
                  <c:v>83.669635848490984</c:v>
                </c:pt>
                <c:pt idx="14">
                  <c:v>92.652428966535908</c:v>
                </c:pt>
                <c:pt idx="15">
                  <c:v>96.913213153038001</c:v>
                </c:pt>
                <c:pt idx="16">
                  <c:v>101.17399733954009</c:v>
                </c:pt>
                <c:pt idx="17">
                  <c:v>101.17399733954009</c:v>
                </c:pt>
                <c:pt idx="18">
                  <c:v>109.76596854721069</c:v>
                </c:pt>
                <c:pt idx="19">
                  <c:v>116.00018547314292</c:v>
                </c:pt>
                <c:pt idx="20">
                  <c:v>120</c:v>
                </c:pt>
              </c:numCache>
            </c:numRef>
          </c:xVal>
          <c:yVal>
            <c:numRef>
              <c:f>well1!$O$55:$O$75</c:f>
              <c:numCache>
                <c:formatCode>0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well1!$AB$55:$AB$75</c:f>
              <c:numCache>
                <c:formatCode>0</c:formatCode>
                <c:ptCount val="21"/>
                <c:pt idx="0">
                  <c:v>0</c:v>
                </c:pt>
                <c:pt idx="1">
                  <c:v>1.5496068991516643</c:v>
                </c:pt>
                <c:pt idx="2">
                  <c:v>3.4721340807495849</c:v>
                </c:pt>
                <c:pt idx="3">
                  <c:v>6.1104288580417023</c:v>
                </c:pt>
                <c:pt idx="4">
                  <c:v>9.5344711097638655</c:v>
                </c:pt>
                <c:pt idx="5">
                  <c:v>13.694534176315219</c:v>
                </c:pt>
                <c:pt idx="6">
                  <c:v>18.804731095727938</c:v>
                </c:pt>
                <c:pt idx="7">
                  <c:v>25.288131283383617</c:v>
                </c:pt>
                <c:pt idx="8">
                  <c:v>32.974981646539909</c:v>
                </c:pt>
                <c:pt idx="9">
                  <c:v>41.421898002196905</c:v>
                </c:pt>
                <c:pt idx="10">
                  <c:v>50.395124230432209</c:v>
                </c:pt>
                <c:pt idx="11">
                  <c:v>59.561730146021183</c:v>
                </c:pt>
                <c:pt idx="12">
                  <c:v>68.709629601046231</c:v>
                </c:pt>
                <c:pt idx="13">
                  <c:v>77.639372844803162</c:v>
                </c:pt>
                <c:pt idx="14">
                  <c:v>86.280333328448577</c:v>
                </c:pt>
                <c:pt idx="15">
                  <c:v>94.530805018628385</c:v>
                </c:pt>
                <c:pt idx="16">
                  <c:v>101.17399733954009</c:v>
                </c:pt>
                <c:pt idx="17">
                  <c:v>102.5054374611709</c:v>
                </c:pt>
                <c:pt idx="18">
                  <c:v>110.65633571896862</c:v>
                </c:pt>
                <c:pt idx="19">
                  <c:v>116.21094451063186</c:v>
                </c:pt>
                <c:pt idx="20">
                  <c:v>120</c:v>
                </c:pt>
              </c:numCache>
            </c:numRef>
          </c:xVal>
          <c:yVal>
            <c:numRef>
              <c:f>well1!$AA$55:$AA$75</c:f>
              <c:numCache>
                <c:formatCode>0</c:formatCode>
                <c:ptCount val="21"/>
                <c:pt idx="0">
                  <c:v>0</c:v>
                </c:pt>
                <c:pt idx="1">
                  <c:v>157.89473684210526</c:v>
                </c:pt>
                <c:pt idx="2">
                  <c:v>315.78947368421052</c:v>
                </c:pt>
                <c:pt idx="3">
                  <c:v>473.68421052631578</c:v>
                </c:pt>
                <c:pt idx="4">
                  <c:v>631.57894736842104</c:v>
                </c:pt>
                <c:pt idx="5">
                  <c:v>789.47368421052624</c:v>
                </c:pt>
                <c:pt idx="6">
                  <c:v>947.36842105263156</c:v>
                </c:pt>
                <c:pt idx="7">
                  <c:v>1105.2631578947369</c:v>
                </c:pt>
                <c:pt idx="8">
                  <c:v>1263.1578947368421</c:v>
                </c:pt>
                <c:pt idx="9">
                  <c:v>1421.0526315789473</c:v>
                </c:pt>
                <c:pt idx="10">
                  <c:v>1578.9473684210525</c:v>
                </c:pt>
                <c:pt idx="11">
                  <c:v>1736.8421052631579</c:v>
                </c:pt>
                <c:pt idx="12">
                  <c:v>1894.7368421052631</c:v>
                </c:pt>
                <c:pt idx="13">
                  <c:v>2052.6315789473683</c:v>
                </c:pt>
                <c:pt idx="14">
                  <c:v>2210.5263157894738</c:v>
                </c:pt>
                <c:pt idx="15">
                  <c:v>2368.4210526315787</c:v>
                </c:pt>
                <c:pt idx="16">
                  <c:v>2501</c:v>
                </c:pt>
                <c:pt idx="17">
                  <c:v>2526.3157894736842</c:v>
                </c:pt>
                <c:pt idx="18">
                  <c:v>2684.2105263157896</c:v>
                </c:pt>
                <c:pt idx="19">
                  <c:v>2842.1052631578946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well1!$X$55:$X$75</c:f>
              <c:numCache>
                <c:formatCode>0</c:formatCode>
                <c:ptCount val="21"/>
                <c:pt idx="0">
                  <c:v>20</c:v>
                </c:pt>
                <c:pt idx="1">
                  <c:v>21.666666666666668</c:v>
                </c:pt>
                <c:pt idx="2">
                  <c:v>23.333333333333332</c:v>
                </c:pt>
                <c:pt idx="3">
                  <c:v>25</c:v>
                </c:pt>
                <c:pt idx="4">
                  <c:v>26.666666666666668</c:v>
                </c:pt>
                <c:pt idx="5">
                  <c:v>28.333333333333332</c:v>
                </c:pt>
                <c:pt idx="6">
                  <c:v>30</c:v>
                </c:pt>
                <c:pt idx="7">
                  <c:v>31.593333333333334</c:v>
                </c:pt>
                <c:pt idx="8">
                  <c:v>33.143333333333338</c:v>
                </c:pt>
                <c:pt idx="9">
                  <c:v>34.64</c:v>
                </c:pt>
                <c:pt idx="10">
                  <c:v>40.92166666666666</c:v>
                </c:pt>
                <c:pt idx="11">
                  <c:v>48.53</c:v>
                </c:pt>
                <c:pt idx="12">
                  <c:v>55.844999999999999</c:v>
                </c:pt>
                <c:pt idx="13">
                  <c:v>62.829999999999991</c:v>
                </c:pt>
                <c:pt idx="14">
                  <c:v>69.521666666666647</c:v>
                </c:pt>
                <c:pt idx="15">
                  <c:v>72.720833333333331</c:v>
                </c:pt>
                <c:pt idx="16">
                  <c:v>75.92</c:v>
                </c:pt>
                <c:pt idx="17">
                  <c:v>75.956850000000003</c:v>
                </c:pt>
                <c:pt idx="18">
                  <c:v>81.987611000000001</c:v>
                </c:pt>
                <c:pt idx="19">
                  <c:v>87.204166666666652</c:v>
                </c:pt>
                <c:pt idx="20">
                  <c:v>90</c:v>
                </c:pt>
              </c:numCache>
            </c:numRef>
          </c:xVal>
          <c:yVal>
            <c:numRef>
              <c:f>well1!$W$55:$W$75</c:f>
              <c:numCache>
                <c:formatCode>0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well1!$AF$55:$AF$75</c:f>
              <c:numCache>
                <c:formatCode>0</c:formatCode>
                <c:ptCount val="21"/>
                <c:pt idx="0">
                  <c:v>20</c:v>
                </c:pt>
                <c:pt idx="1">
                  <c:v>21.666666666666668</c:v>
                </c:pt>
                <c:pt idx="2">
                  <c:v>23.333333333333332</c:v>
                </c:pt>
                <c:pt idx="3">
                  <c:v>25</c:v>
                </c:pt>
                <c:pt idx="4">
                  <c:v>26.666666666666668</c:v>
                </c:pt>
                <c:pt idx="5">
                  <c:v>28.333333333333332</c:v>
                </c:pt>
                <c:pt idx="6">
                  <c:v>30</c:v>
                </c:pt>
                <c:pt idx="7">
                  <c:v>31.593333333333334</c:v>
                </c:pt>
                <c:pt idx="8">
                  <c:v>33.143333333333338</c:v>
                </c:pt>
                <c:pt idx="9">
                  <c:v>34.64</c:v>
                </c:pt>
                <c:pt idx="10">
                  <c:v>40.92166666666666</c:v>
                </c:pt>
                <c:pt idx="11">
                  <c:v>48.53</c:v>
                </c:pt>
                <c:pt idx="12">
                  <c:v>55.844999999999999</c:v>
                </c:pt>
                <c:pt idx="13">
                  <c:v>62.829999999999991</c:v>
                </c:pt>
                <c:pt idx="14">
                  <c:v>69.521666666666647</c:v>
                </c:pt>
                <c:pt idx="15">
                  <c:v>72.720833333333331</c:v>
                </c:pt>
                <c:pt idx="16">
                  <c:v>75.92</c:v>
                </c:pt>
                <c:pt idx="17">
                  <c:v>75.956850000000003</c:v>
                </c:pt>
                <c:pt idx="18">
                  <c:v>81.987611000000001</c:v>
                </c:pt>
                <c:pt idx="19">
                  <c:v>87.204166666666652</c:v>
                </c:pt>
                <c:pt idx="20">
                  <c:v>90</c:v>
                </c:pt>
              </c:numCache>
            </c:numRef>
          </c:xVal>
          <c:yVal>
            <c:numRef>
              <c:f>well1!$AE$55:$AE$75</c:f>
              <c:numCache>
                <c:formatCode>0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well1!$Z$54</c:f>
              <c:strCache>
                <c:ptCount val="1"/>
                <c:pt idx="0">
                  <c:v>Hl_tub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well1!$Z$55:$Z$75</c:f>
              <c:numCache>
                <c:formatCode>0.00</c:formatCode>
                <c:ptCount val="21"/>
                <c:pt idx="0">
                  <c:v>0</c:v>
                </c:pt>
                <c:pt idx="1">
                  <c:v>5.4183329329820062E-2</c:v>
                </c:pt>
                <c:pt idx="2">
                  <c:v>0.10836665865964012</c:v>
                </c:pt>
                <c:pt idx="3">
                  <c:v>0.16887146322794885</c:v>
                </c:pt>
                <c:pt idx="4">
                  <c:v>0.23013815279173919</c:v>
                </c:pt>
                <c:pt idx="5">
                  <c:v>0.29494426082714076</c:v>
                </c:pt>
                <c:pt idx="6">
                  <c:v>0.35969153444009494</c:v>
                </c:pt>
                <c:pt idx="7">
                  <c:v>0.5238193582117362</c:v>
                </c:pt>
                <c:pt idx="8">
                  <c:v>0.62902805396227046</c:v>
                </c:pt>
                <c:pt idx="9">
                  <c:v>0.72153573930889325</c:v>
                </c:pt>
                <c:pt idx="10">
                  <c:v>0.79982023720028239</c:v>
                </c:pt>
                <c:pt idx="11">
                  <c:v>0.8542920822409289</c:v>
                </c:pt>
                <c:pt idx="12">
                  <c:v>0.88722987289434119</c:v>
                </c:pt>
                <c:pt idx="13">
                  <c:v>0.90422726684335897</c:v>
                </c:pt>
                <c:pt idx="14">
                  <c:v>0.91310828292198665</c:v>
                </c:pt>
                <c:pt idx="15">
                  <c:v>0.91566625956234959</c:v>
                </c:pt>
                <c:pt idx="16">
                  <c:v>0.91526028902404977</c:v>
                </c:pt>
                <c:pt idx="17">
                  <c:v>1</c:v>
                </c:pt>
                <c:pt idx="18">
                  <c:v>1</c:v>
                </c:pt>
                <c:pt idx="19">
                  <c:v>0.99907976956185418</c:v>
                </c:pt>
                <c:pt idx="20">
                  <c:v>0.9990907208851485</c:v>
                </c:pt>
              </c:numCache>
            </c:numRef>
          </c:xVal>
          <c:yVal>
            <c:numRef>
              <c:f>well1!$Y$55:$Y$75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well1!$V$54</c:f>
              <c:strCache>
                <c:ptCount val="1"/>
                <c:pt idx="0">
                  <c:v>c_Theta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well1!$V$55:$V$75</c:f>
              <c:numCache>
                <c:formatCode>0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41.312037696227115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well1!$U$55:$U$75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well1!$P$84:$P$104</c:f>
              <c:numCache>
                <c:formatCode>General</c:formatCode>
                <c:ptCount val="21"/>
                <c:pt idx="0">
                  <c:v>25.257110595703125</c:v>
                </c:pt>
                <c:pt idx="1">
                  <c:v>38.402259570850504</c:v>
                </c:pt>
                <c:pt idx="2">
                  <c:v>51.943017152139348</c:v>
                </c:pt>
                <c:pt idx="3">
                  <c:v>65.851533159868822</c:v>
                </c:pt>
                <c:pt idx="4">
                  <c:v>79.844205770992971</c:v>
                </c:pt>
                <c:pt idx="5">
                  <c:v>93.833249176658938</c:v>
                </c:pt>
                <c:pt idx="6">
                  <c:v>107.70535165948399</c:v>
                </c:pt>
                <c:pt idx="7">
                  <c:v>120.9732313801214</c:v>
                </c:pt>
                <c:pt idx="8">
                  <c:v>133.83122976626373</c:v>
                </c:pt>
                <c:pt idx="9">
                  <c:v>146.23619742990914</c:v>
                </c:pt>
                <c:pt idx="10">
                  <c:v>158.11957263844883</c:v>
                </c:pt>
                <c:pt idx="11">
                  <c:v>169.51680609493502</c:v>
                </c:pt>
                <c:pt idx="12">
                  <c:v>180.4313118800967</c:v>
                </c:pt>
                <c:pt idx="13">
                  <c:v>190.80853465376754</c:v>
                </c:pt>
                <c:pt idx="14">
                  <c:v>200.71300407977412</c:v>
                </c:pt>
                <c:pt idx="15">
                  <c:v>205.43082479597589</c:v>
                </c:pt>
                <c:pt idx="16">
                  <c:v>210.14864551217767</c:v>
                </c:pt>
                <c:pt idx="17">
                  <c:v>201.78730739467235</c:v>
                </c:pt>
                <c:pt idx="18">
                  <c:v>210.44714963626484</c:v>
                </c:pt>
                <c:pt idx="19">
                  <c:v>216.7485008317033</c:v>
                </c:pt>
                <c:pt idx="20">
                  <c:v>220.80411097608183</c:v>
                </c:pt>
              </c:numCache>
            </c:numRef>
          </c:xVal>
          <c:yVal>
            <c:numRef>
              <c:f>well1!$O$84:$O$104</c:f>
              <c:numCache>
                <c:formatCode>General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8-4209-BA61-DF5976487BD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well1!$AB$84:$AB$104</c:f>
              <c:numCache>
                <c:formatCode>General</c:formatCode>
                <c:ptCount val="21"/>
                <c:pt idx="0">
                  <c:v>25.690339363014015</c:v>
                </c:pt>
                <c:pt idx="1">
                  <c:v>36.776240816086606</c:v>
                </c:pt>
                <c:pt idx="2">
                  <c:v>48.758077404812639</c:v>
                </c:pt>
                <c:pt idx="3">
                  <c:v>61.03451352137126</c:v>
                </c:pt>
                <c:pt idx="4">
                  <c:v>72.562095248864395</c:v>
                </c:pt>
                <c:pt idx="5">
                  <c:v>84.4752717731714</c:v>
                </c:pt>
                <c:pt idx="6">
                  <c:v>97.095649223647087</c:v>
                </c:pt>
                <c:pt idx="7">
                  <c:v>109.594888118746</c:v>
                </c:pt>
                <c:pt idx="8">
                  <c:v>121.68211885951651</c:v>
                </c:pt>
                <c:pt idx="9">
                  <c:v>133.38266388341873</c:v>
                </c:pt>
                <c:pt idx="10">
                  <c:v>144.66713628515069</c:v>
                </c:pt>
                <c:pt idx="11">
                  <c:v>155.50789507017177</c:v>
                </c:pt>
                <c:pt idx="12">
                  <c:v>165.92408836754041</c:v>
                </c:pt>
                <c:pt idx="13">
                  <c:v>175.8639869007917</c:v>
                </c:pt>
                <c:pt idx="14">
                  <c:v>185.3970561772754</c:v>
                </c:pt>
                <c:pt idx="15">
                  <c:v>194.47208274269755</c:v>
                </c:pt>
                <c:pt idx="16">
                  <c:v>201.78730739467235</c:v>
                </c:pt>
                <c:pt idx="17">
                  <c:v>203.12779821878135</c:v>
                </c:pt>
                <c:pt idx="18">
                  <c:v>211.34609811133873</c:v>
                </c:pt>
                <c:pt idx="19">
                  <c:v>216.96206565927557</c:v>
                </c:pt>
                <c:pt idx="20">
                  <c:v>220.80411097608183</c:v>
                </c:pt>
              </c:numCache>
            </c:numRef>
          </c:xVal>
          <c:yVal>
            <c:numRef>
              <c:f>well1!$AA$84:$AA$104</c:f>
              <c:numCache>
                <c:formatCode>General</c:formatCode>
                <c:ptCount val="21"/>
                <c:pt idx="0">
                  <c:v>0</c:v>
                </c:pt>
                <c:pt idx="1">
                  <c:v>157.89473684210526</c:v>
                </c:pt>
                <c:pt idx="2">
                  <c:v>315.78947368421052</c:v>
                </c:pt>
                <c:pt idx="3">
                  <c:v>473.68421052631578</c:v>
                </c:pt>
                <c:pt idx="4">
                  <c:v>631.57894736842104</c:v>
                </c:pt>
                <c:pt idx="5">
                  <c:v>789.47368421052624</c:v>
                </c:pt>
                <c:pt idx="6">
                  <c:v>947.36842105263156</c:v>
                </c:pt>
                <c:pt idx="7">
                  <c:v>1105.2631578947369</c:v>
                </c:pt>
                <c:pt idx="8">
                  <c:v>1263.1578947368421</c:v>
                </c:pt>
                <c:pt idx="9">
                  <c:v>1421.0526315789473</c:v>
                </c:pt>
                <c:pt idx="10">
                  <c:v>1578.9473684210525</c:v>
                </c:pt>
                <c:pt idx="11">
                  <c:v>1736.8421052631579</c:v>
                </c:pt>
                <c:pt idx="12">
                  <c:v>1894.7368421052631</c:v>
                </c:pt>
                <c:pt idx="13">
                  <c:v>2052.6315789473683</c:v>
                </c:pt>
                <c:pt idx="14">
                  <c:v>2210.5263157894738</c:v>
                </c:pt>
                <c:pt idx="15">
                  <c:v>2368.4210526315787</c:v>
                </c:pt>
                <c:pt idx="16">
                  <c:v>2501</c:v>
                </c:pt>
                <c:pt idx="17">
                  <c:v>2526.3157894736842</c:v>
                </c:pt>
                <c:pt idx="18">
                  <c:v>2684.2105263157896</c:v>
                </c:pt>
                <c:pt idx="19">
                  <c:v>2842.1052631578946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8-4209-BA61-DF597648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well1!$X$84:$X$104</c:f>
              <c:numCache>
                <c:formatCode>General</c:formatCode>
                <c:ptCount val="21"/>
                <c:pt idx="0">
                  <c:v>20</c:v>
                </c:pt>
                <c:pt idx="1">
                  <c:v>21.666666666666668</c:v>
                </c:pt>
                <c:pt idx="2">
                  <c:v>23.333333333333332</c:v>
                </c:pt>
                <c:pt idx="3">
                  <c:v>25</c:v>
                </c:pt>
                <c:pt idx="4">
                  <c:v>26.666666666666668</c:v>
                </c:pt>
                <c:pt idx="5">
                  <c:v>28.333333333333332</c:v>
                </c:pt>
                <c:pt idx="6">
                  <c:v>30</c:v>
                </c:pt>
                <c:pt idx="7">
                  <c:v>31.593333333333334</c:v>
                </c:pt>
                <c:pt idx="8">
                  <c:v>33.143333333333338</c:v>
                </c:pt>
                <c:pt idx="9">
                  <c:v>34.64</c:v>
                </c:pt>
                <c:pt idx="10">
                  <c:v>40.92166666666666</c:v>
                </c:pt>
                <c:pt idx="11">
                  <c:v>48.53</c:v>
                </c:pt>
                <c:pt idx="12">
                  <c:v>55.844999999999999</c:v>
                </c:pt>
                <c:pt idx="13">
                  <c:v>62.829999999999991</c:v>
                </c:pt>
                <c:pt idx="14">
                  <c:v>69.521666666666647</c:v>
                </c:pt>
                <c:pt idx="15">
                  <c:v>72.720833333333331</c:v>
                </c:pt>
                <c:pt idx="16">
                  <c:v>75.92</c:v>
                </c:pt>
                <c:pt idx="17">
                  <c:v>75.956850000000003</c:v>
                </c:pt>
                <c:pt idx="18">
                  <c:v>81.987611000000001</c:v>
                </c:pt>
                <c:pt idx="19">
                  <c:v>87.204166666666652</c:v>
                </c:pt>
                <c:pt idx="20">
                  <c:v>90</c:v>
                </c:pt>
              </c:numCache>
            </c:numRef>
          </c:xVal>
          <c:yVal>
            <c:numRef>
              <c:f>well1!$W$84:$W$104</c:f>
              <c:numCache>
                <c:formatCode>General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D-4EEB-B743-F5DBA29F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well1!$AT$54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well1!$AT$55:$AT$74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well1!$AR$55:$AR$74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E-4F6A-AAE7-98C7AEAE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5344"/>
        <c:axId val="451514976"/>
      </c:scatterChart>
      <c:valAx>
        <c:axId val="292625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514976"/>
        <c:crosses val="autoZero"/>
        <c:crossBetween val="midCat"/>
      </c:valAx>
      <c:valAx>
        <c:axId val="4515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well1!$O$151:$O$171</c:f>
              <c:numCache>
                <c:formatCode>General</c:formatCode>
                <c:ptCount val="21"/>
                <c:pt idx="0">
                  <c:v>2.5</c:v>
                </c:pt>
                <c:pt idx="1">
                  <c:v>6.8137499999999962</c:v>
                </c:pt>
                <c:pt idx="2">
                  <c:v>11.127499999999992</c:v>
                </c:pt>
                <c:pt idx="3">
                  <c:v>15.441249999999989</c:v>
                </c:pt>
                <c:pt idx="4">
                  <c:v>19.754999999999985</c:v>
                </c:pt>
                <c:pt idx="5">
                  <c:v>24.06874999999998</c:v>
                </c:pt>
                <c:pt idx="6">
                  <c:v>28.382499999999979</c:v>
                </c:pt>
                <c:pt idx="7">
                  <c:v>32.696249999999971</c:v>
                </c:pt>
                <c:pt idx="8">
                  <c:v>37.00999999999997</c:v>
                </c:pt>
                <c:pt idx="9">
                  <c:v>41.323749999999968</c:v>
                </c:pt>
                <c:pt idx="10">
                  <c:v>45.63749999999996</c:v>
                </c:pt>
                <c:pt idx="11">
                  <c:v>49.951249999999959</c:v>
                </c:pt>
                <c:pt idx="12">
                  <c:v>54.264999999999958</c:v>
                </c:pt>
                <c:pt idx="13">
                  <c:v>58.57874999999995</c:v>
                </c:pt>
                <c:pt idx="14">
                  <c:v>62.892499999999949</c:v>
                </c:pt>
                <c:pt idx="15">
                  <c:v>67.20624999999994</c:v>
                </c:pt>
                <c:pt idx="16">
                  <c:v>71.519999999999939</c:v>
                </c:pt>
                <c:pt idx="17">
                  <c:v>75.833749999999938</c:v>
                </c:pt>
                <c:pt idx="18">
                  <c:v>80.147499999999937</c:v>
                </c:pt>
                <c:pt idx="19">
                  <c:v>84.461249999999922</c:v>
                </c:pt>
                <c:pt idx="20">
                  <c:v>88.77499999999992</c:v>
                </c:pt>
              </c:numCache>
            </c:numRef>
          </c:xVal>
          <c:yVal>
            <c:numRef>
              <c:f>well1!$P$151:$P$171</c:f>
              <c:numCache>
                <c:formatCode>General</c:formatCode>
                <c:ptCount val="21"/>
                <c:pt idx="0">
                  <c:v>85.077557484585327</c:v>
                </c:pt>
                <c:pt idx="1">
                  <c:v>87.224472884916651</c:v>
                </c:pt>
                <c:pt idx="2">
                  <c:v>89.371388285247974</c:v>
                </c:pt>
                <c:pt idx="3">
                  <c:v>89.949247188447075</c:v>
                </c:pt>
                <c:pt idx="4">
                  <c:v>81.112767108852907</c:v>
                </c:pt>
                <c:pt idx="5">
                  <c:v>72.276287029258725</c:v>
                </c:pt>
                <c:pt idx="6">
                  <c:v>61.850210815868536</c:v>
                </c:pt>
                <c:pt idx="7">
                  <c:v>47.450144267988328</c:v>
                </c:pt>
                <c:pt idx="8">
                  <c:v>33.050077720108099</c:v>
                </c:pt>
                <c:pt idx="9">
                  <c:v>24.642758035382254</c:v>
                </c:pt>
                <c:pt idx="10">
                  <c:v>24.22576750152891</c:v>
                </c:pt>
                <c:pt idx="11">
                  <c:v>23.808776967675566</c:v>
                </c:pt>
                <c:pt idx="12">
                  <c:v>22.779159831325675</c:v>
                </c:pt>
                <c:pt idx="13">
                  <c:v>21.290072743103376</c:v>
                </c:pt>
                <c:pt idx="14">
                  <c:v>19.800985654881075</c:v>
                </c:pt>
                <c:pt idx="15">
                  <c:v>17.637367250352732</c:v>
                </c:pt>
                <c:pt idx="16">
                  <c:v>15.203936319301963</c:v>
                </c:pt>
                <c:pt idx="17">
                  <c:v>12.770505388251198</c:v>
                </c:pt>
                <c:pt idx="18">
                  <c:v>7.9469626415485699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A8-4438-9EBE-EC7CE800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58479"/>
        <c:axId val="979279471"/>
      </c:scatterChart>
      <c:valAx>
        <c:axId val="97495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9279471"/>
        <c:crosses val="autoZero"/>
        <c:crossBetween val="midCat"/>
      </c:valAx>
      <c:valAx>
        <c:axId val="97927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495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259897</xdr:colOff>
      <xdr:row>3</xdr:row>
      <xdr:rowOff>169408</xdr:rowOff>
    </xdr:from>
    <xdr:to>
      <xdr:col>14</xdr:col>
      <xdr:colOff>288472</xdr:colOff>
      <xdr:row>25</xdr:row>
      <xdr:rowOff>164646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468085</xdr:colOff>
      <xdr:row>3</xdr:row>
      <xdr:rowOff>178254</xdr:rowOff>
    </xdr:from>
    <xdr:to>
      <xdr:col>19</xdr:col>
      <xdr:colOff>496660</xdr:colOff>
      <xdr:row>25</xdr:row>
      <xdr:rowOff>173492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6805</xdr:colOff>
      <xdr:row>3</xdr:row>
      <xdr:rowOff>176894</xdr:rowOff>
    </xdr:from>
    <xdr:to>
      <xdr:col>25</xdr:col>
      <xdr:colOff>81643</xdr:colOff>
      <xdr:row>25</xdr:row>
      <xdr:rowOff>176894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266702</xdr:colOff>
      <xdr:row>3</xdr:row>
      <xdr:rowOff>180974</xdr:rowOff>
    </xdr:from>
    <xdr:to>
      <xdr:col>31</xdr:col>
      <xdr:colOff>68037</xdr:colOff>
      <xdr:row>26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431423</xdr:colOff>
      <xdr:row>102</xdr:row>
      <xdr:rowOff>62242</xdr:rowOff>
    </xdr:from>
    <xdr:to>
      <xdr:col>6</xdr:col>
      <xdr:colOff>22412</xdr:colOff>
      <xdr:row>126</xdr:row>
      <xdr:rowOff>38710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248624-0399-4517-83B3-9A8DA5AB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205782</xdr:colOff>
      <xdr:row>102</xdr:row>
      <xdr:rowOff>49918</xdr:rowOff>
    </xdr:from>
    <xdr:to>
      <xdr:col>11</xdr:col>
      <xdr:colOff>401885</xdr:colOff>
      <xdr:row>126</xdr:row>
      <xdr:rowOff>26386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BE9271B-623F-4E97-B8E9-2A33CEC46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170089</xdr:colOff>
      <xdr:row>3</xdr:row>
      <xdr:rowOff>136072</xdr:rowOff>
    </xdr:from>
    <xdr:to>
      <xdr:col>35</xdr:col>
      <xdr:colOff>816429</xdr:colOff>
      <xdr:row>26</xdr:row>
      <xdr:rowOff>40822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CDAD2-3980-45B8-8F49-A087A103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128867</xdr:colOff>
      <xdr:row>132</xdr:row>
      <xdr:rowOff>169207</xdr:rowOff>
    </xdr:from>
    <xdr:to>
      <xdr:col>11</xdr:col>
      <xdr:colOff>358588</xdr:colOff>
      <xdr:row>156</xdr:row>
      <xdr:rowOff>22413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8046EA9-9B58-4A09-9B40-1A5328A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id_by_rate"/>
      <definedName name="getUFVersion"/>
      <definedName name="GL_encode_string"/>
      <definedName name="nodal_pwf_atma"/>
      <definedName name="PVT_encode_string"/>
      <definedName name="well_plin_pwf_atma"/>
      <definedName name="well_pwf_plin_atma"/>
      <definedName name="wellESP_plin_pintake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well1"/>
  <dimension ref="A1:AZ175"/>
  <sheetViews>
    <sheetView tabSelected="1" topLeftCell="A93" zoomScale="70" zoomScaleNormal="70" workbookViewId="0">
      <selection activeCell="X154" sqref="X154"/>
    </sheetView>
  </sheetViews>
  <sheetFormatPr defaultRowHeight="15" x14ac:dyDescent="0.25"/>
  <cols>
    <col min="7" max="7" width="12.140625" customWidth="1"/>
    <col min="14" max="14" width="12" bestFit="1" customWidth="1"/>
    <col min="15" max="15" width="11" bestFit="1" customWidth="1"/>
    <col min="16" max="16" width="12.28515625" bestFit="1" customWidth="1"/>
    <col min="17" max="17" width="13.28515625" bestFit="1" customWidth="1"/>
    <col min="18" max="18" width="10" bestFit="1" customWidth="1"/>
    <col min="19" max="19" width="13.28515625" bestFit="1" customWidth="1"/>
    <col min="20" max="20" width="11.140625" bestFit="1" customWidth="1"/>
    <col min="21" max="21" width="15.28515625" bestFit="1" customWidth="1"/>
    <col min="22" max="22" width="16.42578125" bestFit="1" customWidth="1"/>
    <col min="23" max="23" width="19.7109375" bestFit="1" customWidth="1"/>
    <col min="24" max="24" width="12.42578125" bestFit="1" customWidth="1"/>
    <col min="25" max="25" width="11" bestFit="1" customWidth="1"/>
    <col min="26" max="26" width="15.28515625" bestFit="1" customWidth="1"/>
    <col min="27" max="27" width="16.42578125" bestFit="1" customWidth="1"/>
    <col min="28" max="28" width="19.7109375" bestFit="1" customWidth="1"/>
    <col min="29" max="29" width="11" bestFit="1" customWidth="1"/>
    <col min="30" max="30" width="12" customWidth="1"/>
    <col min="31" max="31" width="13" bestFit="1" customWidth="1"/>
    <col min="32" max="33" width="12.85546875" bestFit="1" customWidth="1"/>
    <col min="34" max="34" width="10.140625" bestFit="1" customWidth="1"/>
    <col min="35" max="36" width="13.140625" customWidth="1"/>
    <col min="37" max="37" width="12" customWidth="1"/>
    <col min="38" max="39" width="10.140625" bestFit="1" customWidth="1"/>
    <col min="40" max="41" width="12.7109375" bestFit="1" customWidth="1"/>
    <col min="42" max="42" width="10" bestFit="1" customWidth="1"/>
    <col min="43" max="43" width="12.5703125" bestFit="1" customWidth="1"/>
    <col min="44" max="46" width="10" bestFit="1" customWidth="1"/>
    <col min="47" max="47" width="9.85546875" bestFit="1" customWidth="1"/>
    <col min="48" max="49" width="12.5703125" bestFit="1" customWidth="1"/>
    <col min="50" max="50" width="9.85546875" bestFit="1" customWidth="1"/>
    <col min="51" max="52" width="9.570312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7.13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41" ht="15.75" x14ac:dyDescent="0.3">
      <c r="B17" s="9" t="s">
        <v>22</v>
      </c>
      <c r="C17" s="3">
        <v>45</v>
      </c>
      <c r="D17" s="6" t="s">
        <v>23</v>
      </c>
      <c r="F17" s="9" t="s">
        <v>64</v>
      </c>
      <c r="G17" s="3">
        <v>1000</v>
      </c>
      <c r="H17" s="6"/>
    </row>
    <row r="18" spans="1:41" ht="18" x14ac:dyDescent="0.35">
      <c r="B18" s="9" t="s">
        <v>24</v>
      </c>
      <c r="C18" s="3">
        <v>12</v>
      </c>
      <c r="D18" s="4" t="s">
        <v>25</v>
      </c>
      <c r="F18" s="9" t="s">
        <v>69</v>
      </c>
      <c r="G18" s="3"/>
      <c r="H18" s="6"/>
    </row>
    <row r="19" spans="1:41" ht="18" x14ac:dyDescent="0.35">
      <c r="A19" t="s">
        <v>26</v>
      </c>
      <c r="B19" s="10"/>
      <c r="F19" s="9" t="s">
        <v>68</v>
      </c>
      <c r="G19" s="3">
        <v>110</v>
      </c>
      <c r="H19" s="6" t="s">
        <v>13</v>
      </c>
    </row>
    <row r="20" spans="1:41" x14ac:dyDescent="0.25">
      <c r="B20" s="9" t="s">
        <v>27</v>
      </c>
      <c r="C20" s="3">
        <v>2000</v>
      </c>
      <c r="D20" s="6" t="s">
        <v>28</v>
      </c>
    </row>
    <row r="21" spans="1:41" x14ac:dyDescent="0.25">
      <c r="B21" s="9" t="s">
        <v>29</v>
      </c>
      <c r="C21" s="3">
        <v>62</v>
      </c>
      <c r="D21" s="6" t="s">
        <v>30</v>
      </c>
    </row>
    <row r="22" spans="1:41" x14ac:dyDescent="0.25">
      <c r="B22" s="9" t="s">
        <v>31</v>
      </c>
      <c r="C22" s="3">
        <v>90</v>
      </c>
      <c r="D22" s="6" t="s">
        <v>32</v>
      </c>
    </row>
    <row r="23" spans="1:41" ht="18" x14ac:dyDescent="0.35">
      <c r="B23" s="9" t="s">
        <v>65</v>
      </c>
      <c r="C23" s="3">
        <v>80</v>
      </c>
      <c r="D23" s="6" t="s">
        <v>13</v>
      </c>
      <c r="F23" s="9" t="s">
        <v>67</v>
      </c>
      <c r="G23" s="3">
        <v>4</v>
      </c>
      <c r="H23" s="6" t="s">
        <v>30</v>
      </c>
    </row>
    <row r="24" spans="1:41" ht="18" x14ac:dyDescent="0.35">
      <c r="B24" s="9" t="s">
        <v>66</v>
      </c>
      <c r="C24" s="11">
        <v>120</v>
      </c>
      <c r="D24" s="6" t="s">
        <v>13</v>
      </c>
    </row>
    <row r="25" spans="1:41" x14ac:dyDescent="0.25">
      <c r="B25" s="9" t="s">
        <v>33</v>
      </c>
      <c r="C25" s="3">
        <v>44</v>
      </c>
      <c r="D25" s="6" t="s">
        <v>34</v>
      </c>
    </row>
    <row r="26" spans="1:41" x14ac:dyDescent="0.25">
      <c r="B26" s="9" t="s">
        <v>35</v>
      </c>
      <c r="C26" s="3">
        <v>120</v>
      </c>
      <c r="D26" s="6" t="s">
        <v>34</v>
      </c>
    </row>
    <row r="28" spans="1:41" ht="30" x14ac:dyDescent="0.25">
      <c r="B28" s="12" t="s">
        <v>36</v>
      </c>
      <c r="C28" s="21" t="str">
        <f>[1]!PVT_encode_string(gamma_gas_,gamma_oil_,gamma_wat_,Rsb_,Rp_,Pb_,Tres_,Bob_,muob_)</f>
        <v>gamma_gas:0.800;gamma_oil:0.870;gamma_wat:1.000;rsb_m3m3:80.000;rp_m3m3:80.000;pb_atma:120.000;tres_C:90.000;bob_m3m3:1.200;muob_cP:1.000;PVTcorr:0;ksep_fr:0.000;p_ksep_atma:-1.000;t_ksep_C:-1.000;gas_only:False;</v>
      </c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41" x14ac:dyDescent="0.25">
      <c r="B29" s="9" t="s">
        <v>56</v>
      </c>
      <c r="C29" s="23" t="str">
        <f>[1]!ESP_encode_string(J37,Hnom,Fr,,,,,0.5)</f>
        <v>ESP_ID:740.00000;HeadNom_m:1000.00000;ESPfreq_Hz:45.00000;ESP_U_V:1000.00000;MotorPowerNom_kW:30.00000;t_intake_C:85.00000;t_dis_C:85.00000;KsepGS_fr:0.50000;Ksep_manual_fr:0.00000;ESP_energy_fact_Whday:0.00000;ESP_cable_type:0;ESP_h_mes_m:0.00000;ESP_gas_degradation_type:0;c_calibr_head:1.00000;c_calibr_rate:1.00000;c_calibr_power:1.00000;PKV_work_min:-1.00000;PKV_stop_min:-1.00000;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25">
      <c r="B30" s="9" t="s">
        <v>57</v>
      </c>
      <c r="C30" s="24" t="str">
        <f>[1]!GL_encode_string(qgas_inj_,pgas_inj_,d_gl_,M35:M38,N35:N38,O35:O38)</f>
        <v>GLV:1;q_gas_inj_sm3day:0.00000;p_gas_inj_atma:110.00000;d_gas_inj_mm:4.00000;GLV:3;H_glv_m1:1000.000;d_glv_mm1:0.000;p_glv_atma1:25.000;H_glv_m2:2000.000;d_glv_mm2:3.000;p_glv_atma2:55.000;H_glv_m3:2450.000;d_glv_mm3:2.000;p_glv_atma3:60.000;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41" x14ac:dyDescent="0.25">
      <c r="B31" s="9" t="s">
        <v>58</v>
      </c>
      <c r="C31" s="25" t="str">
        <f>IF(ALsel,ESP_,GLV_)</f>
        <v>ESP_ID:740.00000;HeadNom_m:1000.00000;ESPfreq_Hz:45.00000;ESP_U_V:1000.00000;MotorPowerNom_kW:30.00000;t_intake_C:85.00000;t_dis_C:85.00000;KsepGS_fr:0.50000;Ksep_manual_fr:0.00000;ESP_energy_fact_Whday:0.00000;ESP_cable_type:0;ESP_h_mes_m:0.00000;ESP_gas_degradation_type:0;c_calibr_head:1.00000;c_calibr_rate:1.00000;c_calibr_power:1.00000;PKV_work_min:-1.00000;PKV_stop_min:-1.00000;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3" spans="2:26" x14ac:dyDescent="0.25">
      <c r="B33" s="13" t="s">
        <v>37</v>
      </c>
      <c r="C33" s="14"/>
      <c r="D33" s="14"/>
      <c r="F33" s="9" t="s">
        <v>59</v>
      </c>
      <c r="G33" s="3">
        <v>1</v>
      </c>
      <c r="I33" t="s">
        <v>70</v>
      </c>
      <c r="M33" t="s">
        <v>71</v>
      </c>
    </row>
    <row r="34" spans="2:26" ht="31.5" x14ac:dyDescent="0.35">
      <c r="B34" s="6" t="s">
        <v>38</v>
      </c>
      <c r="C34" s="29">
        <v>3000</v>
      </c>
      <c r="D34" s="30" t="s">
        <v>28</v>
      </c>
      <c r="F34" s="9" t="s">
        <v>54</v>
      </c>
      <c r="G34" s="3">
        <v>1</v>
      </c>
      <c r="I34" s="9" t="s">
        <v>60</v>
      </c>
      <c r="J34" s="3">
        <v>30</v>
      </c>
      <c r="K34" s="6" t="s">
        <v>23</v>
      </c>
      <c r="M34" s="9" t="s">
        <v>63</v>
      </c>
      <c r="N34" s="9" t="s">
        <v>74</v>
      </c>
      <c r="O34" s="9" t="s">
        <v>73</v>
      </c>
    </row>
    <row r="35" spans="2:26" ht="18" x14ac:dyDescent="0.35">
      <c r="B35" s="6" t="s">
        <v>39</v>
      </c>
      <c r="C35" s="29">
        <v>2500</v>
      </c>
      <c r="D35" s="30" t="s">
        <v>40</v>
      </c>
      <c r="F35" s="9" t="s">
        <v>53</v>
      </c>
      <c r="G35" s="3">
        <v>0</v>
      </c>
      <c r="I35" s="9" t="s">
        <v>61</v>
      </c>
      <c r="J35" s="3">
        <v>1000</v>
      </c>
      <c r="K35" s="6" t="s">
        <v>28</v>
      </c>
      <c r="M35" s="3">
        <v>1000</v>
      </c>
      <c r="N35" s="3">
        <v>0</v>
      </c>
      <c r="O35" s="3">
        <v>25</v>
      </c>
    </row>
    <row r="36" spans="2:26" ht="19.5" customHeight="1" x14ac:dyDescent="0.35">
      <c r="B36" s="6" t="s">
        <v>41</v>
      </c>
      <c r="C36" s="29">
        <v>140</v>
      </c>
      <c r="D36" s="30" t="s">
        <v>30</v>
      </c>
      <c r="I36" s="9" t="s">
        <v>62</v>
      </c>
      <c r="J36" s="3">
        <v>45</v>
      </c>
      <c r="K36" s="6" t="s">
        <v>72</v>
      </c>
      <c r="M36" s="3">
        <v>2000</v>
      </c>
      <c r="N36" s="3">
        <v>3</v>
      </c>
      <c r="O36" s="3">
        <v>55</v>
      </c>
    </row>
    <row r="37" spans="2:26" ht="18" x14ac:dyDescent="0.35">
      <c r="B37" s="6" t="s">
        <v>42</v>
      </c>
      <c r="C37" s="29">
        <v>65</v>
      </c>
      <c r="D37" s="30" t="s">
        <v>30</v>
      </c>
      <c r="G37" s="10"/>
      <c r="I37" s="9" t="s">
        <v>29</v>
      </c>
      <c r="J37" s="3">
        <f>[1]!ESP_id_by_rate(Qnom)</f>
        <v>740</v>
      </c>
      <c r="K37" s="6"/>
      <c r="M37" s="3">
        <v>2450</v>
      </c>
      <c r="N37" s="3">
        <v>2</v>
      </c>
      <c r="O37" s="3">
        <v>60</v>
      </c>
    </row>
    <row r="38" spans="2:26" ht="18" x14ac:dyDescent="0.35">
      <c r="B38" s="6" t="s">
        <v>43</v>
      </c>
      <c r="C38" s="29">
        <v>12</v>
      </c>
      <c r="D38" s="30" t="s">
        <v>30</v>
      </c>
      <c r="G38" s="10"/>
      <c r="M38" s="3"/>
      <c r="N38" s="3"/>
      <c r="O38" s="3"/>
    </row>
    <row r="39" spans="2:26" x14ac:dyDescent="0.25">
      <c r="G39" s="10"/>
      <c r="M39" s="3"/>
      <c r="N39" s="3"/>
      <c r="O39" s="3"/>
      <c r="V39" s="20"/>
      <c r="W39" s="20"/>
    </row>
    <row r="40" spans="2:26" x14ac:dyDescent="0.25">
      <c r="G40" s="10"/>
    </row>
    <row r="41" spans="2:26" x14ac:dyDescent="0.25">
      <c r="B41" s="14" t="s">
        <v>44</v>
      </c>
      <c r="C41" s="14"/>
      <c r="E41" t="s">
        <v>45</v>
      </c>
      <c r="G41" s="10"/>
      <c r="H41" t="s">
        <v>46</v>
      </c>
      <c r="I41" s="10"/>
      <c r="J41" t="s">
        <v>47</v>
      </c>
    </row>
    <row r="42" spans="2:26" ht="18" x14ac:dyDescent="0.35">
      <c r="B42" s="17" t="s">
        <v>48</v>
      </c>
      <c r="C42" s="17" t="s">
        <v>49</v>
      </c>
      <c r="E42" s="17" t="s">
        <v>49</v>
      </c>
      <c r="F42" s="17" t="s">
        <v>50</v>
      </c>
      <c r="G42" s="10"/>
      <c r="H42" s="17" t="s">
        <v>48</v>
      </c>
      <c r="I42" s="15" t="s">
        <v>51</v>
      </c>
      <c r="J42" s="17" t="s">
        <v>48</v>
      </c>
      <c r="K42" s="15" t="s">
        <v>52</v>
      </c>
      <c r="W42" s="20"/>
      <c r="X42" s="20"/>
      <c r="Y42" s="20"/>
      <c r="Z42" s="20"/>
    </row>
    <row r="43" spans="2:26" x14ac:dyDescent="0.25">
      <c r="B43" s="17" t="s">
        <v>28</v>
      </c>
      <c r="C43" s="17" t="s">
        <v>28</v>
      </c>
      <c r="E43" s="17" t="s">
        <v>28</v>
      </c>
      <c r="F43" s="17" t="s">
        <v>40</v>
      </c>
      <c r="G43" s="10"/>
      <c r="H43" s="17" t="s">
        <v>28</v>
      </c>
      <c r="I43" s="17" t="s">
        <v>30</v>
      </c>
      <c r="J43" s="17" t="s">
        <v>28</v>
      </c>
      <c r="K43" s="17" t="s">
        <v>30</v>
      </c>
      <c r="W43" s="20"/>
      <c r="X43" s="20"/>
      <c r="Y43" s="20"/>
      <c r="Z43" s="20"/>
    </row>
    <row r="44" spans="2:26" x14ac:dyDescent="0.25">
      <c r="B44" s="16">
        <v>0</v>
      </c>
      <c r="C44" s="16">
        <v>0</v>
      </c>
      <c r="D44">
        <f>B44-C44</f>
        <v>0</v>
      </c>
      <c r="E44" s="18">
        <v>0</v>
      </c>
      <c r="F44" s="18">
        <v>20</v>
      </c>
      <c r="G44" s="10"/>
      <c r="H44" s="18">
        <v>0</v>
      </c>
      <c r="I44" s="19">
        <v>150</v>
      </c>
      <c r="J44" s="18">
        <v>0</v>
      </c>
      <c r="K44" s="19">
        <v>72</v>
      </c>
      <c r="W44" s="20"/>
      <c r="X44" s="20"/>
      <c r="Y44" s="20"/>
      <c r="Z44" s="20"/>
    </row>
    <row r="45" spans="2:26" x14ac:dyDescent="0.25">
      <c r="B45" s="16">
        <v>1000</v>
      </c>
      <c r="C45" s="16">
        <v>1000</v>
      </c>
      <c r="D45">
        <f t="shared" ref="D45:D64" si="0">B45-C45</f>
        <v>0</v>
      </c>
      <c r="E45" s="18">
        <v>1500</v>
      </c>
      <c r="F45" s="18">
        <v>35</v>
      </c>
      <c r="G45" s="10"/>
      <c r="H45" s="18">
        <v>500</v>
      </c>
      <c r="I45" s="19">
        <v>125</v>
      </c>
      <c r="J45" s="18">
        <v>500</v>
      </c>
      <c r="K45" s="19">
        <v>60</v>
      </c>
      <c r="W45" s="20"/>
      <c r="X45" s="20"/>
      <c r="Y45" s="20"/>
      <c r="Z45" s="20"/>
    </row>
    <row r="46" spans="2:26" x14ac:dyDescent="0.25">
      <c r="B46" s="16">
        <v>1100</v>
      </c>
      <c r="C46" s="16">
        <v>1096</v>
      </c>
      <c r="D46">
        <f t="shared" si="0"/>
        <v>4</v>
      </c>
      <c r="E46" s="18">
        <v>2500</v>
      </c>
      <c r="F46" s="18">
        <v>90</v>
      </c>
      <c r="G46" s="10"/>
      <c r="H46" s="18">
        <v>3500</v>
      </c>
      <c r="I46" s="19">
        <v>125</v>
      </c>
      <c r="J46" s="18">
        <v>2500</v>
      </c>
      <c r="K46" s="19">
        <v>60</v>
      </c>
      <c r="W46" s="20"/>
      <c r="X46" s="20"/>
      <c r="Y46" s="20"/>
      <c r="Z46" s="20"/>
    </row>
    <row r="47" spans="2:26" x14ac:dyDescent="0.25">
      <c r="B47" s="16">
        <v>1200</v>
      </c>
      <c r="C47" s="16">
        <v>1191</v>
      </c>
      <c r="D47">
        <f t="shared" si="0"/>
        <v>9</v>
      </c>
      <c r="E47" s="18"/>
      <c r="F47" s="18"/>
      <c r="G47" s="10"/>
      <c r="H47" s="18"/>
      <c r="I47" s="18"/>
      <c r="J47" s="18"/>
      <c r="K47" s="18"/>
      <c r="W47" s="20"/>
      <c r="X47" s="20"/>
      <c r="Y47" s="20"/>
      <c r="Z47" s="20"/>
    </row>
    <row r="48" spans="2:26" x14ac:dyDescent="0.25">
      <c r="B48" s="16">
        <v>1300</v>
      </c>
      <c r="C48" s="16">
        <v>1284</v>
      </c>
      <c r="D48">
        <f t="shared" si="0"/>
        <v>16</v>
      </c>
      <c r="E48" s="18"/>
      <c r="F48" s="18"/>
      <c r="G48" s="10"/>
      <c r="H48" s="18"/>
      <c r="I48" s="18"/>
      <c r="J48" s="18"/>
      <c r="K48" s="18"/>
      <c r="W48" s="20"/>
      <c r="X48" s="20"/>
      <c r="Y48" s="20"/>
      <c r="Z48" s="20"/>
    </row>
    <row r="49" spans="2:52" x14ac:dyDescent="0.25">
      <c r="B49" s="16">
        <v>1400</v>
      </c>
      <c r="C49" s="16">
        <v>1375</v>
      </c>
      <c r="D49">
        <f t="shared" si="0"/>
        <v>25</v>
      </c>
      <c r="E49" s="18"/>
      <c r="F49" s="18"/>
      <c r="G49" s="10"/>
      <c r="H49" s="18"/>
      <c r="I49" s="18"/>
      <c r="J49" s="18"/>
      <c r="K49" s="18"/>
      <c r="M49" s="18"/>
      <c r="N49" s="27">
        <f t="array" ref="N49:AZ75">[1]!well_plin_pwf_atma(qliq_,fw_,C24,C34,Pcalc_,C38,PVTstr_,AL_str_,B44:C64,J44:K46,H44:I46,E44:F46,hcor,tempm,C26,,,,Qinj_,,21)</f>
        <v>0</v>
      </c>
      <c r="O49" s="27">
        <v>0</v>
      </c>
      <c r="P49" s="27">
        <v>0</v>
      </c>
      <c r="Q49" s="27">
        <v>80</v>
      </c>
      <c r="R49" s="27">
        <v>101.17399733954009</v>
      </c>
      <c r="S49">
        <v>101.17399733954009</v>
      </c>
      <c r="T49">
        <v>120</v>
      </c>
      <c r="U49">
        <v>45</v>
      </c>
      <c r="V49">
        <v>12</v>
      </c>
      <c r="W49" s="20">
        <v>4168</v>
      </c>
      <c r="X49" s="20">
        <v>0</v>
      </c>
      <c r="Y49" s="20">
        <v>20</v>
      </c>
      <c r="Z49" s="20">
        <v>20</v>
      </c>
      <c r="AA49">
        <v>75.956850000000003</v>
      </c>
      <c r="AB49">
        <v>75.956850000000003</v>
      </c>
      <c r="AC49">
        <v>90</v>
      </c>
      <c r="AD49">
        <v>12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2:52" x14ac:dyDescent="0.25">
      <c r="B50" s="16">
        <v>1500</v>
      </c>
      <c r="C50" s="16">
        <v>1464</v>
      </c>
      <c r="D50">
        <f t="shared" si="0"/>
        <v>36</v>
      </c>
      <c r="E50" s="18"/>
      <c r="F50" s="18"/>
      <c r="G50" s="10"/>
      <c r="H50" s="18"/>
      <c r="I50" s="18"/>
      <c r="J50" s="18"/>
      <c r="K50" s="18"/>
      <c r="M50" s="18"/>
      <c r="N50" t="str">
        <v>p_line_atma</v>
      </c>
      <c r="O50" t="str">
        <v>p_line_atma</v>
      </c>
      <c r="P50" t="str">
        <v>p_buf_atma</v>
      </c>
      <c r="Q50" t="str">
        <v>p_cas_atma</v>
      </c>
      <c r="R50" t="str">
        <v>p_dis_atma</v>
      </c>
      <c r="S50" t="str">
        <v>p_int_atma</v>
      </c>
      <c r="T50" t="str">
        <v>p_wf_atma</v>
      </c>
      <c r="U50" t="str">
        <v>qliq_sm3day</v>
      </c>
      <c r="V50" t="str">
        <v>fw_perc</v>
      </c>
      <c r="W50" s="20" t="str">
        <v>qgas_sm3day</v>
      </c>
      <c r="X50" s="20" t="str">
        <v>t_line_C</v>
      </c>
      <c r="Y50" s="20" t="str">
        <v>t_buf_C</v>
      </c>
      <c r="Z50" s="20" t="str">
        <v>t_cas_C</v>
      </c>
      <c r="AA50" t="str">
        <v>t_dis_C</v>
      </c>
      <c r="AB50" t="str">
        <v>t_int_C</v>
      </c>
      <c r="AC50" t="str">
        <v>t_wf_C</v>
      </c>
      <c r="AD50" t="str">
        <v>dchoke_mm</v>
      </c>
      <c r="AE50" t="str">
        <v>c_calibr_choke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2:52" x14ac:dyDescent="0.25">
      <c r="B51" s="16">
        <v>1600</v>
      </c>
      <c r="C51" s="16">
        <v>1551</v>
      </c>
      <c r="D51">
        <f t="shared" si="0"/>
        <v>49</v>
      </c>
      <c r="E51" s="18"/>
      <c r="F51" s="18"/>
      <c r="G51" s="10"/>
      <c r="H51" s="18"/>
      <c r="I51" s="18"/>
      <c r="J51" s="18"/>
      <c r="K51" s="18"/>
      <c r="M51" s="18"/>
      <c r="N51">
        <v>0</v>
      </c>
      <c r="O51">
        <v>2479.2482758353267</v>
      </c>
      <c r="P51">
        <v>80</v>
      </c>
      <c r="Q51" t="b">
        <v>1</v>
      </c>
      <c r="R51" t="str">
        <v>ВНН5-30 Новомет</v>
      </c>
      <c r="S51">
        <v>50</v>
      </c>
      <c r="T51">
        <v>1000</v>
      </c>
      <c r="U51">
        <v>1013.1264251603085</v>
      </c>
      <c r="V51">
        <v>4.4496356475622143</v>
      </c>
      <c r="W51" s="26">
        <v>0.23120985055997215</v>
      </c>
      <c r="X51" s="26">
        <v>0</v>
      </c>
      <c r="Y51" s="26">
        <v>0</v>
      </c>
      <c r="Z51" s="20">
        <v>7544.6104484897987</v>
      </c>
      <c r="AA51">
        <v>0</v>
      </c>
      <c r="AB51">
        <v>0.89690726392485765</v>
      </c>
      <c r="AC51">
        <v>0.7938145278497154</v>
      </c>
      <c r="AD51">
        <v>0.5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2:52" ht="30" x14ac:dyDescent="0.25">
      <c r="B52" s="16">
        <v>1700</v>
      </c>
      <c r="C52" s="16">
        <v>1636</v>
      </c>
      <c r="D52">
        <f t="shared" si="0"/>
        <v>64</v>
      </c>
      <c r="E52" s="18"/>
      <c r="F52" s="18"/>
      <c r="G52" s="10"/>
      <c r="H52" s="18"/>
      <c r="I52" s="18"/>
      <c r="J52" s="18"/>
      <c r="K52" s="18"/>
      <c r="M52" s="18"/>
      <c r="N52">
        <v>0</v>
      </c>
      <c r="O52" s="10" t="str">
        <v>hdyn_m</v>
      </c>
      <c r="P52" s="10" t="str">
        <v>pcas_hdyn_atma</v>
      </c>
      <c r="Q52" s="10" t="str">
        <v>correct_hdyn</v>
      </c>
      <c r="R52" s="10" t="str">
        <v>ESP.name</v>
      </c>
      <c r="S52" s="10" t="str">
        <v>ESP.freq_Hz</v>
      </c>
      <c r="T52" s="10" t="str">
        <v>ESP.U_V</v>
      </c>
      <c r="U52" s="10" t="str">
        <v>ESP.Utr_V</v>
      </c>
      <c r="V52" s="10" t="str">
        <v>ESP.I_A</v>
      </c>
      <c r="W52" s="28" t="str">
        <v>ESP.load_fr</v>
      </c>
      <c r="X52" s="28" t="str">
        <v>ESPpump.eff_d</v>
      </c>
      <c r="Y52" s="28" t="str">
        <v>ESPsys.eff_d</v>
      </c>
      <c r="Z52" s="28" t="str">
        <v>ESP.power_CS</v>
      </c>
      <c r="AA52" s="10" t="str">
        <v>ESP.fact_power_CS</v>
      </c>
      <c r="AB52" s="10" t="str">
        <v>ESP.ksep_total_fr</v>
      </c>
      <c r="AC52" s="10" t="str">
        <v>ESP.ksep_nat_fr</v>
      </c>
      <c r="AD52" s="10" t="str">
        <v>ESP.ksep_gassep_fr</v>
      </c>
      <c r="AE52" s="10" t="str">
        <v>ESP.c_calibr_head</v>
      </c>
      <c r="AF52" s="10" t="str">
        <v>ESP.c_calibr_rate</v>
      </c>
      <c r="AG52" s="10" t="str">
        <v>ESP.c_calibr_power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2:52" x14ac:dyDescent="0.25">
      <c r="B53" s="16">
        <v>1800</v>
      </c>
      <c r="C53" s="16">
        <v>1719</v>
      </c>
      <c r="D53">
        <f t="shared" si="0"/>
        <v>81</v>
      </c>
      <c r="E53" s="18"/>
      <c r="F53" s="18"/>
      <c r="G53" s="10"/>
      <c r="H53" s="18"/>
      <c r="I53" s="18"/>
      <c r="J53" s="18"/>
      <c r="K53" s="18"/>
      <c r="M53" s="18"/>
      <c r="N53">
        <v>0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 s="20">
        <v>9</v>
      </c>
      <c r="X53" s="20">
        <v>10</v>
      </c>
      <c r="Y53" s="20">
        <v>11</v>
      </c>
      <c r="Z53" s="26">
        <v>12</v>
      </c>
      <c r="AA53">
        <v>13</v>
      </c>
      <c r="AB53">
        <v>14</v>
      </c>
      <c r="AC53">
        <v>15</v>
      </c>
      <c r="AD53">
        <v>16</v>
      </c>
      <c r="AE53">
        <v>17</v>
      </c>
      <c r="AF53">
        <v>18</v>
      </c>
      <c r="AG53">
        <v>19</v>
      </c>
      <c r="AH53">
        <v>20</v>
      </c>
      <c r="AI53">
        <v>21</v>
      </c>
      <c r="AJ53">
        <v>22</v>
      </c>
      <c r="AK53">
        <v>23</v>
      </c>
      <c r="AL53">
        <v>24</v>
      </c>
      <c r="AM53">
        <v>25</v>
      </c>
      <c r="AN53">
        <v>26</v>
      </c>
      <c r="AO53">
        <v>27</v>
      </c>
      <c r="AP53">
        <v>28</v>
      </c>
      <c r="AQ53">
        <v>29</v>
      </c>
      <c r="AR53">
        <v>30</v>
      </c>
      <c r="AS53">
        <v>31</v>
      </c>
      <c r="AT53">
        <v>32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2:52" x14ac:dyDescent="0.25">
      <c r="B54" s="16">
        <v>1900</v>
      </c>
      <c r="C54" s="16">
        <v>1800</v>
      </c>
      <c r="D54">
        <f t="shared" si="0"/>
        <v>100</v>
      </c>
      <c r="E54" s="18"/>
      <c r="F54" s="18"/>
      <c r="G54" s="10"/>
      <c r="H54" s="18"/>
      <c r="I54" s="18"/>
      <c r="J54" s="18"/>
      <c r="K54" s="18"/>
      <c r="M54" s="18"/>
      <c r="N54" t="str">
        <v>num</v>
      </c>
      <c r="O54" t="str">
        <v>hmes_m</v>
      </c>
      <c r="P54" t="str">
        <v>p_tub_atma</v>
      </c>
      <c r="Q54" t="str">
        <v>hmes_m</v>
      </c>
      <c r="R54" t="str">
        <v>h_vert_m</v>
      </c>
      <c r="S54" t="str">
        <v>hmes_m</v>
      </c>
      <c r="T54" t="str">
        <v>c_Diam</v>
      </c>
      <c r="U54" t="str">
        <v>hmes_m</v>
      </c>
      <c r="V54" t="str">
        <v>c_Theta</v>
      </c>
      <c r="W54" s="20" t="str">
        <v>hmes_m</v>
      </c>
      <c r="X54" s="20" t="str">
        <v>t_tub_C</v>
      </c>
      <c r="Y54" s="20" t="str">
        <v>hmes_m</v>
      </c>
      <c r="Z54" s="26" t="str">
        <v>Hl_tub</v>
      </c>
      <c r="AA54" t="str">
        <v>hmes_m</v>
      </c>
      <c r="AB54" t="str">
        <v>p_cas_atma</v>
      </c>
      <c r="AC54" t="str">
        <v>hmes_m</v>
      </c>
      <c r="AD54" t="str">
        <v>Hl_cas</v>
      </c>
      <c r="AE54" t="str">
        <v>hmes_m</v>
      </c>
      <c r="AF54" t="str">
        <v>t_amb_C</v>
      </c>
      <c r="AG54" t="str">
        <v>hmes_m</v>
      </c>
      <c r="AH54" t="str">
        <v>p_cas_atma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2:52" x14ac:dyDescent="0.25">
      <c r="B55" s="16">
        <v>2000</v>
      </c>
      <c r="C55" s="16">
        <v>1879</v>
      </c>
      <c r="D55">
        <f t="shared" si="0"/>
        <v>121</v>
      </c>
      <c r="E55" s="18"/>
      <c r="F55" s="18"/>
      <c r="G55" s="10"/>
      <c r="H55" s="18"/>
      <c r="I55" s="18"/>
      <c r="J55" s="18"/>
      <c r="K55" s="18"/>
      <c r="M55" s="18"/>
      <c r="N55">
        <v>1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2">
        <v>7.2000000000000008E-2</v>
      </c>
      <c r="U55" s="31">
        <v>0</v>
      </c>
      <c r="V55" s="31">
        <v>90</v>
      </c>
      <c r="W55" s="31">
        <v>0</v>
      </c>
      <c r="X55" s="31">
        <v>20</v>
      </c>
      <c r="Y55" s="31">
        <v>0</v>
      </c>
      <c r="Z55" s="32">
        <v>0</v>
      </c>
      <c r="AA55" s="31">
        <v>0</v>
      </c>
      <c r="AB55" s="31">
        <v>0</v>
      </c>
      <c r="AC55" s="31">
        <v>2501</v>
      </c>
      <c r="AD55" s="32">
        <v>1</v>
      </c>
      <c r="AE55" s="31">
        <v>0</v>
      </c>
      <c r="AF55" s="31">
        <v>20</v>
      </c>
      <c r="AG55" s="31">
        <v>0</v>
      </c>
      <c r="AH55" s="31">
        <v>80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2:52" x14ac:dyDescent="0.25">
      <c r="B56" s="16">
        <v>2100</v>
      </c>
      <c r="C56" s="16">
        <v>1956</v>
      </c>
      <c r="D56">
        <f t="shared" si="0"/>
        <v>144</v>
      </c>
      <c r="E56" s="18"/>
      <c r="F56" s="18"/>
      <c r="G56" s="10"/>
      <c r="H56" s="18"/>
      <c r="I56" s="18"/>
      <c r="J56" s="18"/>
      <c r="K56" s="18"/>
      <c r="M56" s="18"/>
      <c r="N56">
        <v>2</v>
      </c>
      <c r="O56" s="31">
        <v>166.66666666666666</v>
      </c>
      <c r="P56" s="31">
        <v>0</v>
      </c>
      <c r="Q56" s="31">
        <v>150</v>
      </c>
      <c r="R56" s="31">
        <v>0</v>
      </c>
      <c r="S56" s="31">
        <v>150</v>
      </c>
      <c r="T56" s="32">
        <v>7.2000000000000008E-2</v>
      </c>
      <c r="U56" s="31">
        <v>150</v>
      </c>
      <c r="V56" s="31">
        <v>90</v>
      </c>
      <c r="W56" s="31">
        <v>166.66666666666666</v>
      </c>
      <c r="X56" s="31">
        <v>21.666666666666668</v>
      </c>
      <c r="Y56" s="31">
        <v>150</v>
      </c>
      <c r="Z56" s="32">
        <v>5.4183329329820062E-2</v>
      </c>
      <c r="AA56" s="31">
        <v>157.89473684210526</v>
      </c>
      <c r="AB56" s="31">
        <v>1.5496068991516643</v>
      </c>
      <c r="AC56" s="31">
        <v>2525.9499999999998</v>
      </c>
      <c r="AD56" s="32">
        <v>1</v>
      </c>
      <c r="AE56" s="31">
        <v>166.66666666666666</v>
      </c>
      <c r="AF56" s="31">
        <v>21.666666666666668</v>
      </c>
      <c r="AG56" s="31">
        <v>166.66666666666666</v>
      </c>
      <c r="AH56" s="31">
        <v>81.474011043955016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2:52" x14ac:dyDescent="0.25">
      <c r="B57" s="16">
        <v>2200</v>
      </c>
      <c r="C57" s="16">
        <v>2031</v>
      </c>
      <c r="D57">
        <f t="shared" si="0"/>
        <v>169</v>
      </c>
      <c r="E57" s="18"/>
      <c r="F57" s="18"/>
      <c r="G57" s="10"/>
      <c r="H57" s="18"/>
      <c r="I57" s="18"/>
      <c r="J57" s="18"/>
      <c r="K57" s="18"/>
      <c r="M57" s="18"/>
      <c r="N57">
        <v>3</v>
      </c>
      <c r="O57" s="31">
        <v>333.33333333333331</v>
      </c>
      <c r="P57" s="31">
        <v>2.1257318751375776</v>
      </c>
      <c r="Q57" s="31">
        <v>300</v>
      </c>
      <c r="R57" s="31">
        <v>0</v>
      </c>
      <c r="S57" s="31">
        <v>300</v>
      </c>
      <c r="T57" s="32">
        <v>7.2000000000000008E-2</v>
      </c>
      <c r="U57" s="31">
        <v>300</v>
      </c>
      <c r="V57" s="31">
        <v>90</v>
      </c>
      <c r="W57" s="31">
        <v>333.33333333333331</v>
      </c>
      <c r="X57" s="31">
        <v>23.333333333333332</v>
      </c>
      <c r="Y57" s="31">
        <v>300</v>
      </c>
      <c r="Z57" s="32">
        <v>0.10836665865964012</v>
      </c>
      <c r="AA57" s="31">
        <v>315.78947368421052</v>
      </c>
      <c r="AB57" s="31">
        <v>3.4721340807495849</v>
      </c>
      <c r="AC57" s="31">
        <v>2550.9</v>
      </c>
      <c r="AD57" s="32">
        <v>1</v>
      </c>
      <c r="AE57" s="31">
        <v>333.33333333333331</v>
      </c>
      <c r="AF57" s="31">
        <v>23.333333333333332</v>
      </c>
      <c r="AG57" s="31">
        <v>333.33333333333331</v>
      </c>
      <c r="AH57" s="31">
        <v>82.960882719147108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2:52" x14ac:dyDescent="0.25">
      <c r="B58" s="16">
        <v>2300</v>
      </c>
      <c r="C58" s="16">
        <v>2104</v>
      </c>
      <c r="D58">
        <f t="shared" si="0"/>
        <v>196</v>
      </c>
      <c r="E58" s="18"/>
      <c r="F58" s="18"/>
      <c r="G58" s="10"/>
      <c r="H58" s="18"/>
      <c r="I58" s="18"/>
      <c r="J58" s="18"/>
      <c r="K58" s="18"/>
      <c r="M58" s="18"/>
      <c r="N58">
        <v>4</v>
      </c>
      <c r="O58" s="31">
        <v>500</v>
      </c>
      <c r="P58" s="31">
        <v>4.5878055604748491</v>
      </c>
      <c r="Q58" s="31">
        <v>450</v>
      </c>
      <c r="R58" s="31">
        <v>0</v>
      </c>
      <c r="S58" s="31">
        <v>450</v>
      </c>
      <c r="T58" s="32">
        <v>6.6000000000000003E-2</v>
      </c>
      <c r="U58" s="31">
        <v>450</v>
      </c>
      <c r="V58" s="31">
        <v>90</v>
      </c>
      <c r="W58" s="31">
        <v>500</v>
      </c>
      <c r="X58" s="31">
        <v>25</v>
      </c>
      <c r="Y58" s="31">
        <v>450</v>
      </c>
      <c r="Z58" s="32">
        <v>0.16887146322794885</v>
      </c>
      <c r="AA58" s="31">
        <v>473.68421052631578</v>
      </c>
      <c r="AB58" s="31">
        <v>6.1104288580417023</v>
      </c>
      <c r="AC58" s="31">
        <v>2575.85</v>
      </c>
      <c r="AD58" s="32">
        <v>1</v>
      </c>
      <c r="AE58" s="31">
        <v>500</v>
      </c>
      <c r="AF58" s="31">
        <v>25</v>
      </c>
      <c r="AG58" s="31">
        <v>500</v>
      </c>
      <c r="AH58" s="31">
        <v>84.460552016018738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2:52" x14ac:dyDescent="0.25">
      <c r="B59" s="16">
        <v>2400</v>
      </c>
      <c r="C59" s="16">
        <v>2175</v>
      </c>
      <c r="D59">
        <f t="shared" si="0"/>
        <v>225</v>
      </c>
      <c r="E59" s="18"/>
      <c r="F59" s="18"/>
      <c r="G59" s="10"/>
      <c r="H59" s="18"/>
      <c r="I59" s="18"/>
      <c r="J59" s="18"/>
      <c r="K59" s="18"/>
      <c r="M59" s="18"/>
      <c r="N59">
        <v>5</v>
      </c>
      <c r="O59" s="31">
        <v>666.66666666666663</v>
      </c>
      <c r="P59" s="31">
        <v>8.141139096105185</v>
      </c>
      <c r="Q59" s="31">
        <v>600</v>
      </c>
      <c r="R59" s="31">
        <v>0</v>
      </c>
      <c r="S59" s="31">
        <v>600</v>
      </c>
      <c r="T59" s="32">
        <v>0.06</v>
      </c>
      <c r="U59" s="31">
        <v>600</v>
      </c>
      <c r="V59" s="31">
        <v>90</v>
      </c>
      <c r="W59" s="31">
        <v>666.66666666666663</v>
      </c>
      <c r="X59" s="31">
        <v>26.666666666666668</v>
      </c>
      <c r="Y59" s="31">
        <v>600</v>
      </c>
      <c r="Z59" s="32">
        <v>0.23013815279173919</v>
      </c>
      <c r="AA59" s="31">
        <v>631.57894736842104</v>
      </c>
      <c r="AB59" s="31">
        <v>9.5344711097638655</v>
      </c>
      <c r="AC59" s="31">
        <v>2600.8000000000002</v>
      </c>
      <c r="AD59" s="32">
        <v>1</v>
      </c>
      <c r="AE59" s="31">
        <v>666.66666666666663</v>
      </c>
      <c r="AF59" s="31">
        <v>26.666666666666668</v>
      </c>
      <c r="AG59" s="31">
        <v>666.66666666666663</v>
      </c>
      <c r="AH59" s="31">
        <v>85.974534088729186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2:52" x14ac:dyDescent="0.25">
      <c r="B60" s="16">
        <v>2500</v>
      </c>
      <c r="C60" s="16">
        <v>2244</v>
      </c>
      <c r="D60">
        <f t="shared" si="0"/>
        <v>256</v>
      </c>
      <c r="E60" s="18"/>
      <c r="F60" s="18"/>
      <c r="G60" s="10"/>
      <c r="H60" s="18"/>
      <c r="I60" s="18"/>
      <c r="J60" s="18"/>
      <c r="K60" s="18"/>
      <c r="M60" s="18"/>
      <c r="N60">
        <v>6</v>
      </c>
      <c r="O60" s="31">
        <v>833.33333333333326</v>
      </c>
      <c r="P60" s="31">
        <v>12.618085786009221</v>
      </c>
      <c r="Q60" s="31">
        <v>750</v>
      </c>
      <c r="R60" s="31">
        <v>0</v>
      </c>
      <c r="S60" s="31">
        <v>750</v>
      </c>
      <c r="T60" s="32">
        <v>0.06</v>
      </c>
      <c r="U60" s="31">
        <v>750</v>
      </c>
      <c r="V60" s="31">
        <v>90</v>
      </c>
      <c r="W60" s="31">
        <v>833.33333333333326</v>
      </c>
      <c r="X60" s="31">
        <v>28.333333333333332</v>
      </c>
      <c r="Y60" s="31">
        <v>750</v>
      </c>
      <c r="Z60" s="32">
        <v>0.29494426082714076</v>
      </c>
      <c r="AA60" s="31">
        <v>789.47368421052624</v>
      </c>
      <c r="AB60" s="31">
        <v>13.694534176315219</v>
      </c>
      <c r="AC60" s="31">
        <v>2625.75</v>
      </c>
      <c r="AD60" s="32">
        <v>1</v>
      </c>
      <c r="AE60" s="31">
        <v>833.33333333333326</v>
      </c>
      <c r="AF60" s="31">
        <v>28.333333333333332</v>
      </c>
      <c r="AG60" s="31">
        <v>833.33333333333326</v>
      </c>
      <c r="AH60" s="31">
        <v>87.501161570440303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  <row r="61" spans="2:52" x14ac:dyDescent="0.25">
      <c r="B61" s="16">
        <v>2600</v>
      </c>
      <c r="C61" s="16">
        <v>2311</v>
      </c>
      <c r="D61">
        <f t="shared" si="0"/>
        <v>289</v>
      </c>
      <c r="E61" s="18"/>
      <c r="F61" s="18"/>
      <c r="G61" s="10"/>
      <c r="H61" s="18"/>
      <c r="I61" s="18"/>
      <c r="J61" s="18"/>
      <c r="K61" s="18"/>
      <c r="M61" s="18"/>
      <c r="N61">
        <v>7</v>
      </c>
      <c r="O61" s="31">
        <v>1000</v>
      </c>
      <c r="P61" s="31">
        <v>18.3419421740746</v>
      </c>
      <c r="Q61" s="31">
        <v>900</v>
      </c>
      <c r="R61" s="31">
        <v>0</v>
      </c>
      <c r="S61" s="31">
        <v>900</v>
      </c>
      <c r="T61" s="32">
        <v>0.06</v>
      </c>
      <c r="U61" s="31">
        <v>900</v>
      </c>
      <c r="V61" s="31">
        <v>90</v>
      </c>
      <c r="W61" s="31">
        <v>1000</v>
      </c>
      <c r="X61" s="31">
        <v>30</v>
      </c>
      <c r="Y61" s="31">
        <v>900</v>
      </c>
      <c r="Z61" s="32">
        <v>0.35969153444009494</v>
      </c>
      <c r="AA61" s="31">
        <v>947.36842105263156</v>
      </c>
      <c r="AB61" s="31">
        <v>18.804731095727938</v>
      </c>
      <c r="AC61" s="31">
        <v>2650.7</v>
      </c>
      <c r="AD61" s="32">
        <v>1</v>
      </c>
      <c r="AE61" s="31">
        <v>1000</v>
      </c>
      <c r="AF61" s="31">
        <v>30</v>
      </c>
      <c r="AG61" s="31">
        <v>1000</v>
      </c>
      <c r="AH61" s="31">
        <v>89.027944667037531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</row>
    <row r="62" spans="2:52" x14ac:dyDescent="0.25">
      <c r="B62" s="16">
        <v>2700</v>
      </c>
      <c r="C62" s="16">
        <v>2376</v>
      </c>
      <c r="D62">
        <f t="shared" si="0"/>
        <v>324</v>
      </c>
      <c r="E62" s="18"/>
      <c r="F62" s="18"/>
      <c r="G62" s="10"/>
      <c r="H62" s="18"/>
      <c r="I62" s="18"/>
      <c r="J62" s="18"/>
      <c r="K62" s="18"/>
      <c r="M62" s="18"/>
      <c r="N62">
        <v>8</v>
      </c>
      <c r="O62" s="31">
        <v>1166.6666666666665</v>
      </c>
      <c r="P62" s="31">
        <v>25.968598899203997</v>
      </c>
      <c r="Q62" s="31">
        <v>1050</v>
      </c>
      <c r="R62" s="31">
        <v>2</v>
      </c>
      <c r="S62" s="31">
        <v>1050</v>
      </c>
      <c r="T62" s="32">
        <v>0.06</v>
      </c>
      <c r="U62" s="31">
        <v>1050</v>
      </c>
      <c r="V62" s="31">
        <v>72.772461476460705</v>
      </c>
      <c r="W62" s="31">
        <v>1166.6666666666665</v>
      </c>
      <c r="X62" s="31">
        <v>31.593333333333334</v>
      </c>
      <c r="Y62" s="31">
        <v>1050</v>
      </c>
      <c r="Z62" s="32">
        <v>0.5238193582117362</v>
      </c>
      <c r="AA62" s="31">
        <v>1105.2631578947369</v>
      </c>
      <c r="AB62" s="31">
        <v>25.288131283383617</v>
      </c>
      <c r="AC62" s="31">
        <v>2675.65</v>
      </c>
      <c r="AD62" s="32">
        <v>1</v>
      </c>
      <c r="AE62" s="31">
        <v>1166.6666666666665</v>
      </c>
      <c r="AF62" s="31">
        <v>31.593333333333334</v>
      </c>
      <c r="AG62" s="31">
        <v>1166.6666666666665</v>
      </c>
      <c r="AH62" s="31">
        <v>90.50163621098099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</row>
    <row r="63" spans="2:52" x14ac:dyDescent="0.25">
      <c r="B63" s="16">
        <v>2800</v>
      </c>
      <c r="C63" s="16">
        <v>2439</v>
      </c>
      <c r="D63">
        <f t="shared" si="0"/>
        <v>361</v>
      </c>
      <c r="E63" s="18"/>
      <c r="F63" s="18"/>
      <c r="G63" s="10"/>
      <c r="H63" s="18"/>
      <c r="I63" s="18"/>
      <c r="J63" s="18"/>
      <c r="K63" s="18"/>
      <c r="M63" s="18"/>
      <c r="N63">
        <v>9</v>
      </c>
      <c r="O63" s="31">
        <v>1333.3333333333333</v>
      </c>
      <c r="P63" s="31">
        <v>34.727311590616125</v>
      </c>
      <c r="Q63" s="31">
        <v>1200</v>
      </c>
      <c r="R63" s="31">
        <v>9</v>
      </c>
      <c r="S63" s="31">
        <v>1200</v>
      </c>
      <c r="T63" s="32">
        <v>0.06</v>
      </c>
      <c r="U63" s="31">
        <v>1200</v>
      </c>
      <c r="V63" s="31">
        <v>68.434814984757395</v>
      </c>
      <c r="W63" s="31">
        <v>1333.3333333333333</v>
      </c>
      <c r="X63" s="31">
        <v>33.143333333333338</v>
      </c>
      <c r="Y63" s="31">
        <v>1200</v>
      </c>
      <c r="Z63" s="32">
        <v>0.62902805396227046</v>
      </c>
      <c r="AA63" s="31">
        <v>1263.1578947368421</v>
      </c>
      <c r="AB63" s="31">
        <v>32.974981646539909</v>
      </c>
      <c r="AC63" s="31">
        <v>2700.6</v>
      </c>
      <c r="AD63" s="32">
        <v>1</v>
      </c>
      <c r="AE63" s="31">
        <v>1333.3333333333333</v>
      </c>
      <c r="AF63" s="31">
        <v>33.143333333333338</v>
      </c>
      <c r="AG63" s="31">
        <v>1333.3333333333333</v>
      </c>
      <c r="AH63" s="31">
        <v>91.94089154405853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</row>
    <row r="64" spans="2:52" x14ac:dyDescent="0.25">
      <c r="B64" s="16">
        <v>3000</v>
      </c>
      <c r="C64" s="16">
        <v>2500</v>
      </c>
      <c r="D64">
        <f t="shared" si="0"/>
        <v>500</v>
      </c>
      <c r="G64" s="10"/>
      <c r="M64" s="18"/>
      <c r="N64">
        <v>10</v>
      </c>
      <c r="O64" s="31">
        <v>1500</v>
      </c>
      <c r="P64" s="31">
        <v>44.292867923063973</v>
      </c>
      <c r="Q64" s="31">
        <v>1350</v>
      </c>
      <c r="R64" s="31">
        <v>20.5</v>
      </c>
      <c r="S64" s="31">
        <v>1350</v>
      </c>
      <c r="T64" s="32">
        <v>0.06</v>
      </c>
      <c r="U64" s="31">
        <v>1350</v>
      </c>
      <c r="V64" s="31">
        <v>64.189299205653242</v>
      </c>
      <c r="W64" s="31">
        <v>1500</v>
      </c>
      <c r="X64" s="31">
        <v>34.64</v>
      </c>
      <c r="Y64" s="31">
        <v>1350</v>
      </c>
      <c r="Z64" s="32">
        <v>0.72153573930889325</v>
      </c>
      <c r="AA64" s="31">
        <v>1421.0526315789473</v>
      </c>
      <c r="AB64" s="31">
        <v>41.421898002196905</v>
      </c>
      <c r="AC64" s="31">
        <v>2725.55</v>
      </c>
      <c r="AD64" s="32">
        <v>0.9997731492161106</v>
      </c>
      <c r="AE64" s="31">
        <v>1500</v>
      </c>
      <c r="AF64" s="31">
        <v>34.64</v>
      </c>
      <c r="AG64" s="31">
        <v>1500</v>
      </c>
      <c r="AH64" s="31">
        <v>93.339811468713378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</row>
    <row r="65" spans="2:52" x14ac:dyDescent="0.25">
      <c r="B65" s="18"/>
      <c r="C65" s="18"/>
      <c r="G65" s="10"/>
      <c r="M65" s="18"/>
      <c r="N65">
        <v>11</v>
      </c>
      <c r="O65" s="31">
        <v>1666.6666666666665</v>
      </c>
      <c r="P65" s="31">
        <v>54.357197711041067</v>
      </c>
      <c r="Q65" s="31">
        <v>1500</v>
      </c>
      <c r="R65" s="31">
        <v>36</v>
      </c>
      <c r="S65" s="31">
        <v>1500</v>
      </c>
      <c r="T65" s="32">
        <v>0.06</v>
      </c>
      <c r="U65" s="31">
        <v>1500</v>
      </c>
      <c r="V65" s="31">
        <v>60.45863949985727</v>
      </c>
      <c r="W65" s="31">
        <v>1666.6666666666665</v>
      </c>
      <c r="X65" s="31">
        <v>40.92166666666666</v>
      </c>
      <c r="Y65" s="31">
        <v>1500</v>
      </c>
      <c r="Z65" s="32">
        <v>0.79982023720028239</v>
      </c>
      <c r="AA65" s="31">
        <v>1578.9473684210525</v>
      </c>
      <c r="AB65" s="31">
        <v>50.395124230432209</v>
      </c>
      <c r="AC65" s="31">
        <v>2750.5</v>
      </c>
      <c r="AD65" s="32">
        <v>0.99954260228910286</v>
      </c>
      <c r="AE65" s="31">
        <v>1666.6666666666665</v>
      </c>
      <c r="AF65" s="31">
        <v>40.92166666666666</v>
      </c>
      <c r="AG65" s="31">
        <v>1666.6666666666665</v>
      </c>
      <c r="AH65" s="31">
        <v>94.67623300770876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</row>
    <row r="66" spans="2:52" x14ac:dyDescent="0.25">
      <c r="B66" s="18"/>
      <c r="C66" s="18"/>
      <c r="G66" s="10"/>
      <c r="M66" s="18"/>
      <c r="N66">
        <v>12</v>
      </c>
      <c r="O66" s="31">
        <v>1833.3333333333333</v>
      </c>
      <c r="P66" s="31">
        <v>64.417107813135829</v>
      </c>
      <c r="Q66" s="31">
        <v>1650</v>
      </c>
      <c r="R66" s="31">
        <v>56.5</v>
      </c>
      <c r="S66" s="31">
        <v>1650</v>
      </c>
      <c r="T66" s="32">
        <v>0.06</v>
      </c>
      <c r="U66" s="31">
        <v>1650</v>
      </c>
      <c r="V66" s="31">
        <v>57.155203693041116</v>
      </c>
      <c r="W66" s="31">
        <v>1833.3333333333333</v>
      </c>
      <c r="X66" s="31">
        <v>48.53</v>
      </c>
      <c r="Y66" s="31">
        <v>1650</v>
      </c>
      <c r="Z66" s="32">
        <v>0.8542920822409289</v>
      </c>
      <c r="AA66" s="31">
        <v>1736.8421052631579</v>
      </c>
      <c r="AB66" s="31">
        <v>59.561730146021183</v>
      </c>
      <c r="AC66" s="31">
        <v>2775.45</v>
      </c>
      <c r="AD66" s="32">
        <v>0.99931205536209522</v>
      </c>
      <c r="AE66" s="31">
        <v>1833.3333333333333</v>
      </c>
      <c r="AF66" s="31">
        <v>48.53</v>
      </c>
      <c r="AG66" s="31">
        <v>1833.3333333333333</v>
      </c>
      <c r="AH66" s="31">
        <v>95.930422959833678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</row>
    <row r="67" spans="2:52" x14ac:dyDescent="0.25">
      <c r="M67" s="18"/>
      <c r="N67">
        <v>13</v>
      </c>
      <c r="O67" s="31">
        <v>2000</v>
      </c>
      <c r="P67" s="31">
        <v>74.250462438962913</v>
      </c>
      <c r="Q67" s="31">
        <v>1800</v>
      </c>
      <c r="R67" s="31">
        <v>81</v>
      </c>
      <c r="S67" s="31">
        <v>1800</v>
      </c>
      <c r="T67" s="32">
        <v>0.06</v>
      </c>
      <c r="U67" s="31">
        <v>1800</v>
      </c>
      <c r="V67" s="31">
        <v>54.095931416682895</v>
      </c>
      <c r="W67" s="31">
        <v>2000</v>
      </c>
      <c r="X67" s="31">
        <v>55.844999999999999</v>
      </c>
      <c r="Y67" s="31">
        <v>1800</v>
      </c>
      <c r="Z67" s="32">
        <v>0.88722987289434119</v>
      </c>
      <c r="AA67" s="31">
        <v>1894.7368421052631</v>
      </c>
      <c r="AB67" s="31">
        <v>68.709629601046231</v>
      </c>
      <c r="AC67" s="31">
        <v>2800.4</v>
      </c>
      <c r="AD67" s="32">
        <v>0.99908150843508747</v>
      </c>
      <c r="AE67" s="31">
        <v>2000</v>
      </c>
      <c r="AF67" s="31">
        <v>55.844999999999999</v>
      </c>
      <c r="AG67" s="31">
        <v>2000</v>
      </c>
      <c r="AH67" s="31">
        <v>97.108282534586451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</row>
    <row r="68" spans="2:52" x14ac:dyDescent="0.25">
      <c r="M68" s="18"/>
      <c r="N68">
        <v>14</v>
      </c>
      <c r="O68" s="31">
        <v>2166.6666666666665</v>
      </c>
      <c r="P68" s="31">
        <v>83.669635848490984</v>
      </c>
      <c r="Q68" s="31">
        <v>1950</v>
      </c>
      <c r="R68" s="31">
        <v>110.5</v>
      </c>
      <c r="S68" s="31">
        <v>1950</v>
      </c>
      <c r="T68" s="32">
        <v>0.06</v>
      </c>
      <c r="U68" s="31">
        <v>1950</v>
      </c>
      <c r="V68" s="31">
        <v>51.269700173506124</v>
      </c>
      <c r="W68" s="31">
        <v>2166.6666666666665</v>
      </c>
      <c r="X68" s="31">
        <v>62.829999999999991</v>
      </c>
      <c r="Y68" s="31">
        <v>1950</v>
      </c>
      <c r="Z68" s="32">
        <v>0.90422726684335897</v>
      </c>
      <c r="AA68" s="31">
        <v>2052.6315789473683</v>
      </c>
      <c r="AB68" s="31">
        <v>77.639372844803162</v>
      </c>
      <c r="AC68" s="31">
        <v>2825.35</v>
      </c>
      <c r="AD68" s="32">
        <v>0.99907785524212767</v>
      </c>
      <c r="AE68" s="31">
        <v>2166.6666666666665</v>
      </c>
      <c r="AF68" s="31">
        <v>62.829999999999991</v>
      </c>
      <c r="AG68" s="31">
        <v>2166.6666666666665</v>
      </c>
      <c r="AH68" s="31">
        <v>98.207295510478573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</row>
    <row r="69" spans="2:52" x14ac:dyDescent="0.25">
      <c r="M69" s="18"/>
      <c r="N69">
        <v>15</v>
      </c>
      <c r="O69" s="31">
        <v>2333.333333333333</v>
      </c>
      <c r="P69" s="31">
        <v>92.652428966535908</v>
      </c>
      <c r="Q69" s="31">
        <v>2100</v>
      </c>
      <c r="R69" s="31">
        <v>144</v>
      </c>
      <c r="S69" s="31">
        <v>2100</v>
      </c>
      <c r="T69" s="32">
        <v>0.06</v>
      </c>
      <c r="U69" s="31">
        <v>2100</v>
      </c>
      <c r="V69" s="31">
        <v>48.590377890729194</v>
      </c>
      <c r="W69" s="31">
        <v>2333.333333333333</v>
      </c>
      <c r="X69" s="31">
        <v>69.521666666666647</v>
      </c>
      <c r="Y69" s="31">
        <v>2100</v>
      </c>
      <c r="Z69" s="32">
        <v>0.91310828292198665</v>
      </c>
      <c r="AA69" s="31">
        <v>2210.5263157894738</v>
      </c>
      <c r="AB69" s="31">
        <v>86.280333328448577</v>
      </c>
      <c r="AC69" s="31">
        <v>2850.3</v>
      </c>
      <c r="AD69" s="32">
        <v>0.99907979285986304</v>
      </c>
      <c r="AE69" s="31">
        <v>2333.333333333333</v>
      </c>
      <c r="AF69" s="31">
        <v>69.521666666666647</v>
      </c>
      <c r="AG69" s="31">
        <v>2333.333333333333</v>
      </c>
      <c r="AH69" s="31">
        <v>99.24088935467023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</row>
    <row r="70" spans="2:52" x14ac:dyDescent="0.25">
      <c r="M70" s="18"/>
      <c r="N70">
        <v>16</v>
      </c>
      <c r="O70" s="31">
        <v>2416.6666666666665</v>
      </c>
      <c r="P70" s="31">
        <v>96.913213153038001</v>
      </c>
      <c r="Q70" s="31">
        <v>2250</v>
      </c>
      <c r="R70" s="31">
        <v>182.5</v>
      </c>
      <c r="S70" s="31">
        <v>2250</v>
      </c>
      <c r="T70" s="32">
        <v>0.06</v>
      </c>
      <c r="U70" s="31">
        <v>2250</v>
      </c>
      <c r="V70" s="31">
        <v>46.060654691386475</v>
      </c>
      <c r="W70" s="31">
        <v>2416.6666666666665</v>
      </c>
      <c r="X70" s="31">
        <v>72.720833333333331</v>
      </c>
      <c r="Y70" s="31">
        <v>2250</v>
      </c>
      <c r="Z70" s="32">
        <v>0.91566625956234959</v>
      </c>
      <c r="AA70" s="31">
        <v>2368.4210526315787</v>
      </c>
      <c r="AB70" s="31">
        <v>94.530805018628385</v>
      </c>
      <c r="AC70" s="31">
        <v>2875.25</v>
      </c>
      <c r="AD70" s="32">
        <v>0.99908173047759852</v>
      </c>
      <c r="AE70" s="31">
        <v>2416.6666666666665</v>
      </c>
      <c r="AF70" s="31">
        <v>72.720833333333331</v>
      </c>
      <c r="AG70" s="31">
        <v>2479.2482758353267</v>
      </c>
      <c r="AH70" s="31">
        <v>100.09324055491805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</row>
    <row r="71" spans="2:52" x14ac:dyDescent="0.25">
      <c r="M71" s="18"/>
      <c r="N71">
        <v>17</v>
      </c>
      <c r="O71" s="31">
        <v>2500</v>
      </c>
      <c r="P71" s="31">
        <v>101.17399733954009</v>
      </c>
      <c r="Q71" s="31">
        <v>2400</v>
      </c>
      <c r="R71" s="31">
        <v>225</v>
      </c>
      <c r="S71" s="31">
        <v>2400</v>
      </c>
      <c r="T71" s="32">
        <v>0.06</v>
      </c>
      <c r="U71" s="31">
        <v>2400</v>
      </c>
      <c r="V71" s="31">
        <v>43.630108867854346</v>
      </c>
      <c r="W71" s="31">
        <v>2500</v>
      </c>
      <c r="X71" s="31">
        <v>75.92</v>
      </c>
      <c r="Y71" s="31">
        <v>2400</v>
      </c>
      <c r="Z71" s="32">
        <v>0.91526028902404977</v>
      </c>
      <c r="AA71" s="31">
        <v>2501</v>
      </c>
      <c r="AB71" s="31">
        <v>101.17399733954009</v>
      </c>
      <c r="AC71" s="31">
        <v>2900.2</v>
      </c>
      <c r="AD71" s="32">
        <v>0.99908366809533389</v>
      </c>
      <c r="AE71" s="31">
        <v>2500</v>
      </c>
      <c r="AF71" s="31">
        <v>75.92</v>
      </c>
      <c r="AG71" s="31">
        <v>2500</v>
      </c>
      <c r="AH71" s="31">
        <v>101.12510679082629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</row>
    <row r="72" spans="2:52" x14ac:dyDescent="0.25">
      <c r="M72" s="18"/>
      <c r="N72">
        <v>18</v>
      </c>
      <c r="O72" s="31">
        <v>2501</v>
      </c>
      <c r="P72" s="31">
        <v>101.17399733954009</v>
      </c>
      <c r="Q72" s="31">
        <v>2550</v>
      </c>
      <c r="R72" s="31">
        <v>272.50979999999993</v>
      </c>
      <c r="S72" s="31">
        <v>2550</v>
      </c>
      <c r="T72" s="32">
        <v>0.125</v>
      </c>
      <c r="U72" s="31">
        <v>2550</v>
      </c>
      <c r="V72" s="31">
        <v>41.312037696227115</v>
      </c>
      <c r="W72" s="31">
        <v>2501</v>
      </c>
      <c r="X72" s="31">
        <v>75.956850000000003</v>
      </c>
      <c r="Y72" s="31">
        <v>2550</v>
      </c>
      <c r="Z72" s="32">
        <v>1</v>
      </c>
      <c r="AA72" s="31">
        <v>2526.3157894736842</v>
      </c>
      <c r="AB72" s="31">
        <v>102.5054374611709</v>
      </c>
      <c r="AC72" s="31">
        <v>2925.15</v>
      </c>
      <c r="AD72" s="32">
        <v>0.99908543552115803</v>
      </c>
      <c r="AE72" s="31">
        <v>2501</v>
      </c>
      <c r="AF72" s="31">
        <v>75.956850000000003</v>
      </c>
      <c r="AG72" s="31">
        <v>2501</v>
      </c>
      <c r="AH72" s="31">
        <v>101.17399733954009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</row>
    <row r="73" spans="2:52" x14ac:dyDescent="0.25">
      <c r="M73" s="18"/>
      <c r="N73">
        <v>19</v>
      </c>
      <c r="O73" s="31">
        <v>2666.6666666666665</v>
      </c>
      <c r="P73" s="31">
        <v>109.76596854721069</v>
      </c>
      <c r="Q73" s="31">
        <v>2700</v>
      </c>
      <c r="R73" s="31">
        <v>324.01979999999992</v>
      </c>
      <c r="S73" s="31">
        <v>2700</v>
      </c>
      <c r="T73" s="32">
        <v>0.125</v>
      </c>
      <c r="U73" s="31">
        <v>2700</v>
      </c>
      <c r="V73" s="31">
        <v>39.05012253615353</v>
      </c>
      <c r="W73" s="31">
        <v>2666.6666666666665</v>
      </c>
      <c r="X73" s="31">
        <v>81.987611000000001</v>
      </c>
      <c r="Y73" s="31">
        <v>2700</v>
      </c>
      <c r="Z73" s="32">
        <v>1</v>
      </c>
      <c r="AA73" s="31">
        <v>2684.2105263157896</v>
      </c>
      <c r="AB73" s="31">
        <v>110.65633571896862</v>
      </c>
      <c r="AC73" s="31">
        <v>2950.1</v>
      </c>
      <c r="AD73" s="32">
        <v>0.99908719730915485</v>
      </c>
      <c r="AE73" s="31">
        <v>2666.6666666666665</v>
      </c>
      <c r="AF73" s="31">
        <v>81.987611000000001</v>
      </c>
      <c r="AG73" s="31">
        <v>2666.6666666666665</v>
      </c>
      <c r="AH73" s="31">
        <v>109.76596854721069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</row>
    <row r="74" spans="2:52" x14ac:dyDescent="0.25">
      <c r="N74">
        <v>20</v>
      </c>
      <c r="O74" s="31">
        <v>2833.333333333333</v>
      </c>
      <c r="P74" s="31">
        <v>116.00018547314292</v>
      </c>
      <c r="Q74" s="31">
        <v>2850</v>
      </c>
      <c r="R74" s="31">
        <v>395.75000000000017</v>
      </c>
      <c r="S74" s="31">
        <v>2850</v>
      </c>
      <c r="T74" s="32">
        <v>0.125</v>
      </c>
      <c r="U74" s="31">
        <v>2850</v>
      </c>
      <c r="V74" s="31">
        <v>17.758163906557428</v>
      </c>
      <c r="W74" s="31">
        <v>2833.333333333333</v>
      </c>
      <c r="X74" s="31">
        <v>87.204166666666652</v>
      </c>
      <c r="Y74" s="31">
        <v>2850</v>
      </c>
      <c r="Z74" s="32">
        <v>0.99907976956185418</v>
      </c>
      <c r="AA74" s="31">
        <v>2842.1052631578946</v>
      </c>
      <c r="AB74" s="31">
        <v>116.21094451063186</v>
      </c>
      <c r="AC74" s="31">
        <v>2975.05</v>
      </c>
      <c r="AD74" s="32">
        <v>0.99908895909715167</v>
      </c>
      <c r="AE74" s="31">
        <v>2833.333333333333</v>
      </c>
      <c r="AF74" s="31">
        <v>87.204166666666652</v>
      </c>
      <c r="AG74" s="31">
        <v>2833.333333333333</v>
      </c>
      <c r="AH74" s="31">
        <v>116.00018547314292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</row>
    <row r="75" spans="2:52" x14ac:dyDescent="0.25">
      <c r="N75">
        <v>21</v>
      </c>
      <c r="O75" s="31">
        <v>3000</v>
      </c>
      <c r="P75" s="31">
        <v>120</v>
      </c>
      <c r="Q75" s="31">
        <v>3000</v>
      </c>
      <c r="R75" s="31">
        <v>500</v>
      </c>
      <c r="S75" s="31">
        <v>3000</v>
      </c>
      <c r="T75" s="32">
        <v>0.125</v>
      </c>
      <c r="U75" s="31">
        <v>3000</v>
      </c>
      <c r="V75" s="31">
        <v>17.758163906557428</v>
      </c>
      <c r="W75" s="31">
        <v>3000</v>
      </c>
      <c r="X75" s="31">
        <v>90</v>
      </c>
      <c r="Y75" s="31">
        <v>3000</v>
      </c>
      <c r="Z75" s="32">
        <v>0.9990907208851485</v>
      </c>
      <c r="AA75" s="31">
        <v>3000</v>
      </c>
      <c r="AB75" s="31">
        <v>120</v>
      </c>
      <c r="AC75" s="31">
        <v>3000</v>
      </c>
      <c r="AD75" s="32">
        <v>0.9990907208851485</v>
      </c>
      <c r="AE75" s="31">
        <v>3000</v>
      </c>
      <c r="AF75" s="31">
        <v>90</v>
      </c>
      <c r="AG75" s="31">
        <v>3000</v>
      </c>
      <c r="AH75" s="31">
        <v>120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</row>
    <row r="78" spans="2:52" x14ac:dyDescent="0.25">
      <c r="F78" t="s">
        <v>55</v>
      </c>
      <c r="G78">
        <v>25</v>
      </c>
      <c r="N78">
        <f t="array" ref="N78:AM104">[1]!well_pwf_plin_atma(qliq_,fw_,plin_calc_,C34,Pcalc_,C38,PVTstr_,AL_str_,B44:C64,J44:K46,H44:I46,E44:F46,hcor,tempm)</f>
        <v>220.80411097608183</v>
      </c>
      <c r="O78">
        <v>25</v>
      </c>
      <c r="P78">
        <v>25.257110595703125</v>
      </c>
      <c r="Q78">
        <v>80</v>
      </c>
      <c r="R78">
        <v>210.14864551217767</v>
      </c>
      <c r="S78">
        <v>201.78730739467235</v>
      </c>
      <c r="T78">
        <v>220.80411097608183</v>
      </c>
      <c r="U78">
        <v>45</v>
      </c>
      <c r="V78">
        <v>12</v>
      </c>
      <c r="W78">
        <v>3168</v>
      </c>
      <c r="X78">
        <v>20</v>
      </c>
      <c r="Y78">
        <v>20</v>
      </c>
      <c r="Z78">
        <v>20</v>
      </c>
      <c r="AA78">
        <v>75.92</v>
      </c>
      <c r="AB78">
        <v>85</v>
      </c>
      <c r="AC78">
        <v>90</v>
      </c>
      <c r="AD78">
        <v>12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2:52" x14ac:dyDescent="0.25">
      <c r="N79" t="str">
        <v>p_wf_atma</v>
      </c>
      <c r="O79" t="str">
        <v>p_line_atma</v>
      </c>
      <c r="P79" t="str">
        <v>p_buf_atma</v>
      </c>
      <c r="Q79" t="str">
        <v>p_cas_atma</v>
      </c>
      <c r="R79" t="str">
        <v>p_dis_atma</v>
      </c>
      <c r="S79" t="str">
        <v>p_int_atma</v>
      </c>
      <c r="T79" t="str">
        <v>p_wf_atma</v>
      </c>
      <c r="U79" t="str">
        <v>qliq_sm3day</v>
      </c>
      <c r="V79" t="str">
        <v>fw_perc</v>
      </c>
      <c r="W79" t="str">
        <v>qgas_sm3day</v>
      </c>
      <c r="X79" t="str">
        <v>t_line_C</v>
      </c>
      <c r="Y79" t="str">
        <v>t_buf_C</v>
      </c>
      <c r="Z79" t="str">
        <v>t_cas_C</v>
      </c>
      <c r="AA79" t="str">
        <v>t_dis_C</v>
      </c>
      <c r="AB79" t="str">
        <v>t_int_C</v>
      </c>
      <c r="AC79" t="str">
        <v>t_wf_C</v>
      </c>
      <c r="AD79" t="str">
        <v>dchoke_mm</v>
      </c>
      <c r="AE79" t="str">
        <v>c_calibr_choke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2:52" x14ac:dyDescent="0.25">
      <c r="N80">
        <v>0</v>
      </c>
      <c r="O80">
        <v>827.04457836868471</v>
      </c>
      <c r="P80">
        <v>80</v>
      </c>
      <c r="Q80" t="b">
        <v>1</v>
      </c>
      <c r="R80" t="str">
        <v>ВНН5-30 Новомет</v>
      </c>
      <c r="S80">
        <v>50</v>
      </c>
      <c r="T80">
        <v>1000</v>
      </c>
      <c r="U80">
        <v>1014.8188502398336</v>
      </c>
      <c r="V80">
        <v>5.0233390643503846</v>
      </c>
      <c r="W80">
        <v>0.26102035455798145</v>
      </c>
      <c r="X80">
        <v>7.8894986665283579E-2</v>
      </c>
      <c r="Y80">
        <v>5.6763490670183291E-2</v>
      </c>
      <c r="Z80">
        <v>8544.4153603812592</v>
      </c>
      <c r="AA80">
        <v>0</v>
      </c>
      <c r="AB80">
        <v>0.90731739574616421</v>
      </c>
      <c r="AC80">
        <v>0.81463479149232843</v>
      </c>
      <c r="AD80">
        <v>0.5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4:39" x14ac:dyDescent="0.25">
      <c r="N81">
        <v>0</v>
      </c>
      <c r="O81" t="str">
        <v>hdyn_m</v>
      </c>
      <c r="P81" t="str">
        <v>pcas_hdyn_atma</v>
      </c>
      <c r="Q81" t="str">
        <v>correct_hdyn</v>
      </c>
      <c r="R81" t="str">
        <v>ESP.name</v>
      </c>
      <c r="S81" t="str">
        <v>ESP.freq_Hz</v>
      </c>
      <c r="T81" t="str">
        <v>ESP.U_V</v>
      </c>
      <c r="U81" t="str">
        <v>ESP.Utr_V</v>
      </c>
      <c r="V81" t="str">
        <v>ESP.I_A</v>
      </c>
      <c r="W81" t="str">
        <v>ESP.load_fr</v>
      </c>
      <c r="X81" t="str">
        <v>ESPpump.eff_d</v>
      </c>
      <c r="Y81" t="str">
        <v>ESPsys.eff_d</v>
      </c>
      <c r="Z81" t="str">
        <v>ESP.power_CS</v>
      </c>
      <c r="AA81" t="str">
        <v>ESP.fact_power_CS</v>
      </c>
      <c r="AB81" t="str">
        <v>ESP.ksep_total_fr</v>
      </c>
      <c r="AC81" t="str">
        <v>ESP.ksep_nat_fr</v>
      </c>
      <c r="AD81" t="str">
        <v>ESP.ksep_gassep_fr</v>
      </c>
      <c r="AE81" t="str">
        <v>ESP.c_calibr_head</v>
      </c>
      <c r="AF81" t="str">
        <v>ESP.c_calibr_rate</v>
      </c>
      <c r="AG81" t="str">
        <v>ESP.c_calibr_power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4:39" x14ac:dyDescent="0.25">
      <c r="N82">
        <v>0</v>
      </c>
      <c r="O82">
        <v>1</v>
      </c>
      <c r="P82">
        <v>2</v>
      </c>
      <c r="Q82">
        <v>3</v>
      </c>
      <c r="R82">
        <v>4</v>
      </c>
      <c r="S82">
        <v>5</v>
      </c>
      <c r="T82">
        <v>6</v>
      </c>
      <c r="U82">
        <v>7</v>
      </c>
      <c r="V82">
        <v>8</v>
      </c>
      <c r="W82">
        <v>9</v>
      </c>
      <c r="X82">
        <v>10</v>
      </c>
      <c r="Y82">
        <v>11</v>
      </c>
      <c r="Z82">
        <v>12</v>
      </c>
      <c r="AA82">
        <v>13</v>
      </c>
      <c r="AB82">
        <v>14</v>
      </c>
      <c r="AC82">
        <v>15</v>
      </c>
      <c r="AD82">
        <v>16</v>
      </c>
      <c r="AE82">
        <v>17</v>
      </c>
      <c r="AF82">
        <v>18</v>
      </c>
      <c r="AG82">
        <v>19</v>
      </c>
      <c r="AH82">
        <v>20</v>
      </c>
      <c r="AI82">
        <v>21</v>
      </c>
      <c r="AJ82">
        <v>22</v>
      </c>
      <c r="AK82">
        <v>23</v>
      </c>
      <c r="AL82">
        <v>24</v>
      </c>
      <c r="AM82">
        <v>25</v>
      </c>
    </row>
    <row r="83" spans="14:39" x14ac:dyDescent="0.25">
      <c r="N83" t="str">
        <v>num</v>
      </c>
      <c r="O83" t="str">
        <v>hmes_m</v>
      </c>
      <c r="P83" t="str">
        <v>p_tub_atma</v>
      </c>
      <c r="Q83" t="str">
        <v>hmes_m</v>
      </c>
      <c r="R83" t="str">
        <v>h_vert_m</v>
      </c>
      <c r="S83" t="str">
        <v>hmes_m</v>
      </c>
      <c r="T83" t="str">
        <v>c_Diam</v>
      </c>
      <c r="U83" t="str">
        <v>hmes_m</v>
      </c>
      <c r="V83" t="str">
        <v>c_Theta</v>
      </c>
      <c r="W83" t="str">
        <v>hmes_m</v>
      </c>
      <c r="X83" t="str">
        <v>t_tub_C</v>
      </c>
      <c r="Y83" t="str">
        <v>hmes_m</v>
      </c>
      <c r="Z83" t="str">
        <v>Hl_tub</v>
      </c>
      <c r="AA83" t="str">
        <v>hmes_m</v>
      </c>
      <c r="AB83" t="str">
        <v>p_cas_atma</v>
      </c>
      <c r="AC83" t="str">
        <v>hmes_m</v>
      </c>
      <c r="AD83" t="str">
        <v>Hl_cas</v>
      </c>
      <c r="AE83" t="str">
        <v>hmes_m</v>
      </c>
      <c r="AF83" t="str">
        <v>t_amb_C</v>
      </c>
      <c r="AG83" t="str">
        <v>hmes_m</v>
      </c>
      <c r="AH83" t="str">
        <v>p_cas_atma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4:39" x14ac:dyDescent="0.25">
      <c r="N84">
        <v>1</v>
      </c>
      <c r="O84">
        <v>0</v>
      </c>
      <c r="P84">
        <v>25.257110595703125</v>
      </c>
      <c r="Q84">
        <v>0</v>
      </c>
      <c r="R84">
        <v>0</v>
      </c>
      <c r="S84">
        <v>0</v>
      </c>
      <c r="T84">
        <v>7.2000000000000008E-2</v>
      </c>
      <c r="U84">
        <v>0</v>
      </c>
      <c r="V84">
        <v>90</v>
      </c>
      <c r="W84">
        <v>0</v>
      </c>
      <c r="X84">
        <v>20</v>
      </c>
      <c r="Y84">
        <v>0</v>
      </c>
      <c r="Z84">
        <v>0.89626624840748004</v>
      </c>
      <c r="AA84">
        <v>0</v>
      </c>
      <c r="AB84">
        <v>25.690339363014015</v>
      </c>
      <c r="AC84">
        <v>2501</v>
      </c>
      <c r="AD84">
        <v>1</v>
      </c>
      <c r="AE84">
        <v>0</v>
      </c>
      <c r="AF84">
        <v>20</v>
      </c>
      <c r="AG84">
        <v>0</v>
      </c>
      <c r="AH84">
        <v>80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4:39" x14ac:dyDescent="0.25">
      <c r="N85">
        <v>2</v>
      </c>
      <c r="O85">
        <v>166.66666666666666</v>
      </c>
      <c r="P85">
        <v>38.402259570850504</v>
      </c>
      <c r="Q85">
        <v>150</v>
      </c>
      <c r="R85">
        <v>0</v>
      </c>
      <c r="S85">
        <v>150</v>
      </c>
      <c r="T85">
        <v>7.2000000000000008E-2</v>
      </c>
      <c r="U85">
        <v>150</v>
      </c>
      <c r="V85">
        <v>90</v>
      </c>
      <c r="W85">
        <v>166.66666666666666</v>
      </c>
      <c r="X85">
        <v>21.666666666666668</v>
      </c>
      <c r="Y85">
        <v>150</v>
      </c>
      <c r="Z85">
        <v>0.9385791934597123</v>
      </c>
      <c r="AA85">
        <v>157.89473684210526</v>
      </c>
      <c r="AB85">
        <v>36.776240816086606</v>
      </c>
      <c r="AC85">
        <v>2525.9499999999998</v>
      </c>
      <c r="AD85">
        <v>1</v>
      </c>
      <c r="AE85">
        <v>166.66666666666666</v>
      </c>
      <c r="AF85">
        <v>21.666666666666668</v>
      </c>
      <c r="AG85">
        <v>166.66666666666666</v>
      </c>
      <c r="AH85">
        <v>81.474011043955016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4:39" x14ac:dyDescent="0.25">
      <c r="N86">
        <v>3</v>
      </c>
      <c r="O86">
        <v>333.33333333333331</v>
      </c>
      <c r="P86">
        <v>51.943017152139348</v>
      </c>
      <c r="Q86">
        <v>300</v>
      </c>
      <c r="R86">
        <v>0</v>
      </c>
      <c r="S86">
        <v>300</v>
      </c>
      <c r="T86">
        <v>7.2000000000000008E-2</v>
      </c>
      <c r="U86">
        <v>300</v>
      </c>
      <c r="V86">
        <v>90</v>
      </c>
      <c r="W86">
        <v>333.33333333333331</v>
      </c>
      <c r="X86">
        <v>23.333333333333332</v>
      </c>
      <c r="Y86">
        <v>300</v>
      </c>
      <c r="Z86">
        <v>0.9683455628578177</v>
      </c>
      <c r="AA86">
        <v>315.78947368421052</v>
      </c>
      <c r="AB86">
        <v>48.758077404812639</v>
      </c>
      <c r="AC86">
        <v>2550.9</v>
      </c>
      <c r="AD86">
        <v>1</v>
      </c>
      <c r="AE86">
        <v>333.33333333333331</v>
      </c>
      <c r="AF86">
        <v>23.333333333333332</v>
      </c>
      <c r="AG86">
        <v>333.33333333333331</v>
      </c>
      <c r="AH86">
        <v>82.960882719147108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4:39" x14ac:dyDescent="0.25">
      <c r="N87">
        <v>4</v>
      </c>
      <c r="O87">
        <v>500</v>
      </c>
      <c r="P87">
        <v>65.851533159868822</v>
      </c>
      <c r="Q87">
        <v>450</v>
      </c>
      <c r="R87">
        <v>0</v>
      </c>
      <c r="S87">
        <v>450</v>
      </c>
      <c r="T87">
        <v>6.6000000000000003E-2</v>
      </c>
      <c r="U87">
        <v>450</v>
      </c>
      <c r="V87">
        <v>90</v>
      </c>
      <c r="W87">
        <v>500</v>
      </c>
      <c r="X87">
        <v>25</v>
      </c>
      <c r="Y87">
        <v>450</v>
      </c>
      <c r="Z87">
        <v>0.99790372836317043</v>
      </c>
      <c r="AA87">
        <v>473.68421052631578</v>
      </c>
      <c r="AB87">
        <v>61.03451352137126</v>
      </c>
      <c r="AC87">
        <v>2575.85</v>
      </c>
      <c r="AD87">
        <v>1</v>
      </c>
      <c r="AE87">
        <v>500</v>
      </c>
      <c r="AF87">
        <v>25</v>
      </c>
      <c r="AG87">
        <v>500</v>
      </c>
      <c r="AH87">
        <v>84.460552016018738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4:39" x14ac:dyDescent="0.25">
      <c r="N88">
        <v>5</v>
      </c>
      <c r="O88">
        <v>666.66666666666663</v>
      </c>
      <c r="P88">
        <v>79.844205770992971</v>
      </c>
      <c r="Q88">
        <v>600</v>
      </c>
      <c r="R88">
        <v>0</v>
      </c>
      <c r="S88">
        <v>600</v>
      </c>
      <c r="T88">
        <v>0.06</v>
      </c>
      <c r="U88">
        <v>600</v>
      </c>
      <c r="V88">
        <v>90</v>
      </c>
      <c r="W88">
        <v>666.66666666666663</v>
      </c>
      <c r="X88">
        <v>26.666666666666668</v>
      </c>
      <c r="Y88">
        <v>600</v>
      </c>
      <c r="Z88">
        <v>1</v>
      </c>
      <c r="AA88">
        <v>631.57894736842104</v>
      </c>
      <c r="AB88">
        <v>72.562095248864395</v>
      </c>
      <c r="AC88">
        <v>2600.8000000000002</v>
      </c>
      <c r="AD88">
        <v>1</v>
      </c>
      <c r="AE88">
        <v>666.66666666666663</v>
      </c>
      <c r="AF88">
        <v>26.666666666666668</v>
      </c>
      <c r="AG88">
        <v>666.66666666666663</v>
      </c>
      <c r="AH88">
        <v>85.974534088729186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4:39" x14ac:dyDescent="0.25">
      <c r="N89">
        <v>6</v>
      </c>
      <c r="O89">
        <v>833.33333333333326</v>
      </c>
      <c r="P89">
        <v>93.833249176658938</v>
      </c>
      <c r="Q89">
        <v>750</v>
      </c>
      <c r="R89">
        <v>0</v>
      </c>
      <c r="S89">
        <v>750</v>
      </c>
      <c r="T89">
        <v>0.06</v>
      </c>
      <c r="U89">
        <v>750</v>
      </c>
      <c r="V89">
        <v>90</v>
      </c>
      <c r="W89">
        <v>833.33333333333326</v>
      </c>
      <c r="X89">
        <v>28.333333333333332</v>
      </c>
      <c r="Y89">
        <v>750</v>
      </c>
      <c r="Z89">
        <v>1</v>
      </c>
      <c r="AA89">
        <v>789.47368421052624</v>
      </c>
      <c r="AB89">
        <v>84.4752717731714</v>
      </c>
      <c r="AC89">
        <v>2625.75</v>
      </c>
      <c r="AD89">
        <v>1</v>
      </c>
      <c r="AE89">
        <v>833.33333333333326</v>
      </c>
      <c r="AF89">
        <v>28.333333333333332</v>
      </c>
      <c r="AG89">
        <v>827.04457836868471</v>
      </c>
      <c r="AH89">
        <v>87.443260950083555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4:39" x14ac:dyDescent="0.25">
      <c r="N90">
        <v>7</v>
      </c>
      <c r="O90">
        <v>1000</v>
      </c>
      <c r="P90">
        <v>107.70535165948399</v>
      </c>
      <c r="Q90">
        <v>900</v>
      </c>
      <c r="R90">
        <v>0</v>
      </c>
      <c r="S90">
        <v>900</v>
      </c>
      <c r="T90">
        <v>0.06</v>
      </c>
      <c r="U90">
        <v>900</v>
      </c>
      <c r="V90">
        <v>90</v>
      </c>
      <c r="W90">
        <v>1000</v>
      </c>
      <c r="X90">
        <v>30</v>
      </c>
      <c r="Y90">
        <v>900</v>
      </c>
      <c r="Z90">
        <v>1</v>
      </c>
      <c r="AA90">
        <v>947.36842105263156</v>
      </c>
      <c r="AB90">
        <v>97.095649223647087</v>
      </c>
      <c r="AC90">
        <v>2650.7</v>
      </c>
      <c r="AD90">
        <v>1</v>
      </c>
      <c r="AE90">
        <v>1000</v>
      </c>
      <c r="AF90">
        <v>30</v>
      </c>
      <c r="AG90">
        <v>833.33333333333326</v>
      </c>
      <c r="AH90">
        <v>87.94532822561311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4:39" x14ac:dyDescent="0.25">
      <c r="N91">
        <v>8</v>
      </c>
      <c r="O91">
        <v>1166.6666666666665</v>
      </c>
      <c r="P91">
        <v>120.9732313801214</v>
      </c>
      <c r="Q91">
        <v>1050</v>
      </c>
      <c r="R91">
        <v>2</v>
      </c>
      <c r="S91">
        <v>1050</v>
      </c>
      <c r="T91">
        <v>0.06</v>
      </c>
      <c r="U91">
        <v>1050</v>
      </c>
      <c r="V91">
        <v>72.772461476460705</v>
      </c>
      <c r="W91">
        <v>1166.6666666666665</v>
      </c>
      <c r="X91">
        <v>31.593333333333334</v>
      </c>
      <c r="Y91">
        <v>1050</v>
      </c>
      <c r="Z91">
        <v>1</v>
      </c>
      <c r="AA91">
        <v>1105.2631578947369</v>
      </c>
      <c r="AB91">
        <v>109.594888118746</v>
      </c>
      <c r="AC91">
        <v>2675.65</v>
      </c>
      <c r="AD91">
        <v>1</v>
      </c>
      <c r="AE91">
        <v>1166.6666666666665</v>
      </c>
      <c r="AF91">
        <v>31.593333333333334</v>
      </c>
      <c r="AG91">
        <v>1000</v>
      </c>
      <c r="AH91">
        <v>101.34891557637891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4:39" x14ac:dyDescent="0.25">
      <c r="N92">
        <v>9</v>
      </c>
      <c r="O92">
        <v>1333.3333333333333</v>
      </c>
      <c r="P92">
        <v>133.83122976626373</v>
      </c>
      <c r="Q92">
        <v>1200</v>
      </c>
      <c r="R92">
        <v>9</v>
      </c>
      <c r="S92">
        <v>1200</v>
      </c>
      <c r="T92">
        <v>0.06</v>
      </c>
      <c r="U92">
        <v>1200</v>
      </c>
      <c r="V92">
        <v>68.434814984757395</v>
      </c>
      <c r="W92">
        <v>1333.3333333333333</v>
      </c>
      <c r="X92">
        <v>33.143333333333338</v>
      </c>
      <c r="Y92">
        <v>1200</v>
      </c>
      <c r="Z92">
        <v>1</v>
      </c>
      <c r="AA92">
        <v>1263.1578947368421</v>
      </c>
      <c r="AB92">
        <v>121.68211885951651</v>
      </c>
      <c r="AC92">
        <v>2700.6</v>
      </c>
      <c r="AD92">
        <v>1</v>
      </c>
      <c r="AE92">
        <v>1333.3333333333333</v>
      </c>
      <c r="AF92">
        <v>33.143333333333338</v>
      </c>
      <c r="AG92">
        <v>1166.6666666666665</v>
      </c>
      <c r="AH92">
        <v>114.33551827470626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4:39" x14ac:dyDescent="0.25">
      <c r="N93">
        <v>10</v>
      </c>
      <c r="O93">
        <v>1500</v>
      </c>
      <c r="P93">
        <v>146.23619742990914</v>
      </c>
      <c r="Q93">
        <v>1350</v>
      </c>
      <c r="R93">
        <v>20.5</v>
      </c>
      <c r="S93">
        <v>1350</v>
      </c>
      <c r="T93">
        <v>0.06</v>
      </c>
      <c r="U93">
        <v>1350</v>
      </c>
      <c r="V93">
        <v>64.189299205653242</v>
      </c>
      <c r="W93">
        <v>1500</v>
      </c>
      <c r="X93">
        <v>34.64</v>
      </c>
      <c r="Y93">
        <v>1350</v>
      </c>
      <c r="Z93">
        <v>1</v>
      </c>
      <c r="AA93">
        <v>1421.0526315789473</v>
      </c>
      <c r="AB93">
        <v>133.38266388341873</v>
      </c>
      <c r="AC93">
        <v>2725.55</v>
      </c>
      <c r="AD93">
        <v>1</v>
      </c>
      <c r="AE93">
        <v>1500</v>
      </c>
      <c r="AF93">
        <v>34.64</v>
      </c>
      <c r="AG93">
        <v>1333.3333333333333</v>
      </c>
      <c r="AH93">
        <v>126.93112018818101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4:39" x14ac:dyDescent="0.25">
      <c r="N94">
        <v>11</v>
      </c>
      <c r="O94">
        <v>1666.6666666666665</v>
      </c>
      <c r="P94">
        <v>158.11957263844883</v>
      </c>
      <c r="Q94">
        <v>1500</v>
      </c>
      <c r="R94">
        <v>36</v>
      </c>
      <c r="S94">
        <v>1500</v>
      </c>
      <c r="T94">
        <v>0.06</v>
      </c>
      <c r="U94">
        <v>1500</v>
      </c>
      <c r="V94">
        <v>60.45863949985727</v>
      </c>
      <c r="W94">
        <v>1666.6666666666665</v>
      </c>
      <c r="X94">
        <v>40.92166666666666</v>
      </c>
      <c r="Y94">
        <v>1500</v>
      </c>
      <c r="Z94">
        <v>1</v>
      </c>
      <c r="AA94">
        <v>1578.9473684210525</v>
      </c>
      <c r="AB94">
        <v>144.66713628515069</v>
      </c>
      <c r="AC94">
        <v>2750.5</v>
      </c>
      <c r="AD94">
        <v>1</v>
      </c>
      <c r="AE94">
        <v>1666.6666666666665</v>
      </c>
      <c r="AF94">
        <v>40.92166666666666</v>
      </c>
      <c r="AG94">
        <v>1500</v>
      </c>
      <c r="AH94">
        <v>139.09082371371551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4:39" x14ac:dyDescent="0.25">
      <c r="N95">
        <v>12</v>
      </c>
      <c r="O95">
        <v>1833.3333333333333</v>
      </c>
      <c r="P95">
        <v>169.51680609493502</v>
      </c>
      <c r="Q95">
        <v>1650</v>
      </c>
      <c r="R95">
        <v>56.5</v>
      </c>
      <c r="S95">
        <v>1650</v>
      </c>
      <c r="T95">
        <v>0.06</v>
      </c>
      <c r="U95">
        <v>1650</v>
      </c>
      <c r="V95">
        <v>57.155203693041116</v>
      </c>
      <c r="W95">
        <v>1833.3333333333333</v>
      </c>
      <c r="X95">
        <v>48.53</v>
      </c>
      <c r="Y95">
        <v>1650</v>
      </c>
      <c r="Z95">
        <v>1</v>
      </c>
      <c r="AA95">
        <v>1736.8421052631579</v>
      </c>
      <c r="AB95">
        <v>155.50789507017177</v>
      </c>
      <c r="AC95">
        <v>2775.45</v>
      </c>
      <c r="AD95">
        <v>1</v>
      </c>
      <c r="AE95">
        <v>1833.3333333333333</v>
      </c>
      <c r="AF95">
        <v>48.53</v>
      </c>
      <c r="AG95">
        <v>1666.6666666666665</v>
      </c>
      <c r="AH95">
        <v>150.74337086193057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4:39" x14ac:dyDescent="0.25">
      <c r="N96">
        <v>13</v>
      </c>
      <c r="O96">
        <v>2000</v>
      </c>
      <c r="P96">
        <v>180.4313118800967</v>
      </c>
      <c r="Q96">
        <v>1800</v>
      </c>
      <c r="R96">
        <v>81</v>
      </c>
      <c r="S96">
        <v>1800</v>
      </c>
      <c r="T96">
        <v>0.06</v>
      </c>
      <c r="U96">
        <v>1800</v>
      </c>
      <c r="V96">
        <v>54.095931416682895</v>
      </c>
      <c r="W96">
        <v>2000</v>
      </c>
      <c r="X96">
        <v>55.844999999999999</v>
      </c>
      <c r="Y96">
        <v>1800</v>
      </c>
      <c r="Z96">
        <v>1</v>
      </c>
      <c r="AA96">
        <v>1894.7368421052631</v>
      </c>
      <c r="AB96">
        <v>165.92408836754041</v>
      </c>
      <c r="AC96">
        <v>2800.4</v>
      </c>
      <c r="AD96">
        <v>1</v>
      </c>
      <c r="AE96">
        <v>2000</v>
      </c>
      <c r="AF96">
        <v>55.844999999999999</v>
      </c>
      <c r="AG96">
        <v>1833.3333333333333</v>
      </c>
      <c r="AH96">
        <v>161.91720226299697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4:47" x14ac:dyDescent="0.25">
      <c r="N97">
        <v>14</v>
      </c>
      <c r="O97">
        <v>2166.6666666666665</v>
      </c>
      <c r="P97">
        <v>190.80853465376754</v>
      </c>
      <c r="Q97">
        <v>1950</v>
      </c>
      <c r="R97">
        <v>110.5</v>
      </c>
      <c r="S97">
        <v>1950</v>
      </c>
      <c r="T97">
        <v>0.06</v>
      </c>
      <c r="U97">
        <v>1950</v>
      </c>
      <c r="V97">
        <v>51.269700173506124</v>
      </c>
      <c r="W97">
        <v>2166.6666666666665</v>
      </c>
      <c r="X97">
        <v>62.829999999999991</v>
      </c>
      <c r="Y97">
        <v>1950</v>
      </c>
      <c r="Z97">
        <v>1</v>
      </c>
      <c r="AA97">
        <v>2052.6315789473683</v>
      </c>
      <c r="AB97">
        <v>175.8639869007917</v>
      </c>
      <c r="AC97">
        <v>2825.35</v>
      </c>
      <c r="AD97">
        <v>1</v>
      </c>
      <c r="AE97">
        <v>2166.6666666666665</v>
      </c>
      <c r="AF97">
        <v>62.829999999999991</v>
      </c>
      <c r="AG97">
        <v>2000</v>
      </c>
      <c r="AH97">
        <v>172.61564701027893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4:47" x14ac:dyDescent="0.25">
      <c r="N98">
        <v>15</v>
      </c>
      <c r="O98">
        <v>2333.333333333333</v>
      </c>
      <c r="P98">
        <v>200.71300407977412</v>
      </c>
      <c r="Q98">
        <v>2100</v>
      </c>
      <c r="R98">
        <v>144</v>
      </c>
      <c r="S98">
        <v>2100</v>
      </c>
      <c r="T98">
        <v>0.06</v>
      </c>
      <c r="U98">
        <v>2100</v>
      </c>
      <c r="V98">
        <v>48.590377890729194</v>
      </c>
      <c r="W98">
        <v>2333.333333333333</v>
      </c>
      <c r="X98">
        <v>69.521666666666647</v>
      </c>
      <c r="Y98">
        <v>2100</v>
      </c>
      <c r="Z98">
        <v>1</v>
      </c>
      <c r="AA98">
        <v>2210.5263157894738</v>
      </c>
      <c r="AB98">
        <v>185.3970561772754</v>
      </c>
      <c r="AC98">
        <v>2850.3</v>
      </c>
      <c r="AD98">
        <v>1</v>
      </c>
      <c r="AE98">
        <v>2333.333333333333</v>
      </c>
      <c r="AF98">
        <v>69.521666666666647</v>
      </c>
      <c r="AG98">
        <v>2166.6666666666665</v>
      </c>
      <c r="AH98">
        <v>182.78526953674947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4:47" x14ac:dyDescent="0.25">
      <c r="N99">
        <v>16</v>
      </c>
      <c r="O99">
        <v>2416.6666666666665</v>
      </c>
      <c r="P99">
        <v>205.43082479597589</v>
      </c>
      <c r="Q99">
        <v>2250</v>
      </c>
      <c r="R99">
        <v>182.5</v>
      </c>
      <c r="S99">
        <v>2250</v>
      </c>
      <c r="T99">
        <v>0.06</v>
      </c>
      <c r="U99">
        <v>2250</v>
      </c>
      <c r="V99">
        <v>46.060654691386475</v>
      </c>
      <c r="W99">
        <v>2416.6666666666665</v>
      </c>
      <c r="X99">
        <v>72.720833333333331</v>
      </c>
      <c r="Y99">
        <v>2250</v>
      </c>
      <c r="Z99">
        <v>1</v>
      </c>
      <c r="AA99">
        <v>2368.4210526315787</v>
      </c>
      <c r="AB99">
        <v>194.47208274269755</v>
      </c>
      <c r="AC99">
        <v>2875.25</v>
      </c>
      <c r="AD99">
        <v>1</v>
      </c>
      <c r="AE99">
        <v>2416.6666666666665</v>
      </c>
      <c r="AF99">
        <v>72.720833333333331</v>
      </c>
      <c r="AG99">
        <v>2333.333333333333</v>
      </c>
      <c r="AH99">
        <v>192.48983082343543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4:47" x14ac:dyDescent="0.25">
      <c r="N100">
        <v>17</v>
      </c>
      <c r="O100">
        <v>2500</v>
      </c>
      <c r="P100">
        <v>210.14864551217767</v>
      </c>
      <c r="Q100">
        <v>2400</v>
      </c>
      <c r="R100">
        <v>225</v>
      </c>
      <c r="S100">
        <v>2400</v>
      </c>
      <c r="T100">
        <v>0.06</v>
      </c>
      <c r="U100">
        <v>2400</v>
      </c>
      <c r="V100">
        <v>43.630108867854346</v>
      </c>
      <c r="W100">
        <v>2500</v>
      </c>
      <c r="X100">
        <v>75.92</v>
      </c>
      <c r="Y100">
        <v>2400</v>
      </c>
      <c r="Z100">
        <v>1</v>
      </c>
      <c r="AA100">
        <v>2501</v>
      </c>
      <c r="AB100">
        <v>201.78730739467235</v>
      </c>
      <c r="AC100">
        <v>2900.2</v>
      </c>
      <c r="AD100">
        <v>1</v>
      </c>
      <c r="AE100">
        <v>2500</v>
      </c>
      <c r="AF100">
        <v>75.92</v>
      </c>
      <c r="AG100">
        <v>2500</v>
      </c>
      <c r="AH100">
        <v>201.73339608591667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4:47" x14ac:dyDescent="0.25">
      <c r="N101">
        <v>18</v>
      </c>
      <c r="O101">
        <v>2501</v>
      </c>
      <c r="P101">
        <v>201.78730739467235</v>
      </c>
      <c r="Q101">
        <v>2550</v>
      </c>
      <c r="R101">
        <v>272.50979999999993</v>
      </c>
      <c r="S101">
        <v>2550</v>
      </c>
      <c r="T101">
        <v>0.125</v>
      </c>
      <c r="U101">
        <v>2550</v>
      </c>
      <c r="V101">
        <v>41.312037696227115</v>
      </c>
      <c r="W101">
        <v>2501</v>
      </c>
      <c r="X101">
        <v>75.956850000000003</v>
      </c>
      <c r="Y101">
        <v>2550</v>
      </c>
      <c r="Z101">
        <v>1</v>
      </c>
      <c r="AA101">
        <v>2526.3157894736842</v>
      </c>
      <c r="AB101">
        <v>203.12779821878135</v>
      </c>
      <c r="AC101">
        <v>2925.15</v>
      </c>
      <c r="AD101">
        <v>1</v>
      </c>
      <c r="AE101">
        <v>2501</v>
      </c>
      <c r="AF101">
        <v>75.956850000000003</v>
      </c>
      <c r="AG101">
        <v>2501</v>
      </c>
      <c r="AH101">
        <v>201.78730739467235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4:47" x14ac:dyDescent="0.25">
      <c r="N102">
        <v>19</v>
      </c>
      <c r="O102">
        <v>2666.6666666666665</v>
      </c>
      <c r="P102">
        <v>210.44714963626484</v>
      </c>
      <c r="Q102">
        <v>2700</v>
      </c>
      <c r="R102">
        <v>324.01979999999992</v>
      </c>
      <c r="S102">
        <v>2700</v>
      </c>
      <c r="T102">
        <v>0.125</v>
      </c>
      <c r="U102">
        <v>2700</v>
      </c>
      <c r="V102">
        <v>39.05012253615353</v>
      </c>
      <c r="W102">
        <v>2666.6666666666665</v>
      </c>
      <c r="X102">
        <v>81.987611000000001</v>
      </c>
      <c r="Y102">
        <v>2700</v>
      </c>
      <c r="Z102">
        <v>1</v>
      </c>
      <c r="AA102">
        <v>2684.2105263157896</v>
      </c>
      <c r="AB102">
        <v>211.34609811133873</v>
      </c>
      <c r="AC102">
        <v>2950.1</v>
      </c>
      <c r="AD102">
        <v>1</v>
      </c>
      <c r="AE102">
        <v>2666.6666666666665</v>
      </c>
      <c r="AF102">
        <v>81.987611000000001</v>
      </c>
      <c r="AG102">
        <v>2666.6666666666665</v>
      </c>
      <c r="AH102">
        <v>210.44714963626484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4:47" x14ac:dyDescent="0.25">
      <c r="N103">
        <v>20</v>
      </c>
      <c r="O103">
        <v>2833.333333333333</v>
      </c>
      <c r="P103">
        <v>216.7485008317033</v>
      </c>
      <c r="Q103">
        <v>2850</v>
      </c>
      <c r="R103">
        <v>395.75000000000017</v>
      </c>
      <c r="S103">
        <v>2850</v>
      </c>
      <c r="T103">
        <v>0.125</v>
      </c>
      <c r="U103">
        <v>2850</v>
      </c>
      <c r="V103">
        <v>17.758163906557428</v>
      </c>
      <c r="W103">
        <v>2833.333333333333</v>
      </c>
      <c r="X103">
        <v>87.204166666666652</v>
      </c>
      <c r="Y103">
        <v>2850</v>
      </c>
      <c r="Z103">
        <v>1</v>
      </c>
      <c r="AA103">
        <v>2842.1052631578946</v>
      </c>
      <c r="AB103">
        <v>216.96206565927557</v>
      </c>
      <c r="AC103">
        <v>2975.05</v>
      </c>
      <c r="AD103">
        <v>1</v>
      </c>
      <c r="AE103">
        <v>2833.333333333333</v>
      </c>
      <c r="AF103">
        <v>87.204166666666652</v>
      </c>
      <c r="AG103">
        <v>2833.333333333333</v>
      </c>
      <c r="AH103">
        <v>216.7485008317033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4:47" x14ac:dyDescent="0.25">
      <c r="N104">
        <v>21</v>
      </c>
      <c r="O104">
        <v>3000</v>
      </c>
      <c r="P104">
        <v>220.80411097608183</v>
      </c>
      <c r="Q104">
        <v>3000</v>
      </c>
      <c r="R104">
        <v>500</v>
      </c>
      <c r="S104">
        <v>3000</v>
      </c>
      <c r="T104">
        <v>0.125</v>
      </c>
      <c r="U104">
        <v>3000</v>
      </c>
      <c r="V104">
        <v>17.758163906557428</v>
      </c>
      <c r="W104">
        <v>3000</v>
      </c>
      <c r="X104">
        <v>90</v>
      </c>
      <c r="Y104">
        <v>3000</v>
      </c>
      <c r="Z104">
        <v>1</v>
      </c>
      <c r="AA104">
        <v>3000</v>
      </c>
      <c r="AB104">
        <v>220.80411097608183</v>
      </c>
      <c r="AC104">
        <v>3000</v>
      </c>
      <c r="AD104">
        <v>1</v>
      </c>
      <c r="AE104">
        <v>3000</v>
      </c>
      <c r="AF104">
        <v>90</v>
      </c>
      <c r="AG104">
        <v>3000</v>
      </c>
      <c r="AH104">
        <v>220.80411097608183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10" spans="14:47" x14ac:dyDescent="0.25">
      <c r="N110">
        <f t="array" ref="N110:AU143">[1]!wellESP_plin_pintake_atma(qliq_,fw_,C24,C34,Pcalc_,C38,PVTstr_,AL_str_,B44:C64,J44:K46,H44:I46,E44:F46,hcor,tempm,C26,,,,Qinj_,,21)</f>
        <v>0</v>
      </c>
      <c r="O110">
        <v>0</v>
      </c>
      <c r="P110">
        <v>2.3854064971022404</v>
      </c>
      <c r="Q110">
        <v>80</v>
      </c>
      <c r="R110">
        <v>119.99934214191275</v>
      </c>
      <c r="S110">
        <v>119.99934214191275</v>
      </c>
      <c r="T110">
        <v>138.8167944345023</v>
      </c>
      <c r="U110">
        <v>45</v>
      </c>
      <c r="V110">
        <v>12</v>
      </c>
      <c r="W110">
        <v>4168</v>
      </c>
      <c r="X110">
        <v>20</v>
      </c>
      <c r="Y110">
        <v>20</v>
      </c>
      <c r="Z110">
        <v>20</v>
      </c>
      <c r="AA110">
        <v>75.956850000000003</v>
      </c>
      <c r="AB110">
        <v>75.956850000000003</v>
      </c>
      <c r="AC110">
        <v>90</v>
      </c>
      <c r="AD110">
        <v>12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e">
        <v>#N/A</v>
      </c>
    </row>
    <row r="111" spans="14:47" x14ac:dyDescent="0.25">
      <c r="N111" t="str">
        <v>p_line_atma</v>
      </c>
      <c r="O111" t="str">
        <v>p_line_atma</v>
      </c>
      <c r="P111" t="str">
        <v>p_buf_atma</v>
      </c>
      <c r="Q111" t="str">
        <v>p_cas_atma</v>
      </c>
      <c r="R111" t="str">
        <v>p_dis_atma</v>
      </c>
      <c r="S111" t="str">
        <v>p_int_atma</v>
      </c>
      <c r="T111" t="str">
        <v>p_wf_atma</v>
      </c>
      <c r="U111" t="str">
        <v>qliq_sm3day</v>
      </c>
      <c r="V111" t="str">
        <v>fw_perc</v>
      </c>
      <c r="W111" t="str">
        <v>qgas_sm3day</v>
      </c>
      <c r="X111" t="str">
        <v>t_line_C</v>
      </c>
      <c r="Y111" t="str">
        <v>t_buf_C</v>
      </c>
      <c r="Z111" t="str">
        <v>t_cas_C</v>
      </c>
      <c r="AA111" t="str">
        <v>t_dis_C</v>
      </c>
      <c r="AB111" t="str">
        <v>t_int_C</v>
      </c>
      <c r="AC111" t="str">
        <v>t_wf_C</v>
      </c>
      <c r="AD111" t="str">
        <v>dchoke_mm</v>
      </c>
      <c r="AE111" t="str">
        <v>c_calibr_choke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e">
        <v>#N/A</v>
      </c>
    </row>
    <row r="112" spans="14:47" x14ac:dyDescent="0.25">
      <c r="N112">
        <v>0</v>
      </c>
      <c r="O112">
        <v>2077.9674537330329</v>
      </c>
      <c r="P112">
        <v>80</v>
      </c>
      <c r="Q112" t="b">
        <v>1</v>
      </c>
      <c r="R112" t="str">
        <v>ВНН5-30 Новомет</v>
      </c>
      <c r="S112">
        <v>50</v>
      </c>
      <c r="T112">
        <v>1000</v>
      </c>
      <c r="U112">
        <v>1013.5044448154374</v>
      </c>
      <c r="V112">
        <v>4.5777779035380863</v>
      </c>
      <c r="W112">
        <v>0.23786831750003068</v>
      </c>
      <c r="X112">
        <v>0</v>
      </c>
      <c r="Y112">
        <v>0</v>
      </c>
      <c r="Z112">
        <v>7767.3905660765759</v>
      </c>
      <c r="AA112">
        <v>0</v>
      </c>
      <c r="AB112">
        <v>0.89268301446069076</v>
      </c>
      <c r="AC112">
        <v>0.78536602892138152</v>
      </c>
      <c r="AD112">
        <v>0.5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e">
        <v>#N/A</v>
      </c>
    </row>
    <row r="113" spans="14:47" x14ac:dyDescent="0.25">
      <c r="N113">
        <v>0</v>
      </c>
      <c r="O113" t="str">
        <v>hdyn_m</v>
      </c>
      <c r="P113" t="str">
        <v>pcas_hdyn_atma</v>
      </c>
      <c r="Q113" t="str">
        <v>correct_hdyn</v>
      </c>
      <c r="R113" t="str">
        <v>ESP.name</v>
      </c>
      <c r="S113" t="str">
        <v>ESP.freq_Hz</v>
      </c>
      <c r="T113" t="str">
        <v>ESP.U_V</v>
      </c>
      <c r="U113" t="str">
        <v>ESP.Utr_V</v>
      </c>
      <c r="V113" t="str">
        <v>ESP.I_A</v>
      </c>
      <c r="W113" t="str">
        <v>ESP.load_fr</v>
      </c>
      <c r="X113" t="str">
        <v>ESPpump.eff_d</v>
      </c>
      <c r="Y113" t="str">
        <v>ESPsys.eff_d</v>
      </c>
      <c r="Z113" t="str">
        <v>ESP.power_CS</v>
      </c>
      <c r="AA113" t="str">
        <v>ESP.fact_power_CS</v>
      </c>
      <c r="AB113" t="str">
        <v>ESP.ksep_total_fr</v>
      </c>
      <c r="AC113" t="str">
        <v>ESP.ksep_nat_fr</v>
      </c>
      <c r="AD113" t="str">
        <v>ESP.ksep_gassep_fr</v>
      </c>
      <c r="AE113" t="str">
        <v>ESP.c_calibr_head</v>
      </c>
      <c r="AF113" t="str">
        <v>ESP.c_calibr_rate</v>
      </c>
      <c r="AG113" t="str">
        <v>ESP.c_calibr_power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e">
        <v>#N/A</v>
      </c>
    </row>
    <row r="114" spans="14:47" x14ac:dyDescent="0.25">
      <c r="N114">
        <v>0</v>
      </c>
      <c r="O114">
        <v>1</v>
      </c>
      <c r="P114">
        <v>2</v>
      </c>
      <c r="Q114">
        <v>3</v>
      </c>
      <c r="R114">
        <v>4</v>
      </c>
      <c r="S114">
        <v>5</v>
      </c>
      <c r="T114">
        <v>6</v>
      </c>
      <c r="U114">
        <v>7</v>
      </c>
      <c r="V114">
        <v>8</v>
      </c>
      <c r="W114">
        <v>9</v>
      </c>
      <c r="X114">
        <v>10</v>
      </c>
      <c r="Y114">
        <v>11</v>
      </c>
      <c r="Z114">
        <v>12</v>
      </c>
      <c r="AA114">
        <v>13</v>
      </c>
      <c r="AB114">
        <v>14</v>
      </c>
      <c r="AC114">
        <v>15</v>
      </c>
      <c r="AD114">
        <v>16</v>
      </c>
      <c r="AE114">
        <v>17</v>
      </c>
      <c r="AF114">
        <v>18</v>
      </c>
      <c r="AG114">
        <v>19</v>
      </c>
      <c r="AH114">
        <v>20</v>
      </c>
      <c r="AI114">
        <v>21</v>
      </c>
      <c r="AJ114">
        <v>22</v>
      </c>
      <c r="AK114">
        <v>23</v>
      </c>
      <c r="AL114">
        <v>24</v>
      </c>
      <c r="AM114">
        <v>25</v>
      </c>
      <c r="AN114">
        <v>26</v>
      </c>
      <c r="AO114">
        <v>27</v>
      </c>
      <c r="AP114">
        <v>28</v>
      </c>
      <c r="AQ114">
        <v>29</v>
      </c>
      <c r="AR114">
        <v>30</v>
      </c>
      <c r="AS114">
        <v>31</v>
      </c>
      <c r="AT114">
        <v>32</v>
      </c>
      <c r="AU114" t="e">
        <v>#N/A</v>
      </c>
    </row>
    <row r="115" spans="14:47" x14ac:dyDescent="0.25">
      <c r="N115" t="str">
        <v>num</v>
      </c>
      <c r="O115" t="str">
        <v>hmes_m</v>
      </c>
      <c r="P115" t="str">
        <v>p_tub_atma</v>
      </c>
      <c r="Q115" t="str">
        <v>hmes_m</v>
      </c>
      <c r="R115" t="str">
        <v>h_vert_m</v>
      </c>
      <c r="S115" t="str">
        <v>hmes_m</v>
      </c>
      <c r="T115" t="str">
        <v>c_Diam</v>
      </c>
      <c r="U115" t="str">
        <v>hmes_m</v>
      </c>
      <c r="V115" t="str">
        <v>c_Theta</v>
      </c>
      <c r="W115" t="str">
        <v>hmes_m</v>
      </c>
      <c r="X115" t="str">
        <v>t_tub_C</v>
      </c>
      <c r="Y115" t="str">
        <v>hmes_m</v>
      </c>
      <c r="Z115" t="str">
        <v>Hl_tub</v>
      </c>
      <c r="AA115" t="str">
        <v>hmes_m</v>
      </c>
      <c r="AB115" t="str">
        <v>p_cas_atma</v>
      </c>
      <c r="AC115" t="str">
        <v>hmes_m</v>
      </c>
      <c r="AD115" t="str">
        <v>Hl_cas</v>
      </c>
      <c r="AE115" t="str">
        <v>hmes_m</v>
      </c>
      <c r="AF115" t="str">
        <v>t_amb_C</v>
      </c>
      <c r="AG115" t="str">
        <v>hmes_m</v>
      </c>
      <c r="AH115" t="str">
        <v>p_cas_atma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e">
        <v>#N/A</v>
      </c>
    </row>
    <row r="116" spans="14:47" x14ac:dyDescent="0.25">
      <c r="N116">
        <v>1</v>
      </c>
      <c r="O116">
        <v>0</v>
      </c>
      <c r="P116">
        <v>2.3854064971022404</v>
      </c>
      <c r="Q116">
        <v>0</v>
      </c>
      <c r="R116">
        <v>0</v>
      </c>
      <c r="S116">
        <v>0</v>
      </c>
      <c r="T116">
        <v>7.2000000000000008E-2</v>
      </c>
      <c r="U116">
        <v>0</v>
      </c>
      <c r="V116">
        <v>90</v>
      </c>
      <c r="W116">
        <v>0</v>
      </c>
      <c r="X116">
        <v>20</v>
      </c>
      <c r="Y116">
        <v>0</v>
      </c>
      <c r="Z116">
        <v>0.12577263120468296</v>
      </c>
      <c r="AA116">
        <v>0</v>
      </c>
      <c r="AB116">
        <v>2.1513101828801369</v>
      </c>
      <c r="AC116">
        <v>2501</v>
      </c>
      <c r="AD116">
        <v>1</v>
      </c>
      <c r="AE116">
        <v>0</v>
      </c>
      <c r="AF116">
        <v>20</v>
      </c>
      <c r="AG116">
        <v>0</v>
      </c>
      <c r="AH116">
        <v>80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e">
        <v>#N/A</v>
      </c>
    </row>
    <row r="117" spans="14:47" x14ac:dyDescent="0.25">
      <c r="N117">
        <v>2</v>
      </c>
      <c r="O117">
        <v>166.66666666666666</v>
      </c>
      <c r="P117">
        <v>4.9322094431691479</v>
      </c>
      <c r="Q117">
        <v>150</v>
      </c>
      <c r="R117">
        <v>0</v>
      </c>
      <c r="S117">
        <v>150</v>
      </c>
      <c r="T117">
        <v>7.2000000000000008E-2</v>
      </c>
      <c r="U117">
        <v>150</v>
      </c>
      <c r="V117">
        <v>90</v>
      </c>
      <c r="W117">
        <v>166.66666666666666</v>
      </c>
      <c r="X117">
        <v>21.666666666666668</v>
      </c>
      <c r="Y117">
        <v>150</v>
      </c>
      <c r="Z117">
        <v>0.18481360091581905</v>
      </c>
      <c r="AA117">
        <v>157.89473684210526</v>
      </c>
      <c r="AB117">
        <v>4.4892153969910344</v>
      </c>
      <c r="AC117">
        <v>2525.9499999999998</v>
      </c>
      <c r="AD117">
        <v>0.99999962976975942</v>
      </c>
      <c r="AE117">
        <v>166.66666666666666</v>
      </c>
      <c r="AF117">
        <v>21.666666666666668</v>
      </c>
      <c r="AG117">
        <v>166.66666666666666</v>
      </c>
      <c r="AH117">
        <v>81.474011043955016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t="e">
        <v>#N/A</v>
      </c>
    </row>
    <row r="118" spans="14:47" x14ac:dyDescent="0.25">
      <c r="N118">
        <v>3</v>
      </c>
      <c r="O118">
        <v>333.33333333333331</v>
      </c>
      <c r="P118">
        <v>8.4368429935210738</v>
      </c>
      <c r="Q118">
        <v>300</v>
      </c>
      <c r="R118">
        <v>0</v>
      </c>
      <c r="S118">
        <v>300</v>
      </c>
      <c r="T118">
        <v>7.2000000000000008E-2</v>
      </c>
      <c r="U118">
        <v>300</v>
      </c>
      <c r="V118">
        <v>90</v>
      </c>
      <c r="W118">
        <v>333.33333333333331</v>
      </c>
      <c r="X118">
        <v>23.333333333333332</v>
      </c>
      <c r="Y118">
        <v>300</v>
      </c>
      <c r="Z118">
        <v>0.25710165752452058</v>
      </c>
      <c r="AA118">
        <v>315.78947368421052</v>
      </c>
      <c r="AB118">
        <v>7.6244205171561035</v>
      </c>
      <c r="AC118">
        <v>2550.9</v>
      </c>
      <c r="AD118">
        <v>0.99999925953951885</v>
      </c>
      <c r="AE118">
        <v>333.33333333333331</v>
      </c>
      <c r="AF118">
        <v>23.333333333333332</v>
      </c>
      <c r="AG118">
        <v>333.33333333333331</v>
      </c>
      <c r="AH118">
        <v>82.960882719147108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e">
        <v>#N/A</v>
      </c>
    </row>
    <row r="119" spans="14:47" x14ac:dyDescent="0.25">
      <c r="N119">
        <v>4</v>
      </c>
      <c r="O119">
        <v>500</v>
      </c>
      <c r="P119">
        <v>13.416126365640006</v>
      </c>
      <c r="Q119">
        <v>450</v>
      </c>
      <c r="R119">
        <v>0</v>
      </c>
      <c r="S119">
        <v>450</v>
      </c>
      <c r="T119">
        <v>6.6000000000000003E-2</v>
      </c>
      <c r="U119">
        <v>450</v>
      </c>
      <c r="V119">
        <v>90</v>
      </c>
      <c r="W119">
        <v>500</v>
      </c>
      <c r="X119">
        <v>25</v>
      </c>
      <c r="Y119">
        <v>450</v>
      </c>
      <c r="Z119">
        <v>0.33045705906449807</v>
      </c>
      <c r="AA119">
        <v>473.68421052631578</v>
      </c>
      <c r="AB119">
        <v>12.163803638618012</v>
      </c>
      <c r="AC119">
        <v>2575.85</v>
      </c>
      <c r="AD119">
        <v>0.99999888930927827</v>
      </c>
      <c r="AE119">
        <v>500</v>
      </c>
      <c r="AF119">
        <v>25</v>
      </c>
      <c r="AG119">
        <v>500</v>
      </c>
      <c r="AH119">
        <v>84.460552016018738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e">
        <v>#N/A</v>
      </c>
    </row>
    <row r="120" spans="14:47" x14ac:dyDescent="0.25">
      <c r="N120">
        <v>5</v>
      </c>
      <c r="O120">
        <v>666.66666666666663</v>
      </c>
      <c r="P120">
        <v>18.873487955504313</v>
      </c>
      <c r="Q120">
        <v>600</v>
      </c>
      <c r="R120">
        <v>0</v>
      </c>
      <c r="S120">
        <v>600</v>
      </c>
      <c r="T120">
        <v>0.06</v>
      </c>
      <c r="U120">
        <v>600</v>
      </c>
      <c r="V120">
        <v>90</v>
      </c>
      <c r="W120">
        <v>666.66666666666663</v>
      </c>
      <c r="X120">
        <v>26.666666666666668</v>
      </c>
      <c r="Y120">
        <v>600</v>
      </c>
      <c r="Z120">
        <v>0.36772288625034882</v>
      </c>
      <c r="AA120">
        <v>631.57894736842104</v>
      </c>
      <c r="AB120">
        <v>17.237875008318639</v>
      </c>
      <c r="AC120">
        <v>2600.8000000000002</v>
      </c>
      <c r="AD120">
        <v>0.9999985190790377</v>
      </c>
      <c r="AE120">
        <v>666.66666666666663</v>
      </c>
      <c r="AF120">
        <v>26.666666666666668</v>
      </c>
      <c r="AG120">
        <v>666.66666666666663</v>
      </c>
      <c r="AH120">
        <v>85.974534088729186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e">
        <v>#N/A</v>
      </c>
    </row>
    <row r="121" spans="14:47" x14ac:dyDescent="0.25">
      <c r="N121">
        <v>6</v>
      </c>
      <c r="O121">
        <v>833.33333333333326</v>
      </c>
      <c r="P121">
        <v>25.219971285631594</v>
      </c>
      <c r="Q121">
        <v>750</v>
      </c>
      <c r="R121">
        <v>0</v>
      </c>
      <c r="S121">
        <v>750</v>
      </c>
      <c r="T121">
        <v>0.06</v>
      </c>
      <c r="U121">
        <v>750</v>
      </c>
      <c r="V121">
        <v>90</v>
      </c>
      <c r="W121">
        <v>833.33333333333326</v>
      </c>
      <c r="X121">
        <v>28.333333333333332</v>
      </c>
      <c r="Y121">
        <v>750</v>
      </c>
      <c r="Z121">
        <v>0.42699984763081533</v>
      </c>
      <c r="AA121">
        <v>789.47368421052624</v>
      </c>
      <c r="AB121">
        <v>23.031915415631094</v>
      </c>
      <c r="AC121">
        <v>2625.75</v>
      </c>
      <c r="AD121">
        <v>0.99998441667183446</v>
      </c>
      <c r="AE121">
        <v>833.33333333333326</v>
      </c>
      <c r="AF121">
        <v>28.333333333333332</v>
      </c>
      <c r="AG121">
        <v>833.33333333333326</v>
      </c>
      <c r="AH121">
        <v>87.501161570440303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t="e">
        <v>#N/A</v>
      </c>
    </row>
    <row r="122" spans="14:47" x14ac:dyDescent="0.25">
      <c r="N122">
        <v>7</v>
      </c>
      <c r="O122">
        <v>1000</v>
      </c>
      <c r="P122">
        <v>32.764418048645837</v>
      </c>
      <c r="Q122">
        <v>900</v>
      </c>
      <c r="R122">
        <v>0</v>
      </c>
      <c r="S122">
        <v>900</v>
      </c>
      <c r="T122">
        <v>0.06</v>
      </c>
      <c r="U122">
        <v>900</v>
      </c>
      <c r="V122">
        <v>90</v>
      </c>
      <c r="W122">
        <v>1000</v>
      </c>
      <c r="X122">
        <v>30</v>
      </c>
      <c r="Y122">
        <v>900</v>
      </c>
      <c r="Z122">
        <v>0.48481819183468533</v>
      </c>
      <c r="AA122">
        <v>947.36842105263156</v>
      </c>
      <c r="AB122">
        <v>29.862983781875172</v>
      </c>
      <c r="AC122">
        <v>2650.7</v>
      </c>
      <c r="AD122">
        <v>0.9999702032975446</v>
      </c>
      <c r="AE122">
        <v>1000</v>
      </c>
      <c r="AF122">
        <v>30</v>
      </c>
      <c r="AG122">
        <v>1000</v>
      </c>
      <c r="AH122">
        <v>89.027944667037531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t="e">
        <v>#N/A</v>
      </c>
    </row>
    <row r="123" spans="14:47" x14ac:dyDescent="0.25">
      <c r="N123">
        <v>8</v>
      </c>
      <c r="O123">
        <v>1166.6666666666665</v>
      </c>
      <c r="P123">
        <v>42.000592009334959</v>
      </c>
      <c r="Q123">
        <v>1050</v>
      </c>
      <c r="R123">
        <v>2</v>
      </c>
      <c r="S123">
        <v>1050</v>
      </c>
      <c r="T123">
        <v>0.06</v>
      </c>
      <c r="U123">
        <v>1050</v>
      </c>
      <c r="V123">
        <v>72.772461476460705</v>
      </c>
      <c r="W123">
        <v>1166.6666666666665</v>
      </c>
      <c r="X123">
        <v>31.593333333333334</v>
      </c>
      <c r="Y123">
        <v>1050</v>
      </c>
      <c r="Z123">
        <v>0.65150967035811291</v>
      </c>
      <c r="AA123">
        <v>1105.2631578947369</v>
      </c>
      <c r="AB123">
        <v>38.136023960635441</v>
      </c>
      <c r="AC123">
        <v>2675.65</v>
      </c>
      <c r="AD123">
        <v>0.99995598992325474</v>
      </c>
      <c r="AE123">
        <v>1166.6666666666665</v>
      </c>
      <c r="AF123">
        <v>31.593333333333334</v>
      </c>
      <c r="AG123">
        <v>1166.6666666666665</v>
      </c>
      <c r="AH123">
        <v>90.50163621098099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e">
        <v>#N/A</v>
      </c>
    </row>
    <row r="124" spans="14:47" x14ac:dyDescent="0.25">
      <c r="N124">
        <v>9</v>
      </c>
      <c r="O124">
        <v>1333.3333333333333</v>
      </c>
      <c r="P124">
        <v>52.012416639425055</v>
      </c>
      <c r="Q124">
        <v>1200</v>
      </c>
      <c r="R124">
        <v>9</v>
      </c>
      <c r="S124">
        <v>1200</v>
      </c>
      <c r="T124">
        <v>0.06</v>
      </c>
      <c r="U124">
        <v>1200</v>
      </c>
      <c r="V124">
        <v>68.434814984757395</v>
      </c>
      <c r="W124">
        <v>1333.3333333333333</v>
      </c>
      <c r="X124">
        <v>33.143333333333338</v>
      </c>
      <c r="Y124">
        <v>1200</v>
      </c>
      <c r="Z124">
        <v>0.73599070396485988</v>
      </c>
      <c r="AA124">
        <v>1263.1578947368421</v>
      </c>
      <c r="AB124">
        <v>47.439446340152891</v>
      </c>
      <c r="AC124">
        <v>2700.6</v>
      </c>
      <c r="AD124">
        <v>0.99994177654896488</v>
      </c>
      <c r="AE124">
        <v>1333.3333333333333</v>
      </c>
      <c r="AF124">
        <v>33.143333333333338</v>
      </c>
      <c r="AG124">
        <v>1333.3333333333333</v>
      </c>
      <c r="AH124">
        <v>91.94089154405853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e">
        <v>#N/A</v>
      </c>
    </row>
    <row r="125" spans="14:47" x14ac:dyDescent="0.25">
      <c r="N125">
        <v>10</v>
      </c>
      <c r="O125">
        <v>1500</v>
      </c>
      <c r="P125">
        <v>62.520074325440824</v>
      </c>
      <c r="Q125">
        <v>1350</v>
      </c>
      <c r="R125">
        <v>20.5</v>
      </c>
      <c r="S125">
        <v>1350</v>
      </c>
      <c r="T125">
        <v>0.06</v>
      </c>
      <c r="U125">
        <v>1350</v>
      </c>
      <c r="V125">
        <v>64.189299205653242</v>
      </c>
      <c r="W125">
        <v>1500</v>
      </c>
      <c r="X125">
        <v>34.64</v>
      </c>
      <c r="Y125">
        <v>1350</v>
      </c>
      <c r="Z125">
        <v>0.81231542338095031</v>
      </c>
      <c r="AA125">
        <v>1421.0526315789473</v>
      </c>
      <c r="AB125">
        <v>57.29994094669545</v>
      </c>
      <c r="AC125">
        <v>2725.55</v>
      </c>
      <c r="AD125">
        <v>0.99974472019651694</v>
      </c>
      <c r="AE125">
        <v>1500</v>
      </c>
      <c r="AF125">
        <v>34.64</v>
      </c>
      <c r="AG125">
        <v>1500</v>
      </c>
      <c r="AH125">
        <v>93.339811468713378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e">
        <v>#N/A</v>
      </c>
    </row>
    <row r="126" spans="14:47" x14ac:dyDescent="0.25">
      <c r="N126">
        <v>11</v>
      </c>
      <c r="O126">
        <v>1666.6666666666665</v>
      </c>
      <c r="P126">
        <v>73.078082996612679</v>
      </c>
      <c r="Q126">
        <v>1500</v>
      </c>
      <c r="R126">
        <v>36</v>
      </c>
      <c r="S126">
        <v>1500</v>
      </c>
      <c r="T126">
        <v>0.06</v>
      </c>
      <c r="U126">
        <v>1500</v>
      </c>
      <c r="V126">
        <v>60.45863949985727</v>
      </c>
      <c r="W126">
        <v>1666.6666666666665</v>
      </c>
      <c r="X126">
        <v>40.92166666666666</v>
      </c>
      <c r="Y126">
        <v>1500</v>
      </c>
      <c r="Z126">
        <v>0.86725059984406005</v>
      </c>
      <c r="AA126">
        <v>1578.9473684210525</v>
      </c>
      <c r="AB126">
        <v>67.390842400658698</v>
      </c>
      <c r="AC126">
        <v>2750.5</v>
      </c>
      <c r="AD126">
        <v>0.99954468473240854</v>
      </c>
      <c r="AE126">
        <v>1666.6666666666665</v>
      </c>
      <c r="AF126">
        <v>40.92166666666666</v>
      </c>
      <c r="AG126">
        <v>1666.6666666666665</v>
      </c>
      <c r="AH126">
        <v>94.67623300770876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e">
        <v>#N/A</v>
      </c>
    </row>
    <row r="127" spans="14:47" x14ac:dyDescent="0.25">
      <c r="N127">
        <v>12</v>
      </c>
      <c r="O127">
        <v>1833.3333333333333</v>
      </c>
      <c r="P127">
        <v>83.359447194184</v>
      </c>
      <c r="Q127">
        <v>1650</v>
      </c>
      <c r="R127">
        <v>56.5</v>
      </c>
      <c r="S127">
        <v>1650</v>
      </c>
      <c r="T127">
        <v>0.06</v>
      </c>
      <c r="U127">
        <v>1650</v>
      </c>
      <c r="V127">
        <v>57.155203693041116</v>
      </c>
      <c r="W127">
        <v>1833.3333333333333</v>
      </c>
      <c r="X127">
        <v>48.53</v>
      </c>
      <c r="Y127">
        <v>1650</v>
      </c>
      <c r="Z127">
        <v>0.89455863214634168</v>
      </c>
      <c r="AA127">
        <v>1736.8421052631579</v>
      </c>
      <c r="AB127">
        <v>77.333769922933612</v>
      </c>
      <c r="AC127">
        <v>2775.45</v>
      </c>
      <c r="AD127">
        <v>0.99934464926830024</v>
      </c>
      <c r="AE127">
        <v>1833.3333333333333</v>
      </c>
      <c r="AF127">
        <v>48.53</v>
      </c>
      <c r="AG127">
        <v>1833.3333333333333</v>
      </c>
      <c r="AH127">
        <v>95.930422959833678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e">
        <v>#N/A</v>
      </c>
    </row>
    <row r="128" spans="14:47" x14ac:dyDescent="0.25">
      <c r="N128">
        <v>13</v>
      </c>
      <c r="O128">
        <v>2000</v>
      </c>
      <c r="P128">
        <v>93.253457487891282</v>
      </c>
      <c r="Q128">
        <v>1800</v>
      </c>
      <c r="R128">
        <v>81</v>
      </c>
      <c r="S128">
        <v>1800</v>
      </c>
      <c r="T128">
        <v>0.06</v>
      </c>
      <c r="U128">
        <v>1800</v>
      </c>
      <c r="V128">
        <v>54.095931416682895</v>
      </c>
      <c r="W128">
        <v>2000</v>
      </c>
      <c r="X128">
        <v>55.844999999999999</v>
      </c>
      <c r="Y128">
        <v>1800</v>
      </c>
      <c r="Z128">
        <v>0.90939084749105237</v>
      </c>
      <c r="AA128">
        <v>1894.7368421052631</v>
      </c>
      <c r="AB128">
        <v>86.974661465127056</v>
      </c>
      <c r="AC128">
        <v>2800.4</v>
      </c>
      <c r="AD128">
        <v>0.99914461380419184</v>
      </c>
      <c r="AE128">
        <v>2000</v>
      </c>
      <c r="AF128">
        <v>55.844999999999999</v>
      </c>
      <c r="AG128">
        <v>2000</v>
      </c>
      <c r="AH128">
        <v>97.108282534586451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e">
        <v>#N/A</v>
      </c>
    </row>
    <row r="129" spans="14:47" x14ac:dyDescent="0.25">
      <c r="N129">
        <v>14</v>
      </c>
      <c r="O129">
        <v>2166.6666666666665</v>
      </c>
      <c r="P129">
        <v>102.63989663089586</v>
      </c>
      <c r="Q129">
        <v>1950</v>
      </c>
      <c r="R129">
        <v>110.5</v>
      </c>
      <c r="S129">
        <v>1950</v>
      </c>
      <c r="T129">
        <v>0.06</v>
      </c>
      <c r="U129">
        <v>1950</v>
      </c>
      <c r="V129">
        <v>51.269700173506124</v>
      </c>
      <c r="W129">
        <v>2166.6666666666665</v>
      </c>
      <c r="X129">
        <v>62.829999999999991</v>
      </c>
      <c r="Y129">
        <v>1950</v>
      </c>
      <c r="Z129">
        <v>0.91542533008094251</v>
      </c>
      <c r="AA129">
        <v>2052.6315789473683</v>
      </c>
      <c r="AB129">
        <v>96.1832734772604</v>
      </c>
      <c r="AC129">
        <v>2825.35</v>
      </c>
      <c r="AD129">
        <v>0.99913932428676189</v>
      </c>
      <c r="AE129">
        <v>2166.6666666666665</v>
      </c>
      <c r="AF129">
        <v>62.829999999999991</v>
      </c>
      <c r="AG129">
        <v>2077.9674537330329</v>
      </c>
      <c r="AH129">
        <v>97.630264980716291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 t="e">
        <v>#N/A</v>
      </c>
    </row>
    <row r="130" spans="14:47" x14ac:dyDescent="0.25">
      <c r="N130">
        <v>15</v>
      </c>
      <c r="O130">
        <v>2333.333333333333</v>
      </c>
      <c r="P130">
        <v>111.55046983074863</v>
      </c>
      <c r="Q130">
        <v>2100</v>
      </c>
      <c r="R130">
        <v>144</v>
      </c>
      <c r="S130">
        <v>2100</v>
      </c>
      <c r="T130">
        <v>0.06</v>
      </c>
      <c r="U130">
        <v>2100</v>
      </c>
      <c r="V130">
        <v>48.590377890729194</v>
      </c>
      <c r="W130">
        <v>2333.333333333333</v>
      </c>
      <c r="X130">
        <v>69.521666666666647</v>
      </c>
      <c r="Y130">
        <v>2100</v>
      </c>
      <c r="Z130">
        <v>0.91710165978100922</v>
      </c>
      <c r="AA130">
        <v>2210.5263157894738</v>
      </c>
      <c r="AB130">
        <v>104.98387048814989</v>
      </c>
      <c r="AC130">
        <v>2850.3</v>
      </c>
      <c r="AD130">
        <v>0.99913883343742271</v>
      </c>
      <c r="AE130">
        <v>2333.333333333333</v>
      </c>
      <c r="AF130">
        <v>69.521666666666647</v>
      </c>
      <c r="AG130">
        <v>2166.6666666666665</v>
      </c>
      <c r="AH130">
        <v>102.57671013027037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e">
        <v>#N/A</v>
      </c>
    </row>
    <row r="131" spans="14:47" x14ac:dyDescent="0.25">
      <c r="N131">
        <v>16</v>
      </c>
      <c r="O131">
        <v>2416.6666666666665</v>
      </c>
      <c r="P131">
        <v>115.77490598633068</v>
      </c>
      <c r="Q131">
        <v>2250</v>
      </c>
      <c r="R131">
        <v>182.5</v>
      </c>
      <c r="S131">
        <v>2250</v>
      </c>
      <c r="T131">
        <v>0.06</v>
      </c>
      <c r="U131">
        <v>2250</v>
      </c>
      <c r="V131">
        <v>46.060654691386475</v>
      </c>
      <c r="W131">
        <v>2416.6666666666665</v>
      </c>
      <c r="X131">
        <v>72.720833333333331</v>
      </c>
      <c r="Y131">
        <v>2250</v>
      </c>
      <c r="Z131">
        <v>0.91554652869634845</v>
      </c>
      <c r="AA131">
        <v>2368.4210526315787</v>
      </c>
      <c r="AB131">
        <v>113.30922097272619</v>
      </c>
      <c r="AC131">
        <v>2875.25</v>
      </c>
      <c r="AD131">
        <v>0.99913834258808343</v>
      </c>
      <c r="AE131">
        <v>2416.6666666666665</v>
      </c>
      <c r="AF131">
        <v>72.720833333333331</v>
      </c>
      <c r="AG131">
        <v>2333.333333333333</v>
      </c>
      <c r="AH131">
        <v>111.49436243107742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e">
        <v>#N/A</v>
      </c>
    </row>
    <row r="132" spans="14:47" x14ac:dyDescent="0.25">
      <c r="N132">
        <v>17</v>
      </c>
      <c r="O132">
        <v>2500</v>
      </c>
      <c r="P132">
        <v>119.99934214191275</v>
      </c>
      <c r="Q132">
        <v>2400</v>
      </c>
      <c r="R132">
        <v>225</v>
      </c>
      <c r="S132">
        <v>2400</v>
      </c>
      <c r="T132">
        <v>0.06</v>
      </c>
      <c r="U132">
        <v>2400</v>
      </c>
      <c r="V132">
        <v>43.630108867854346</v>
      </c>
      <c r="W132">
        <v>2500</v>
      </c>
      <c r="X132">
        <v>75.92</v>
      </c>
      <c r="Y132">
        <v>2400</v>
      </c>
      <c r="Z132">
        <v>0.91284592829998923</v>
      </c>
      <c r="AA132">
        <v>2501</v>
      </c>
      <c r="AB132">
        <v>119.99934214191275</v>
      </c>
      <c r="AC132">
        <v>2900.2</v>
      </c>
      <c r="AD132">
        <v>0.99913785173874414</v>
      </c>
      <c r="AE132">
        <v>2500</v>
      </c>
      <c r="AF132">
        <v>75.92</v>
      </c>
      <c r="AG132">
        <v>2500</v>
      </c>
      <c r="AH132">
        <v>119.95009035309621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t="e">
        <v>#N/A</v>
      </c>
    </row>
    <row r="133" spans="14:47" x14ac:dyDescent="0.25">
      <c r="N133">
        <v>18</v>
      </c>
      <c r="O133">
        <v>2501</v>
      </c>
      <c r="P133">
        <v>119.99934214191275</v>
      </c>
      <c r="Q133">
        <v>2550</v>
      </c>
      <c r="R133">
        <v>272.50979999999993</v>
      </c>
      <c r="S133">
        <v>2550</v>
      </c>
      <c r="T133">
        <v>0.125</v>
      </c>
      <c r="U133">
        <v>2550</v>
      </c>
      <c r="V133">
        <v>41.312037696227115</v>
      </c>
      <c r="W133">
        <v>2501</v>
      </c>
      <c r="X133">
        <v>75.956850000000003</v>
      </c>
      <c r="Y133">
        <v>2550</v>
      </c>
      <c r="Z133">
        <v>0.99999927289451751</v>
      </c>
      <c r="AA133">
        <v>2526.3157894736842</v>
      </c>
      <c r="AB133">
        <v>121.32583274310102</v>
      </c>
      <c r="AC133">
        <v>2925.15</v>
      </c>
      <c r="AD133">
        <v>0.99913732951888756</v>
      </c>
      <c r="AE133">
        <v>2501</v>
      </c>
      <c r="AF133">
        <v>75.956850000000003</v>
      </c>
      <c r="AG133">
        <v>2501</v>
      </c>
      <c r="AH133">
        <v>119.99934214191275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e">
        <v>#N/A</v>
      </c>
    </row>
    <row r="134" spans="14:47" x14ac:dyDescent="0.25">
      <c r="N134">
        <v>19</v>
      </c>
      <c r="O134">
        <v>2666.6666666666665</v>
      </c>
      <c r="P134">
        <v>128.56785002185609</v>
      </c>
      <c r="Q134">
        <v>2700</v>
      </c>
      <c r="R134">
        <v>324.01979999999992</v>
      </c>
      <c r="S134">
        <v>2700</v>
      </c>
      <c r="T134">
        <v>0.125</v>
      </c>
      <c r="U134">
        <v>2700</v>
      </c>
      <c r="V134">
        <v>39.05012253615353</v>
      </c>
      <c r="W134">
        <v>2666.6666666666665</v>
      </c>
      <c r="X134">
        <v>81.987611000000001</v>
      </c>
      <c r="Y134">
        <v>2700</v>
      </c>
      <c r="Z134">
        <v>0.99994211835355706</v>
      </c>
      <c r="AA134">
        <v>2684.2105263157896</v>
      </c>
      <c r="AB134">
        <v>129.45717198723517</v>
      </c>
      <c r="AC134">
        <v>2950.1</v>
      </c>
      <c r="AD134">
        <v>0.99913680625984203</v>
      </c>
      <c r="AE134">
        <v>2666.6666666666665</v>
      </c>
      <c r="AF134">
        <v>81.987611000000001</v>
      </c>
      <c r="AG134">
        <v>2666.6666666666665</v>
      </c>
      <c r="AH134">
        <v>128.56785002185609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e">
        <v>#N/A</v>
      </c>
    </row>
    <row r="135" spans="14:47" x14ac:dyDescent="0.25">
      <c r="N135">
        <v>20</v>
      </c>
      <c r="O135">
        <v>2833.333333333333</v>
      </c>
      <c r="P135">
        <v>134.80511903330796</v>
      </c>
      <c r="Q135">
        <v>2850</v>
      </c>
      <c r="R135">
        <v>395.75000000000017</v>
      </c>
      <c r="S135">
        <v>2850</v>
      </c>
      <c r="T135">
        <v>0.125</v>
      </c>
      <c r="U135">
        <v>2850</v>
      </c>
      <c r="V135">
        <v>17.758163906557428</v>
      </c>
      <c r="W135">
        <v>2833.333333333333</v>
      </c>
      <c r="X135">
        <v>87.204166666666652</v>
      </c>
      <c r="Y135">
        <v>2850</v>
      </c>
      <c r="Z135">
        <v>0.99913883933941872</v>
      </c>
      <c r="AA135">
        <v>2842.1052631578946</v>
      </c>
      <c r="AB135">
        <v>135.01636184192199</v>
      </c>
      <c r="AC135">
        <v>2975.05</v>
      </c>
      <c r="AD135">
        <v>0.99913628300079649</v>
      </c>
      <c r="AE135">
        <v>2833.333333333333</v>
      </c>
      <c r="AF135">
        <v>87.204166666666652</v>
      </c>
      <c r="AG135">
        <v>2833.333333333333</v>
      </c>
      <c r="AH135">
        <v>134.80511903330796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e">
        <v>#N/A</v>
      </c>
    </row>
    <row r="136" spans="14:47" x14ac:dyDescent="0.25">
      <c r="N136">
        <v>21</v>
      </c>
      <c r="O136">
        <v>3000</v>
      </c>
      <c r="P136">
        <v>138.8167944345023</v>
      </c>
      <c r="Q136">
        <v>3000</v>
      </c>
      <c r="R136">
        <v>500</v>
      </c>
      <c r="S136">
        <v>3000</v>
      </c>
      <c r="T136">
        <v>0.125</v>
      </c>
      <c r="U136">
        <v>3000</v>
      </c>
      <c r="V136">
        <v>17.758163906557428</v>
      </c>
      <c r="W136">
        <v>3000</v>
      </c>
      <c r="X136">
        <v>90</v>
      </c>
      <c r="Y136">
        <v>3000</v>
      </c>
      <c r="Z136">
        <v>0.99913575974175095</v>
      </c>
      <c r="AA136">
        <v>3000</v>
      </c>
      <c r="AB136">
        <v>138.8167944345023</v>
      </c>
      <c r="AC136">
        <v>3000</v>
      </c>
      <c r="AD136">
        <v>0.99913575974175095</v>
      </c>
      <c r="AE136">
        <v>3000</v>
      </c>
      <c r="AF136">
        <v>90</v>
      </c>
      <c r="AG136">
        <v>3000</v>
      </c>
      <c r="AH136">
        <v>138.8167944345023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e">
        <v>#N/A</v>
      </c>
    </row>
    <row r="137" spans="14:47" x14ac:dyDescent="0.25"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</row>
    <row r="138" spans="14:47" x14ac:dyDescent="0.25"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</row>
    <row r="139" spans="14:47" x14ac:dyDescent="0.25"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</row>
    <row r="140" spans="14:47" x14ac:dyDescent="0.25"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</row>
    <row r="141" spans="14:47" x14ac:dyDescent="0.25"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</row>
    <row r="142" spans="14:47" x14ac:dyDescent="0.25"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</row>
    <row r="143" spans="14:47" x14ac:dyDescent="0.25"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</row>
    <row r="147" spans="14:19" x14ac:dyDescent="0.25">
      <c r="N147" t="s">
        <v>75</v>
      </c>
    </row>
    <row r="148" spans="14:19" x14ac:dyDescent="0.25">
      <c r="N148">
        <f t="array" ref="N148:S175">[1]!nodal_pwf_atma(1,250, fw_,C34,12,Pcalc_,C38,PVTstr_,AL_str_,B44:C64,J44:K46,H44:I46,E44:F46,hcor,tempm,C26,,,,Qinj_,21)</f>
        <v>172.95519079682947</v>
      </c>
      <c r="O148">
        <v>77.044809203170544</v>
      </c>
      <c r="P148">
        <v>0</v>
      </c>
      <c r="Q148" t="e">
        <v>#N/A</v>
      </c>
      <c r="R148" t="e">
        <v>#N/A</v>
      </c>
      <c r="S148" t="e">
        <v>#N/A</v>
      </c>
    </row>
    <row r="149" spans="14:19" x14ac:dyDescent="0.25">
      <c r="N149" t="str">
        <v>p_wfsol_atma</v>
      </c>
      <c r="O149" t="str">
        <v>qsol_scm3day</v>
      </c>
      <c r="P149">
        <v>0</v>
      </c>
      <c r="Q149" t="e">
        <v>#N/A</v>
      </c>
      <c r="R149" t="e">
        <v>#N/A</v>
      </c>
      <c r="S149" t="e">
        <v>#N/A</v>
      </c>
    </row>
    <row r="150" spans="14:19" x14ac:dyDescent="0.25">
      <c r="N150">
        <v>0</v>
      </c>
      <c r="O150" t="str">
        <v/>
      </c>
      <c r="P150" t="str">
        <v/>
      </c>
      <c r="Q150" t="e">
        <v>#N/A</v>
      </c>
      <c r="R150" t="e">
        <v>#N/A</v>
      </c>
      <c r="S150" t="e">
        <v>#N/A</v>
      </c>
    </row>
    <row r="151" spans="14:19" x14ac:dyDescent="0.25">
      <c r="N151">
        <v>1</v>
      </c>
      <c r="O151">
        <v>2.5</v>
      </c>
      <c r="P151">
        <v>85.077557484585327</v>
      </c>
      <c r="Q151" t="e">
        <v>#N/A</v>
      </c>
      <c r="R151" t="e">
        <v>#N/A</v>
      </c>
      <c r="S151" t="e">
        <v>#N/A</v>
      </c>
    </row>
    <row r="152" spans="14:19" x14ac:dyDescent="0.25">
      <c r="N152">
        <v>2</v>
      </c>
      <c r="O152">
        <v>6.8137499999999962</v>
      </c>
      <c r="P152">
        <v>87.224472884916651</v>
      </c>
      <c r="Q152" t="e">
        <v>#N/A</v>
      </c>
      <c r="R152" t="e">
        <v>#N/A</v>
      </c>
      <c r="S152" t="e">
        <v>#N/A</v>
      </c>
    </row>
    <row r="153" spans="14:19" x14ac:dyDescent="0.25">
      <c r="N153">
        <v>3</v>
      </c>
      <c r="O153">
        <v>11.127499999999992</v>
      </c>
      <c r="P153">
        <v>89.371388285247974</v>
      </c>
      <c r="Q153" t="e">
        <v>#N/A</v>
      </c>
      <c r="R153" t="e">
        <v>#N/A</v>
      </c>
      <c r="S153" t="e">
        <v>#N/A</v>
      </c>
    </row>
    <row r="154" spans="14:19" x14ac:dyDescent="0.25">
      <c r="N154">
        <v>4</v>
      </c>
      <c r="O154">
        <v>15.441249999999989</v>
      </c>
      <c r="P154">
        <v>89.949247188447075</v>
      </c>
      <c r="Q154" t="e">
        <v>#N/A</v>
      </c>
      <c r="R154" t="e">
        <v>#N/A</v>
      </c>
      <c r="S154" t="e">
        <v>#N/A</v>
      </c>
    </row>
    <row r="155" spans="14:19" x14ac:dyDescent="0.25">
      <c r="N155">
        <v>5</v>
      </c>
      <c r="O155">
        <v>19.754999999999985</v>
      </c>
      <c r="P155">
        <v>81.112767108852907</v>
      </c>
      <c r="Q155" t="e">
        <v>#N/A</v>
      </c>
      <c r="R155" t="e">
        <v>#N/A</v>
      </c>
      <c r="S155" t="e">
        <v>#N/A</v>
      </c>
    </row>
    <row r="156" spans="14:19" x14ac:dyDescent="0.25">
      <c r="N156">
        <v>6</v>
      </c>
      <c r="O156">
        <v>24.06874999999998</v>
      </c>
      <c r="P156">
        <v>72.276287029258725</v>
      </c>
      <c r="Q156" t="e">
        <v>#N/A</v>
      </c>
      <c r="R156" t="e">
        <v>#N/A</v>
      </c>
      <c r="S156" t="e">
        <v>#N/A</v>
      </c>
    </row>
    <row r="157" spans="14:19" x14ac:dyDescent="0.25">
      <c r="N157">
        <v>7</v>
      </c>
      <c r="O157">
        <v>28.382499999999979</v>
      </c>
      <c r="P157">
        <v>61.850210815868536</v>
      </c>
      <c r="Q157" t="e">
        <v>#N/A</v>
      </c>
      <c r="R157" t="e">
        <v>#N/A</v>
      </c>
      <c r="S157" t="e">
        <v>#N/A</v>
      </c>
    </row>
    <row r="158" spans="14:19" x14ac:dyDescent="0.25">
      <c r="N158">
        <v>8</v>
      </c>
      <c r="O158">
        <v>32.696249999999971</v>
      </c>
      <c r="P158">
        <v>47.450144267988328</v>
      </c>
      <c r="Q158" t="e">
        <v>#N/A</v>
      </c>
      <c r="R158" t="e">
        <v>#N/A</v>
      </c>
      <c r="S158" t="e">
        <v>#N/A</v>
      </c>
    </row>
    <row r="159" spans="14:19" x14ac:dyDescent="0.25">
      <c r="N159">
        <v>9</v>
      </c>
      <c r="O159">
        <v>37.00999999999997</v>
      </c>
      <c r="P159">
        <v>33.050077720108099</v>
      </c>
      <c r="Q159" t="e">
        <v>#N/A</v>
      </c>
      <c r="R159" t="e">
        <v>#N/A</v>
      </c>
      <c r="S159" t="e">
        <v>#N/A</v>
      </c>
    </row>
    <row r="160" spans="14:19" x14ac:dyDescent="0.25">
      <c r="N160">
        <v>10</v>
      </c>
      <c r="O160">
        <v>41.323749999999968</v>
      </c>
      <c r="P160">
        <v>24.642758035382254</v>
      </c>
      <c r="Q160" t="e">
        <v>#N/A</v>
      </c>
      <c r="R160" t="e">
        <v>#N/A</v>
      </c>
      <c r="S160" t="e">
        <v>#N/A</v>
      </c>
    </row>
    <row r="161" spans="14:19" x14ac:dyDescent="0.25">
      <c r="N161">
        <v>11</v>
      </c>
      <c r="O161">
        <v>45.63749999999996</v>
      </c>
      <c r="P161">
        <v>24.22576750152891</v>
      </c>
      <c r="Q161" t="e">
        <v>#N/A</v>
      </c>
      <c r="R161" t="e">
        <v>#N/A</v>
      </c>
      <c r="S161" t="e">
        <v>#N/A</v>
      </c>
    </row>
    <row r="162" spans="14:19" x14ac:dyDescent="0.25">
      <c r="N162">
        <v>12</v>
      </c>
      <c r="O162">
        <v>49.951249999999959</v>
      </c>
      <c r="P162">
        <v>23.808776967675566</v>
      </c>
      <c r="Q162" t="e">
        <v>#N/A</v>
      </c>
      <c r="R162" t="e">
        <v>#N/A</v>
      </c>
      <c r="S162" t="e">
        <v>#N/A</v>
      </c>
    </row>
    <row r="163" spans="14:19" x14ac:dyDescent="0.25">
      <c r="N163">
        <v>13</v>
      </c>
      <c r="O163">
        <v>54.264999999999958</v>
      </c>
      <c r="P163">
        <v>22.779159831325675</v>
      </c>
      <c r="Q163" t="e">
        <v>#N/A</v>
      </c>
      <c r="R163" t="e">
        <v>#N/A</v>
      </c>
      <c r="S163" t="e">
        <v>#N/A</v>
      </c>
    </row>
    <row r="164" spans="14:19" x14ac:dyDescent="0.25">
      <c r="N164">
        <v>14</v>
      </c>
      <c r="O164">
        <v>58.57874999999995</v>
      </c>
      <c r="P164">
        <v>21.290072743103376</v>
      </c>
      <c r="Q164" t="e">
        <v>#N/A</v>
      </c>
      <c r="R164" t="e">
        <v>#N/A</v>
      </c>
      <c r="S164" t="e">
        <v>#N/A</v>
      </c>
    </row>
    <row r="165" spans="14:19" x14ac:dyDescent="0.25">
      <c r="N165">
        <v>15</v>
      </c>
      <c r="O165">
        <v>62.892499999999949</v>
      </c>
      <c r="P165">
        <v>19.800985654881075</v>
      </c>
      <c r="Q165" t="e">
        <v>#N/A</v>
      </c>
      <c r="R165" t="e">
        <v>#N/A</v>
      </c>
      <c r="S165" t="e">
        <v>#N/A</v>
      </c>
    </row>
    <row r="166" spans="14:19" x14ac:dyDescent="0.25">
      <c r="N166">
        <v>16</v>
      </c>
      <c r="O166">
        <v>67.20624999999994</v>
      </c>
      <c r="P166">
        <v>17.637367250352732</v>
      </c>
      <c r="Q166" t="e">
        <v>#N/A</v>
      </c>
      <c r="R166" t="e">
        <v>#N/A</v>
      </c>
      <c r="S166" t="e">
        <v>#N/A</v>
      </c>
    </row>
    <row r="167" spans="14:19" x14ac:dyDescent="0.25">
      <c r="N167">
        <v>17</v>
      </c>
      <c r="O167">
        <v>71.519999999999939</v>
      </c>
      <c r="P167">
        <v>15.203936319301963</v>
      </c>
      <c r="Q167" t="e">
        <v>#N/A</v>
      </c>
      <c r="R167" t="e">
        <v>#N/A</v>
      </c>
      <c r="S167" t="e">
        <v>#N/A</v>
      </c>
    </row>
    <row r="168" spans="14:19" x14ac:dyDescent="0.25">
      <c r="N168">
        <v>18</v>
      </c>
      <c r="O168">
        <v>75.833749999999938</v>
      </c>
      <c r="P168">
        <v>12.770505388251198</v>
      </c>
      <c r="Q168" t="e">
        <v>#N/A</v>
      </c>
      <c r="R168" t="e">
        <v>#N/A</v>
      </c>
      <c r="S168" t="e">
        <v>#N/A</v>
      </c>
    </row>
    <row r="169" spans="14:19" x14ac:dyDescent="0.25">
      <c r="N169">
        <v>19</v>
      </c>
      <c r="O169">
        <v>80.147499999999937</v>
      </c>
      <c r="P169">
        <v>7.9469626415485699</v>
      </c>
      <c r="Q169" t="e">
        <v>#N/A</v>
      </c>
      <c r="R169" t="e">
        <v>#N/A</v>
      </c>
      <c r="S169" t="e">
        <v>#N/A</v>
      </c>
    </row>
    <row r="170" spans="14:19" x14ac:dyDescent="0.25">
      <c r="N170">
        <v>20</v>
      </c>
      <c r="O170">
        <v>84.461249999999922</v>
      </c>
      <c r="P170">
        <v>0</v>
      </c>
      <c r="Q170" t="e">
        <v>#N/A</v>
      </c>
      <c r="R170" t="e">
        <v>#N/A</v>
      </c>
      <c r="S170" t="e">
        <v>#N/A</v>
      </c>
    </row>
    <row r="171" spans="14:19" x14ac:dyDescent="0.25">
      <c r="N171">
        <v>21</v>
      </c>
      <c r="O171">
        <v>88.77499999999992</v>
      </c>
      <c r="P171">
        <v>0</v>
      </c>
      <c r="Q171" t="e">
        <v>#N/A</v>
      </c>
      <c r="R171" t="e">
        <v>#N/A</v>
      </c>
      <c r="S171" t="e">
        <v>#N/A</v>
      </c>
    </row>
    <row r="172" spans="14:19" x14ac:dyDescent="0.25">
      <c r="N172">
        <v>0</v>
      </c>
      <c r="O172">
        <v>0</v>
      </c>
      <c r="P172">
        <v>0</v>
      </c>
      <c r="Q172" t="e">
        <v>#N/A</v>
      </c>
      <c r="R172" t="e">
        <v>#N/A</v>
      </c>
      <c r="S172" t="e">
        <v>#N/A</v>
      </c>
    </row>
    <row r="173" spans="14:19" x14ac:dyDescent="0.25"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</row>
    <row r="174" spans="14:19" x14ac:dyDescent="0.25"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</row>
    <row r="175" spans="14:19" x14ac:dyDescent="0.25"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well1</vt:lpstr>
      <vt:lpstr>AL_str_</vt:lpstr>
      <vt:lpstr>ALsel</vt:lpstr>
      <vt:lpstr>well1!Bob_</vt:lpstr>
      <vt:lpstr>d_gl_</vt:lpstr>
      <vt:lpstr>ESP_</vt:lpstr>
      <vt:lpstr>Fr</vt:lpstr>
      <vt:lpstr>fw_</vt:lpstr>
      <vt:lpstr>well1!gamma_gas_</vt:lpstr>
      <vt:lpstr>well1!gamma_oil_</vt:lpstr>
      <vt:lpstr>well1!gamma_wat_</vt:lpstr>
      <vt:lpstr>GLV_</vt:lpstr>
      <vt:lpstr>hcor</vt:lpstr>
      <vt:lpstr>Hnom</vt:lpstr>
      <vt:lpstr>well1!muob_</vt:lpstr>
      <vt:lpstr>well1!Pb_</vt:lpstr>
      <vt:lpstr>Pcalc_</vt:lpstr>
      <vt:lpstr>pgas_inj_</vt:lpstr>
      <vt:lpstr>plin_calc_</vt:lpstr>
      <vt:lpstr>PVTstr_</vt:lpstr>
      <vt:lpstr>qgas_inj_</vt:lpstr>
      <vt:lpstr>Qinj_</vt:lpstr>
      <vt:lpstr>qliq_</vt:lpstr>
      <vt:lpstr>Qnom</vt:lpstr>
      <vt:lpstr>well1!Rp_</vt:lpstr>
      <vt:lpstr>well1!Rsb_</vt:lpstr>
      <vt:lpstr>tempm</vt:lpstr>
      <vt:lpstr>well1!Tres_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2019-11-19T08:25:29Z</dcterms:modified>
</cp:coreProperties>
</file>