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5D130C13-7F8E-4A19-A9E3-013FEE337A46}" xr6:coauthVersionLast="45" xr6:coauthVersionMax="45" xr10:uidLastSave="{00000000-0000-0000-0000-000000000000}"/>
  <bookViews>
    <workbookView xWindow="-38520" yWindow="-120" windowWidth="38640" windowHeight="21240" tabRatio="482" xr2:uid="{CBB18379-7E76-40C7-BC74-A5CF898F6A9B}"/>
  </bookViews>
  <sheets>
    <sheet name="well1" sheetId="1" r:id="rId1"/>
  </sheets>
  <externalReferences>
    <externalReference r:id="rId2"/>
  </externalReferences>
  <definedNames>
    <definedName name="AL_str_">well1!$C$31</definedName>
    <definedName name="ALsel">well1!$G$33</definedName>
    <definedName name="Bob_" localSheetId="0">well1!$C$14</definedName>
    <definedName name="c_fric">well1!$S$35</definedName>
    <definedName name="c_grav">well1!$S$34</definedName>
    <definedName name="d_gl_">well1!$G$23</definedName>
    <definedName name="ESP_">well1!$C$29</definedName>
    <definedName name="Fr">well1!$J$36</definedName>
    <definedName name="fw_">well1!$C$18</definedName>
    <definedName name="gamma_gas_" localSheetId="0">well1!$C$9</definedName>
    <definedName name="gamma_oil_" localSheetId="0">well1!$C$7</definedName>
    <definedName name="gamma_wat_" localSheetId="0">well1!$C$8</definedName>
    <definedName name="GLV_">well1!$C$30</definedName>
    <definedName name="hcor">well1!$G$35</definedName>
    <definedName name="Hnom">well1!$J$35</definedName>
    <definedName name="muob_" localSheetId="0">well1!$C$15</definedName>
    <definedName name="Pb_" localSheetId="0">well1!$C$12</definedName>
    <definedName name="Pcalc_">well1!$C$23</definedName>
    <definedName name="pgas_inj_">well1!$G$19</definedName>
    <definedName name="plin_calc_">well1!$G$78</definedName>
    <definedName name="PVTstr_">well1!$C$28</definedName>
    <definedName name="qgas_inj_">well1!$G$18</definedName>
    <definedName name="Qinj_">well1!$G$17</definedName>
    <definedName name="qliq_">well1!$C$17</definedName>
    <definedName name="Qnom">well1!$J$34</definedName>
    <definedName name="Rp_" localSheetId="0">well1!$C$11</definedName>
    <definedName name="Rsb_" localSheetId="0">well1!$C$10</definedName>
    <definedName name="tempm">well1!$G$34</definedName>
    <definedName name="Tres_" localSheetId="0">well1!$C$13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C30" i="1"/>
  <c r="J37" i="1"/>
  <c r="E13" i="1" l="1"/>
  <c r="E12" i="1"/>
  <c r="E11" i="1"/>
  <c r="E10" i="1"/>
  <c r="E9" i="1"/>
  <c r="E8" i="1"/>
  <c r="E7" i="1"/>
  <c r="C29" i="1"/>
  <c r="C28" i="1"/>
  <c r="C31" i="1" l="1"/>
  <c r="N49" i="1" a="1"/>
  <c r="G1" i="1"/>
  <c r="R49" i="1" l="1"/>
  <c r="AS52" i="1"/>
  <c r="AG56" i="1"/>
  <c r="U60" i="1"/>
  <c r="AV63" i="1"/>
  <c r="AJ67" i="1"/>
  <c r="X71" i="1"/>
  <c r="AY74" i="1"/>
  <c r="AM52" i="1"/>
  <c r="AA56" i="1"/>
  <c r="O60" i="1"/>
  <c r="AP63" i="1"/>
  <c r="AD67" i="1"/>
  <c r="R71" i="1"/>
  <c r="AC50" i="1"/>
  <c r="AT54" i="1"/>
  <c r="W59" i="1"/>
  <c r="AN63" i="1"/>
  <c r="R68" i="1"/>
  <c r="AI72" i="1"/>
  <c r="AO49" i="1"/>
  <c r="P50" i="1"/>
  <c r="AF54" i="1"/>
  <c r="AW58" i="1"/>
  <c r="AA63" i="1"/>
  <c r="AR67" i="1"/>
  <c r="V72" i="1"/>
  <c r="N49" i="1"/>
  <c r="AO54" i="1"/>
  <c r="P60" i="1"/>
  <c r="AA65" i="1"/>
  <c r="AL70" i="1"/>
  <c r="Y54" i="1"/>
  <c r="AQ49" i="1"/>
  <c r="AB55" i="1"/>
  <c r="AN60" i="1"/>
  <c r="N66" i="1"/>
  <c r="Z71" i="1"/>
  <c r="V49" i="1"/>
  <c r="AZ54" i="1"/>
  <c r="AC49" i="1"/>
  <c r="P55" i="1"/>
  <c r="AD60" i="1"/>
  <c r="AO65" i="1"/>
  <c r="N71" i="1"/>
  <c r="AI74" i="1"/>
  <c r="AK63" i="1"/>
  <c r="Z53" i="1"/>
  <c r="AN58" i="1"/>
  <c r="AY63" i="1"/>
  <c r="Z69" i="1"/>
  <c r="AH74" i="1"/>
  <c r="Y58" i="1"/>
  <c r="AX52" i="1"/>
  <c r="O63" i="1"/>
  <c r="AM71" i="1"/>
  <c r="P53" i="1"/>
  <c r="U63" i="1"/>
  <c r="AN71" i="1"/>
  <c r="AY53" i="1"/>
  <c r="AF52" i="1"/>
  <c r="AQ62" i="1"/>
  <c r="Y71" i="1"/>
  <c r="AG53" i="1"/>
  <c r="AF63" i="1"/>
  <c r="P72" i="1"/>
  <c r="AC54" i="1"/>
  <c r="AB56" i="1"/>
  <c r="AZ65" i="1"/>
  <c r="AT49" i="1"/>
  <c r="AO60" i="1"/>
  <c r="AI69" i="1"/>
  <c r="AM61" i="1"/>
  <c r="W49" i="1"/>
  <c r="AR71" i="1"/>
  <c r="AQ64" i="1"/>
  <c r="AR55" i="1"/>
  <c r="AK58" i="1"/>
  <c r="AG75" i="1"/>
  <c r="U71" i="1"/>
  <c r="AL65" i="1"/>
  <c r="AA59" i="1"/>
  <c r="AK75" i="1"/>
  <c r="Y64" i="1"/>
  <c r="AA55" i="1"/>
  <c r="AD49" i="1"/>
  <c r="R53" i="1"/>
  <c r="AS56" i="1"/>
  <c r="AG60" i="1"/>
  <c r="U64" i="1"/>
  <c r="AV67" i="1"/>
  <c r="AJ71" i="1"/>
  <c r="X49" i="1"/>
  <c r="AY52" i="1"/>
  <c r="AM56" i="1"/>
  <c r="AA60" i="1"/>
  <c r="O64" i="1"/>
  <c r="AP67" i="1"/>
  <c r="AD71" i="1"/>
  <c r="AQ50" i="1"/>
  <c r="U55" i="1"/>
  <c r="AL59" i="1"/>
  <c r="P64" i="1"/>
  <c r="AF68" i="1"/>
  <c r="AW72" i="1"/>
  <c r="Q50" i="1"/>
  <c r="AD50" i="1"/>
  <c r="AU54" i="1"/>
  <c r="Y59" i="1"/>
  <c r="AO63" i="1"/>
  <c r="S68" i="1"/>
  <c r="AJ72" i="1"/>
  <c r="AF49" i="1"/>
  <c r="S55" i="1"/>
  <c r="AF60" i="1"/>
  <c r="AR65" i="1"/>
  <c r="S71" i="1"/>
  <c r="T55" i="1"/>
  <c r="V50" i="1"/>
  <c r="AS55" i="1"/>
  <c r="T61" i="1"/>
  <c r="AE66" i="1"/>
  <c r="AQ71" i="1"/>
  <c r="AR49" i="1"/>
  <c r="AC55" i="1"/>
  <c r="AU49" i="1"/>
  <c r="AG55" i="1"/>
  <c r="AU60" i="1"/>
  <c r="S66" i="1"/>
  <c r="AG71" i="1"/>
  <c r="AP75" i="1"/>
  <c r="AX64" i="1"/>
  <c r="AS53" i="1"/>
  <c r="Q59" i="1"/>
  <c r="AC64" i="1"/>
  <c r="AQ69" i="1"/>
  <c r="AW74" i="1"/>
  <c r="T59" i="1"/>
  <c r="AW53" i="1"/>
  <c r="AT63" i="1"/>
  <c r="Y72" i="1"/>
  <c r="AX53" i="1"/>
  <c r="AU63" i="1"/>
  <c r="Z72" i="1"/>
  <c r="AV54" i="1"/>
  <c r="AF53" i="1"/>
  <c r="AE63" i="1"/>
  <c r="N72" i="1"/>
  <c r="AB54" i="1"/>
  <c r="X64" i="1"/>
  <c r="AO72" i="1"/>
  <c r="Z55" i="1"/>
  <c r="V57" i="1"/>
  <c r="AR66" i="1"/>
  <c r="AU50" i="1"/>
  <c r="AH61" i="1"/>
  <c r="AP49" i="1"/>
  <c r="AD53" i="1"/>
  <c r="R57" i="1"/>
  <c r="AS60" i="1"/>
  <c r="AG64" i="1"/>
  <c r="U68" i="1"/>
  <c r="AV71" i="1"/>
  <c r="AJ49" i="1"/>
  <c r="X53" i="1"/>
  <c r="AY56" i="1"/>
  <c r="AM60" i="1"/>
  <c r="AA64" i="1"/>
  <c r="O68" i="1"/>
  <c r="AP71" i="1"/>
  <c r="S51" i="1"/>
  <c r="AI55" i="1"/>
  <c r="AZ59" i="1"/>
  <c r="AD64" i="1"/>
  <c r="AU68" i="1"/>
  <c r="Y73" i="1"/>
  <c r="AE50" i="1"/>
  <c r="AR50" i="1"/>
  <c r="V55" i="1"/>
  <c r="AM59" i="1"/>
  <c r="Q64" i="1"/>
  <c r="AH68" i="1"/>
  <c r="AX72" i="1"/>
  <c r="AX49" i="1"/>
  <c r="AL55" i="1"/>
  <c r="AW60" i="1"/>
  <c r="V66" i="1"/>
  <c r="AI71" i="1"/>
  <c r="Q56" i="1"/>
  <c r="AN50" i="1"/>
  <c r="W56" i="1"/>
  <c r="AK61" i="1"/>
  <c r="AV66" i="1"/>
  <c r="W72" i="1"/>
  <c r="W50" i="1"/>
  <c r="AT55" i="1"/>
  <c r="Z50" i="1"/>
  <c r="AZ55" i="1"/>
  <c r="Y61" i="1"/>
  <c r="AJ66" i="1"/>
  <c r="AX71" i="1"/>
  <c r="O49" i="1"/>
  <c r="W66" i="1"/>
  <c r="W54" i="1"/>
  <c r="AH59" i="1"/>
  <c r="AV64" i="1"/>
  <c r="T70" i="1"/>
  <c r="Y75" i="1"/>
  <c r="AH60" i="1"/>
  <c r="AQ54" i="1"/>
  <c r="AK64" i="1"/>
  <c r="N73" i="1"/>
  <c r="AR54" i="1"/>
  <c r="AL64" i="1"/>
  <c r="O73" i="1"/>
  <c r="AQ55" i="1"/>
  <c r="Z54" i="1"/>
  <c r="V64" i="1"/>
  <c r="O50" i="1"/>
  <c r="AP53" i="1"/>
  <c r="AD57" i="1"/>
  <c r="R61" i="1"/>
  <c r="AS64" i="1"/>
  <c r="AG68" i="1"/>
  <c r="U72" i="1"/>
  <c r="AV49" i="1"/>
  <c r="AJ53" i="1"/>
  <c r="X57" i="1"/>
  <c r="AY60" i="1"/>
  <c r="AM64" i="1"/>
  <c r="AA68" i="1"/>
  <c r="O72" i="1"/>
  <c r="AG51" i="1"/>
  <c r="AX55" i="1"/>
  <c r="AB60" i="1"/>
  <c r="AR64" i="1"/>
  <c r="V69" i="1"/>
  <c r="AM73" i="1"/>
  <c r="AT50" i="1"/>
  <c r="T51" i="1"/>
  <c r="AK55" i="1"/>
  <c r="N60" i="1"/>
  <c r="AE64" i="1"/>
  <c r="AV68" i="1"/>
  <c r="Z73" i="1"/>
  <c r="AF50" i="1"/>
  <c r="P56" i="1"/>
  <c r="AA61" i="1"/>
  <c r="AO66" i="1"/>
  <c r="AZ71" i="1"/>
  <c r="AB57" i="1"/>
  <c r="V51" i="1"/>
  <c r="AP56" i="1"/>
  <c r="N62" i="1"/>
  <c r="Z67" i="1"/>
  <c r="AN72" i="1"/>
  <c r="AO50" i="1"/>
  <c r="X56" i="1"/>
  <c r="AV50" i="1"/>
  <c r="AD56" i="1"/>
  <c r="AO61" i="1"/>
  <c r="P67" i="1"/>
  <c r="AB72" i="1"/>
  <c r="AZ50" i="1"/>
  <c r="AK67" i="1"/>
  <c r="AN54" i="1"/>
  <c r="AY59" i="1"/>
  <c r="Z65" i="1"/>
  <c r="AK70" i="1"/>
  <c r="AO75" i="1"/>
  <c r="AS61" i="1"/>
  <c r="AN55" i="1"/>
  <c r="AC65" i="1"/>
  <c r="AK73" i="1"/>
  <c r="AO55" i="1"/>
  <c r="AE65" i="1"/>
  <c r="AL73" i="1"/>
  <c r="AK56" i="1"/>
  <c r="W55" i="1"/>
  <c r="N65" i="1"/>
  <c r="AA50" i="1"/>
  <c r="O54" i="1"/>
  <c r="AP57" i="1"/>
  <c r="AD61" i="1"/>
  <c r="R65" i="1"/>
  <c r="AS68" i="1"/>
  <c r="AG72" i="1"/>
  <c r="U50" i="1"/>
  <c r="AV53" i="1"/>
  <c r="AJ57" i="1"/>
  <c r="X61" i="1"/>
  <c r="AY64" i="1"/>
  <c r="AM68" i="1"/>
  <c r="AA72" i="1"/>
  <c r="AU51" i="1"/>
  <c r="Y56" i="1"/>
  <c r="AP60" i="1"/>
  <c r="T65" i="1"/>
  <c r="AK69" i="1"/>
  <c r="AZ73" i="1"/>
  <c r="U51" i="1"/>
  <c r="AH51" i="1"/>
  <c r="AY55" i="1"/>
  <c r="AC60" i="1"/>
  <c r="AT64" i="1"/>
  <c r="W69" i="1"/>
  <c r="AN73" i="1"/>
  <c r="AX50" i="1"/>
  <c r="AF56" i="1"/>
  <c r="AR61" i="1"/>
  <c r="S67" i="1"/>
  <c r="AD72" i="1"/>
  <c r="AP58" i="1"/>
  <c r="AN51" i="1"/>
  <c r="T57" i="1"/>
  <c r="AE62" i="1"/>
  <c r="AS67" i="1"/>
  <c r="Q73" i="1"/>
  <c r="W51" i="1"/>
  <c r="AQ56" i="1"/>
  <c r="AA51" i="1"/>
  <c r="AU56" i="1"/>
  <c r="S62" i="1"/>
  <c r="AG67" i="1"/>
  <c r="AR72" i="1"/>
  <c r="AZ51" i="1"/>
  <c r="AE49" i="1"/>
  <c r="Q55" i="1"/>
  <c r="AE60" i="1"/>
  <c r="AQ65" i="1"/>
  <c r="O71" i="1"/>
  <c r="T74" i="1"/>
  <c r="T63" i="1"/>
  <c r="AI56" i="1"/>
  <c r="Q66" i="1"/>
  <c r="W74" i="1"/>
  <c r="AJ56" i="1"/>
  <c r="R66" i="1"/>
  <c r="X74" i="1"/>
  <c r="AH57" i="1"/>
  <c r="R56" i="1"/>
  <c r="AN65" i="1"/>
  <c r="AW73" i="1"/>
  <c r="N57" i="1"/>
  <c r="AH66" i="1"/>
  <c r="AK74" i="1"/>
  <c r="AY57" i="1"/>
  <c r="AU59" i="1"/>
  <c r="AX68" i="1"/>
  <c r="AN53" i="1"/>
  <c r="AR63" i="1"/>
  <c r="X72" i="1"/>
  <c r="AO67" i="1"/>
  <c r="AR59" i="1"/>
  <c r="AM50" i="1"/>
  <c r="AA54" i="1"/>
  <c r="O58" i="1"/>
  <c r="AP61" i="1"/>
  <c r="AD65" i="1"/>
  <c r="R69" i="1"/>
  <c r="AS72" i="1"/>
  <c r="AG50" i="1"/>
  <c r="U54" i="1"/>
  <c r="AV57" i="1"/>
  <c r="AJ61" i="1"/>
  <c r="X65" i="1"/>
  <c r="AY68" i="1"/>
  <c r="AM72" i="1"/>
  <c r="W52" i="1"/>
  <c r="AN56" i="1"/>
  <c r="Q61" i="1"/>
  <c r="AH65" i="1"/>
  <c r="AY69" i="1"/>
  <c r="Z74" i="1"/>
  <c r="AI51" i="1"/>
  <c r="AW51" i="1"/>
  <c r="Z56" i="1"/>
  <c r="AQ60" i="1"/>
  <c r="U65" i="1"/>
  <c r="AL69" i="1"/>
  <c r="N74" i="1"/>
  <c r="AC51" i="1"/>
  <c r="AW56" i="1"/>
  <c r="X62" i="1"/>
  <c r="AI67" i="1"/>
  <c r="AU72" i="1"/>
  <c r="Q60" i="1"/>
  <c r="S52" i="1"/>
  <c r="AK57" i="1"/>
  <c r="AV62" i="1"/>
  <c r="W68" i="1"/>
  <c r="AH73" i="1"/>
  <c r="AO51" i="1"/>
  <c r="U57" i="1"/>
  <c r="AS51" i="1"/>
  <c r="Y57" i="1"/>
  <c r="AL62" i="1"/>
  <c r="AX67" i="1"/>
  <c r="V73" i="1"/>
  <c r="AE53" i="1"/>
  <c r="AW49" i="1"/>
  <c r="AH55" i="1"/>
  <c r="AV60" i="1"/>
  <c r="T66" i="1"/>
  <c r="AH71" i="1"/>
  <c r="AB75" i="1"/>
  <c r="AH64" i="1"/>
  <c r="AF57" i="1"/>
  <c r="AU66" i="1"/>
  <c r="AT74" i="1"/>
  <c r="AG57" i="1"/>
  <c r="AW66" i="1"/>
  <c r="AU74" i="1"/>
  <c r="AC58" i="1"/>
  <c r="AZ56" i="1"/>
  <c r="AF66" i="1"/>
  <c r="AJ74" i="1"/>
  <c r="AX57" i="1"/>
  <c r="Y67" i="1"/>
  <c r="U75" i="1"/>
  <c r="AS49" i="1"/>
  <c r="AL60" i="1"/>
  <c r="AG69" i="1"/>
  <c r="AK54" i="1"/>
  <c r="AJ64" i="1"/>
  <c r="AY50" i="1"/>
  <c r="AM54" i="1"/>
  <c r="AA58" i="1"/>
  <c r="O62" i="1"/>
  <c r="AP65" i="1"/>
  <c r="AD69" i="1"/>
  <c r="R73" i="1"/>
  <c r="AS50" i="1"/>
  <c r="AG54" i="1"/>
  <c r="U58" i="1"/>
  <c r="AV61" i="1"/>
  <c r="AJ65" i="1"/>
  <c r="X69" i="1"/>
  <c r="AY72" i="1"/>
  <c r="AK52" i="1"/>
  <c r="O57" i="1"/>
  <c r="AF61" i="1"/>
  <c r="AW65" i="1"/>
  <c r="Z70" i="1"/>
  <c r="AN74" i="1"/>
  <c r="AX51" i="1"/>
  <c r="X52" i="1"/>
  <c r="AO56" i="1"/>
  <c r="S61" i="1"/>
  <c r="AI65" i="1"/>
  <c r="AZ69" i="1"/>
  <c r="AB74" i="1"/>
  <c r="AY51" i="1"/>
  <c r="AA57" i="1"/>
  <c r="AO62" i="1"/>
  <c r="AZ67" i="1"/>
  <c r="AA73" i="1"/>
  <c r="AB61" i="1"/>
  <c r="AO52" i="1"/>
  <c r="N58" i="1"/>
  <c r="AB63" i="1"/>
  <c r="AN68" i="1"/>
  <c r="AX73" i="1"/>
  <c r="T52" i="1"/>
  <c r="AL57" i="1"/>
  <c r="AB52" i="1"/>
  <c r="AO57" i="1"/>
  <c r="P63" i="1"/>
  <c r="AB68" i="1"/>
  <c r="AO73" i="1"/>
  <c r="AP54" i="1"/>
  <c r="AB50" i="1"/>
  <c r="N56" i="1"/>
  <c r="Z61" i="1"/>
  <c r="AK66" i="1"/>
  <c r="AY71" i="1"/>
  <c r="AG49" i="1"/>
  <c r="AS65" i="1"/>
  <c r="Z58" i="1"/>
  <c r="AM67" i="1"/>
  <c r="AE75" i="1"/>
  <c r="AB58" i="1"/>
  <c r="AN67" i="1"/>
  <c r="AF75" i="1"/>
  <c r="Z59" i="1"/>
  <c r="AW57" i="1"/>
  <c r="W67" i="1"/>
  <c r="S75" i="1"/>
  <c r="AR58" i="1"/>
  <c r="P68" i="1"/>
  <c r="AR75" i="1"/>
  <c r="AP50" i="1"/>
  <c r="AE61" i="1"/>
  <c r="W70" i="1"/>
  <c r="AF55" i="1"/>
  <c r="W65" i="1"/>
  <c r="AI73" i="1"/>
  <c r="AD70" i="1"/>
  <c r="W63" i="1"/>
  <c r="Z52" i="1"/>
  <c r="AJ52" i="1"/>
  <c r="AQ66" i="1"/>
  <c r="AE68" i="1"/>
  <c r="AF62" i="1"/>
  <c r="AZ53" i="1"/>
  <c r="AU73" i="1"/>
  <c r="AK68" i="1"/>
  <c r="Z51" i="1"/>
  <c r="AP72" i="1"/>
  <c r="P62" i="1"/>
  <c r="X51" i="1"/>
  <c r="AY54" i="1"/>
  <c r="AM58" i="1"/>
  <c r="AA62" i="1"/>
  <c r="O66" i="1"/>
  <c r="AP69" i="1"/>
  <c r="AD73" i="1"/>
  <c r="R51" i="1"/>
  <c r="AS54" i="1"/>
  <c r="AG58" i="1"/>
  <c r="U62" i="1"/>
  <c r="AV65" i="1"/>
  <c r="AJ69" i="1"/>
  <c r="X73" i="1"/>
  <c r="AZ52" i="1"/>
  <c r="AC57" i="1"/>
  <c r="AT61" i="1"/>
  <c r="X66" i="1"/>
  <c r="AO70" i="1"/>
  <c r="N75" i="1"/>
  <c r="Y52" i="1"/>
  <c r="AL52" i="1"/>
  <c r="P57" i="1"/>
  <c r="AG61" i="1"/>
  <c r="AX65" i="1"/>
  <c r="AB70" i="1"/>
  <c r="AO74" i="1"/>
  <c r="AD52" i="1"/>
  <c r="AT57" i="1"/>
  <c r="S63" i="1"/>
  <c r="AD68" i="1"/>
  <c r="AR73" i="1"/>
  <c r="AP62" i="1"/>
  <c r="T53" i="1"/>
  <c r="AE58" i="1"/>
  <c r="AS63" i="1"/>
  <c r="Q69" i="1"/>
  <c r="AC74" i="1"/>
  <c r="AP52" i="1"/>
  <c r="P58" i="1"/>
  <c r="AT52" i="1"/>
  <c r="V58" i="1"/>
  <c r="AG63" i="1"/>
  <c r="AR68" i="1"/>
  <c r="R74" i="1"/>
  <c r="AH56" i="1"/>
  <c r="AW50" i="1"/>
  <c r="AE56" i="1"/>
  <c r="AQ61" i="1"/>
  <c r="Q67" i="1"/>
  <c r="AC72" i="1"/>
  <c r="AH50" i="1"/>
  <c r="T67" i="1"/>
  <c r="U59" i="1"/>
  <c r="Y68" i="1"/>
  <c r="AZ75" i="1"/>
  <c r="V59" i="1"/>
  <c r="Z68" i="1"/>
  <c r="S49" i="1"/>
  <c r="T60" i="1"/>
  <c r="AQ58" i="1"/>
  <c r="N68" i="1"/>
  <c r="AQ75" i="1"/>
  <c r="AO59" i="1"/>
  <c r="AO68" i="1"/>
  <c r="AK49" i="1"/>
  <c r="AQ51" i="1"/>
  <c r="R62" i="1"/>
  <c r="AU70" i="1"/>
  <c r="AC56" i="1"/>
  <c r="P66" i="1"/>
  <c r="T49" i="1"/>
  <c r="AO71" i="1"/>
  <c r="AP64" i="1"/>
  <c r="O55" i="1"/>
  <c r="AZ57" i="1"/>
  <c r="R72" i="1"/>
  <c r="AS69" i="1"/>
  <c r="R64" i="1"/>
  <c r="AL56" i="1"/>
  <c r="AQ74" i="1"/>
  <c r="AJ51" i="1"/>
  <c r="X55" i="1"/>
  <c r="AY58" i="1"/>
  <c r="AM62" i="1"/>
  <c r="AA66" i="1"/>
  <c r="O70" i="1"/>
  <c r="AP73" i="1"/>
  <c r="AD51" i="1"/>
  <c r="R55" i="1"/>
  <c r="AS58" i="1"/>
  <c r="AG62" i="1"/>
  <c r="U66" i="1"/>
  <c r="AV69" i="1"/>
  <c r="AJ73" i="1"/>
  <c r="AA53" i="1"/>
  <c r="AR57" i="1"/>
  <c r="V62" i="1"/>
  <c r="AL66" i="1"/>
  <c r="P71" i="1"/>
  <c r="Z75" i="1"/>
  <c r="AN52" i="1"/>
  <c r="N53" i="1"/>
  <c r="AE57" i="1"/>
  <c r="AU61" i="1"/>
  <c r="Y66" i="1"/>
  <c r="AP70" i="1"/>
  <c r="O75" i="1"/>
  <c r="AV52" i="1"/>
  <c r="X58" i="1"/>
  <c r="AI63" i="1"/>
  <c r="AW68" i="1"/>
  <c r="AX74" i="1"/>
  <c r="N64" i="1"/>
  <c r="AK53" i="1"/>
  <c r="AX58" i="1"/>
  <c r="W64" i="1"/>
  <c r="AH69" i="1"/>
  <c r="AR74" i="1"/>
  <c r="U53" i="1"/>
  <c r="AF58" i="1"/>
  <c r="Y53" i="1"/>
  <c r="AL58" i="1"/>
  <c r="AX63" i="1"/>
  <c r="Y69" i="1"/>
  <c r="AG74" i="1"/>
  <c r="AU57" i="1"/>
  <c r="AB51" i="1"/>
  <c r="AV56" i="1"/>
  <c r="T62" i="1"/>
  <c r="AH67" i="1"/>
  <c r="AT72" i="1"/>
  <c r="AE52" i="1"/>
  <c r="P49" i="1"/>
  <c r="R60" i="1"/>
  <c r="N69" i="1"/>
  <c r="Q49" i="1"/>
  <c r="S60" i="1"/>
  <c r="O69" i="1"/>
  <c r="S50" i="1"/>
  <c r="AZ60" i="1"/>
  <c r="AN59" i="1"/>
  <c r="AL68" i="1"/>
  <c r="AI49" i="1"/>
  <c r="AI60" i="1"/>
  <c r="AC69" i="1"/>
  <c r="AK50" i="1"/>
  <c r="AQ52" i="1"/>
  <c r="AW62" i="1"/>
  <c r="AK71" i="1"/>
  <c r="W57" i="1"/>
  <c r="AT66" i="1"/>
  <c r="R52" i="1"/>
  <c r="P73" i="1"/>
  <c r="AB66" i="1"/>
  <c r="AN57" i="1"/>
  <c r="AC63" i="1"/>
  <c r="AD75" i="1"/>
  <c r="T71" i="1"/>
  <c r="AG65" i="1"/>
  <c r="AV51" i="1"/>
  <c r="AJ55" i="1"/>
  <c r="X59" i="1"/>
  <c r="AY62" i="1"/>
  <c r="AM66" i="1"/>
  <c r="AA70" i="1"/>
  <c r="O74" i="1"/>
  <c r="AP51" i="1"/>
  <c r="AD55" i="1"/>
  <c r="R59" i="1"/>
  <c r="AS62" i="1"/>
  <c r="AG66" i="1"/>
  <c r="U70" i="1"/>
  <c r="Y49" i="1"/>
  <c r="AO53" i="1"/>
  <c r="S58" i="1"/>
  <c r="AJ62" i="1"/>
  <c r="N67" i="1"/>
  <c r="AE71" i="1"/>
  <c r="AL75" i="1"/>
  <c r="O53" i="1"/>
  <c r="AB53" i="1"/>
  <c r="AS57" i="1"/>
  <c r="W62" i="1"/>
  <c r="AN66" i="1"/>
  <c r="Q71" i="1"/>
  <c r="AA75" i="1"/>
  <c r="AC53" i="1"/>
  <c r="AO58" i="1"/>
  <c r="AZ63" i="1"/>
  <c r="AA69" i="1"/>
  <c r="AY49" i="1"/>
  <c r="AB65" i="1"/>
  <c r="N54" i="1"/>
  <c r="AB59" i="1"/>
  <c r="AN64" i="1"/>
  <c r="N70" i="1"/>
  <c r="T75" i="1"/>
  <c r="AL53" i="1"/>
  <c r="AZ58" i="1"/>
  <c r="AR53" i="1"/>
  <c r="P59" i="1"/>
  <c r="AB64" i="1"/>
  <c r="AO69" i="1"/>
  <c r="AV74" i="1"/>
  <c r="AK59" i="1"/>
  <c r="AT51" i="1"/>
  <c r="Z57" i="1"/>
  <c r="AN62" i="1"/>
  <c r="AY67" i="1"/>
  <c r="W73" i="1"/>
  <c r="AU53" i="1"/>
  <c r="AZ49" i="1"/>
  <c r="AR60" i="1"/>
  <c r="AM69" i="1"/>
  <c r="R50" i="1"/>
  <c r="AT60" i="1"/>
  <c r="AN69" i="1"/>
  <c r="P51" i="1"/>
  <c r="AH49" i="1"/>
  <c r="Z60" i="1"/>
  <c r="AB69" i="1"/>
  <c r="AJ50" i="1"/>
  <c r="V61" i="1"/>
  <c r="P70" i="1"/>
  <c r="AL51" i="1"/>
  <c r="AM53" i="1"/>
  <c r="AQ63" i="1"/>
  <c r="S72" i="1"/>
  <c r="R58" i="1"/>
  <c r="AL67" i="1"/>
  <c r="AW54" i="1"/>
  <c r="U74" i="1"/>
  <c r="AT67" i="1"/>
  <c r="V60" i="1"/>
  <c r="AW67" i="1"/>
  <c r="Y50" i="1"/>
  <c r="AE72" i="1"/>
  <c r="AZ66" i="1"/>
  <c r="O61" i="1"/>
  <c r="Y51" i="1"/>
  <c r="U52" i="1"/>
  <c r="AV55" i="1"/>
  <c r="AJ59" i="1"/>
  <c r="X63" i="1"/>
  <c r="AY66" i="1"/>
  <c r="AM70" i="1"/>
  <c r="AA74" i="1"/>
  <c r="O52" i="1"/>
  <c r="AP55" i="1"/>
  <c r="AD59" i="1"/>
  <c r="R63" i="1"/>
  <c r="AS66" i="1"/>
  <c r="AG70" i="1"/>
  <c r="AM49" i="1"/>
  <c r="Q54" i="1"/>
  <c r="AH58" i="1"/>
  <c r="AX62" i="1"/>
  <c r="AB67" i="1"/>
  <c r="AS71" i="1"/>
  <c r="AX75" i="1"/>
  <c r="Z49" i="1"/>
  <c r="AQ53" i="1"/>
  <c r="T58" i="1"/>
  <c r="AK62" i="1"/>
  <c r="O67" i="1"/>
  <c r="AF71" i="1"/>
  <c r="AM75" i="1"/>
  <c r="AT53" i="1"/>
  <c r="S59" i="1"/>
  <c r="AF64" i="1"/>
  <c r="AR69" i="1"/>
  <c r="AE51" i="1"/>
  <c r="AP66" i="1"/>
  <c r="AH54" i="1"/>
  <c r="AS59" i="1"/>
  <c r="Q65" i="1"/>
  <c r="AE70" i="1"/>
  <c r="AH75" i="1"/>
  <c r="P54" i="1"/>
  <c r="AC59" i="1"/>
  <c r="V54" i="1"/>
  <c r="AG59" i="1"/>
  <c r="AU64" i="1"/>
  <c r="S70" i="1"/>
  <c r="X75" i="1"/>
  <c r="AX60" i="1"/>
  <c r="AC52" i="1"/>
  <c r="AQ57" i="1"/>
  <c r="Q63" i="1"/>
  <c r="AC68" i="1"/>
  <c r="AQ73" i="1"/>
  <c r="AM55" i="1"/>
  <c r="N51" i="1"/>
  <c r="AI61" i="1"/>
  <c r="AG52" i="1"/>
  <c r="AC67" i="1"/>
  <c r="AH63" i="1"/>
  <c r="AI52" i="1"/>
  <c r="AL71" i="1"/>
  <c r="AU67" i="1"/>
  <c r="AJ68" i="1"/>
  <c r="AF73" i="1"/>
  <c r="AZ72" i="1"/>
  <c r="AK60" i="1"/>
  <c r="W71" i="1"/>
  <c r="AM51" i="1"/>
  <c r="AL63" i="1"/>
  <c r="U56" i="1"/>
  <c r="N50" i="1"/>
  <c r="AT71" i="1"/>
  <c r="AV75" i="1"/>
  <c r="AT68" i="1"/>
  <c r="AZ70" i="1"/>
  <c r="AH52" i="1"/>
  <c r="AG73" i="1"/>
  <c r="T69" i="1"/>
  <c r="W61" i="1"/>
  <c r="AV59" i="1"/>
  <c r="AE54" i="1"/>
  <c r="AY75" i="1"/>
  <c r="AI54" i="1"/>
  <c r="S74" i="1"/>
  <c r="Q52" i="1"/>
  <c r="Y55" i="1"/>
  <c r="T56" i="1"/>
  <c r="AR51" i="1"/>
  <c r="AI57" i="1"/>
  <c r="S69" i="1"/>
  <c r="AH70" i="1"/>
  <c r="AD62" i="1"/>
  <c r="AT69" i="1"/>
  <c r="V71" i="1"/>
  <c r="AK72" i="1"/>
  <c r="AT62" i="1"/>
  <c r="AZ64" i="1"/>
  <c r="AD54" i="1"/>
  <c r="AJ63" i="1"/>
  <c r="AV58" i="1"/>
  <c r="X54" i="1"/>
  <c r="AT59" i="1"/>
  <c r="AX56" i="1"/>
  <c r="Q53" i="1"/>
  <c r="S56" i="1"/>
  <c r="Q57" i="1"/>
  <c r="AR52" i="1"/>
  <c r="AQ59" i="1"/>
  <c r="AF70" i="1"/>
  <c r="Y74" i="1"/>
  <c r="AW63" i="1"/>
  <c r="AF72" i="1"/>
  <c r="AH72" i="1"/>
  <c r="AV73" i="1"/>
  <c r="AU65" i="1"/>
  <c r="AI70" i="1"/>
  <c r="S57" i="1"/>
  <c r="P75" i="1"/>
  <c r="AE74" i="1"/>
  <c r="AE73" i="1"/>
  <c r="X50" i="1"/>
  <c r="AZ74" i="1"/>
  <c r="X67" i="1"/>
  <c r="Z63" i="1"/>
  <c r="AI59" i="1"/>
  <c r="AL54" i="1"/>
  <c r="N52" i="1"/>
  <c r="AI50" i="1"/>
  <c r="AZ61" i="1"/>
  <c r="AJ54" i="1"/>
  <c r="O59" i="1"/>
  <c r="V63" i="1"/>
  <c r="S73" i="1"/>
  <c r="AW71" i="1"/>
  <c r="AF65" i="1"/>
  <c r="AT73" i="1"/>
  <c r="AJ75" i="1"/>
  <c r="AS74" i="1"/>
  <c r="AA67" i="1"/>
  <c r="U73" i="1"/>
  <c r="AF59" i="1"/>
  <c r="AT75" i="1"/>
  <c r="AU55" i="1"/>
  <c r="AY70" i="1"/>
  <c r="AQ67" i="1"/>
  <c r="AW64" i="1"/>
  <c r="AX59" i="1"/>
  <c r="AB62" i="1"/>
  <c r="AF51" i="1"/>
  <c r="AR62" i="1"/>
  <c r="AE55" i="1"/>
  <c r="AW59" i="1"/>
  <c r="AO64" i="1"/>
  <c r="V74" i="1"/>
  <c r="W75" i="1"/>
  <c r="AX66" i="1"/>
  <c r="AP74" i="1"/>
  <c r="S54" i="1"/>
  <c r="AR70" i="1"/>
  <c r="AP68" i="1"/>
  <c r="S53" i="1"/>
  <c r="AC61" i="1"/>
  <c r="AU71" i="1"/>
  <c r="AM63" i="1"/>
  <c r="AC75" i="1"/>
  <c r="Q70" i="1"/>
  <c r="P65" i="1"/>
  <c r="AL49" i="1"/>
  <c r="AF69" i="1"/>
  <c r="AA52" i="1"/>
  <c r="AA49" i="1"/>
  <c r="AW52" i="1"/>
  <c r="AJ70" i="1"/>
  <c r="AX70" i="1"/>
  <c r="AY61" i="1"/>
  <c r="AT65" i="1"/>
  <c r="N59" i="1"/>
  <c r="N63" i="1"/>
  <c r="AI66" i="1"/>
  <c r="AL74" i="1"/>
  <c r="Q51" i="1"/>
  <c r="AJ58" i="1"/>
  <c r="AB71" i="1"/>
  <c r="Z64" i="1"/>
  <c r="AF74" i="1"/>
  <c r="U49" i="1"/>
  <c r="O51" i="1"/>
  <c r="AX69" i="1"/>
  <c r="AI64" i="1"/>
  <c r="AB49" i="1"/>
  <c r="AL50" i="1"/>
  <c r="S65" i="1"/>
  <c r="AD66" i="1"/>
  <c r="AW61" i="1"/>
  <c r="T64" i="1"/>
  <c r="Q75" i="1"/>
  <c r="P74" i="1"/>
  <c r="AU75" i="1"/>
  <c r="V53" i="1"/>
  <c r="AM74" i="1"/>
  <c r="T72" i="1"/>
  <c r="V70" i="1"/>
  <c r="Y65" i="1"/>
  <c r="Y70" i="1"/>
  <c r="U61" i="1"/>
  <c r="O65" i="1"/>
  <c r="Q58" i="1"/>
  <c r="Z62" i="1"/>
  <c r="Z66" i="1"/>
  <c r="R75" i="1"/>
  <c r="Y60" i="1"/>
  <c r="AS73" i="1"/>
  <c r="AI75" i="1"/>
  <c r="AR56" i="1"/>
  <c r="AU62" i="1"/>
  <c r="P69" i="1"/>
  <c r="P61" i="1"/>
  <c r="Q68" i="1"/>
  <c r="AX61" i="1"/>
  <c r="AN49" i="1"/>
  <c r="X68" i="1"/>
  <c r="Q72" i="1"/>
  <c r="AI62" i="1"/>
  <c r="AY65" i="1"/>
  <c r="AI53" i="1"/>
  <c r="AE67" i="1"/>
  <c r="AE69" i="1"/>
  <c r="AW75" i="1"/>
  <c r="V65" i="1"/>
  <c r="AH62" i="1"/>
  <c r="U69" i="1"/>
  <c r="Q74" i="1"/>
  <c r="O56" i="1"/>
  <c r="AN75" i="1"/>
  <c r="AQ70" i="1"/>
  <c r="AU58" i="1"/>
  <c r="AP59" i="1"/>
  <c r="R54" i="1"/>
  <c r="AX54" i="1"/>
  <c r="Y62" i="1"/>
  <c r="P52" i="1"/>
  <c r="AN70" i="1"/>
  <c r="AA71" i="1"/>
  <c r="AZ68" i="1"/>
  <c r="AT70" i="1"/>
  <c r="AD63" i="1"/>
  <c r="AI58" i="1"/>
  <c r="W60" i="1"/>
  <c r="AU52" i="1"/>
  <c r="AL61" i="1"/>
  <c r="AL72" i="1"/>
  <c r="AC73" i="1"/>
  <c r="AF67" i="1"/>
  <c r="X70" i="1"/>
  <c r="V52" i="1"/>
  <c r="Y63" i="1"/>
  <c r="AJ60" i="1"/>
  <c r="V56" i="1"/>
  <c r="S64" i="1"/>
  <c r="AM65" i="1"/>
  <c r="T54" i="1"/>
  <c r="AS75" i="1"/>
  <c r="Q62" i="1"/>
  <c r="AQ68" i="1"/>
  <c r="AD74" i="1"/>
  <c r="R67" i="1"/>
  <c r="AZ62" i="1"/>
  <c r="AK65" i="1"/>
  <c r="W58" i="1"/>
  <c r="AC62" i="1"/>
  <c r="AB73" i="1"/>
  <c r="AY73" i="1"/>
  <c r="V68" i="1"/>
  <c r="AW70" i="1"/>
  <c r="N55" i="1"/>
  <c r="AC66" i="1"/>
  <c r="W53" i="1"/>
  <c r="AT58" i="1"/>
  <c r="U67" i="1"/>
  <c r="V67" i="1"/>
  <c r="AT56" i="1"/>
  <c r="T73" i="1"/>
  <c r="T68" i="1"/>
  <c r="R70" i="1"/>
  <c r="T50" i="1"/>
  <c r="AS70" i="1"/>
  <c r="AV70" i="1"/>
  <c r="AC70" i="1"/>
  <c r="AK51" i="1"/>
  <c r="AV72" i="1"/>
  <c r="AM57" i="1"/>
  <c r="AW55" i="1"/>
  <c r="N61" i="1"/>
  <c r="AW69" i="1"/>
  <c r="AE59" i="1"/>
  <c r="V75" i="1"/>
  <c r="AC71" i="1"/>
  <c r="AD58" i="1"/>
  <c r="AH53" i="1"/>
  <c r="AN61" i="1"/>
  <c r="AI68" i="1"/>
  <c r="AU69" i="1"/>
  <c r="X60" i="1"/>
  <c r="AQ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F18" authorId="0" shapeId="0" xr:uid="{A991BB21-B526-4294-A4FF-AC742D652B3B}">
      <text>
        <r>
          <rPr>
            <b/>
            <sz val="9"/>
            <color indexed="81"/>
            <rFont val="Tahoma"/>
            <family val="2"/>
          </rPr>
          <t>Ринат Хабибуллин:</t>
        </r>
        <r>
          <rPr>
            <sz val="9"/>
            <color indexed="81"/>
            <rFont val="Tahoma"/>
            <family val="2"/>
          </rPr>
          <t xml:space="preserve">
Расход газа закачки газлифтного газа.
Действует только для ГЛ скважины.
Если задан - перекрывает все параметры клапанов и давления закачки. Закачка ведется через нижний клапан.
Если не задан -расход будет определен по газлифтной компоновке и давлению закачки.</t>
        </r>
      </text>
    </commen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<sst xmlns="http://schemas.openxmlformats.org/spreadsheetml/2006/main" count="96" uniqueCount="74">
  <si>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</si>
  <si>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</si>
  <si>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</si>
  <si>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</si>
  <si>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</si>
  <si>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</si>
  <si>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</si>
  <si>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</si>
  <si>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</si>
  <si>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</si>
  <si>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</si>
  <si>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</si>
  <si>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</si>
  <si>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</si>
  <si>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</si>
  <si>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</si>
  <si>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</si>
  <si>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</si>
  <si>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</si>
  <si>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</si>
  <si>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</si>
  <si>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</si>
  <si>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</si>
  <si>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</si>
  <si>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</si>
  <si>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</si>
  <si>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</si>
  <si>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м</t>
  </si>
  <si>
    <t>ID</t>
  </si>
  <si>
    <t>мм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</si>
  <si>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</si>
  <si>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</si>
  <si>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</si>
  <si>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</si>
  <si>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</si>
  <si>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</si>
  <si>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</si>
  <si>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</si>
  <si>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</si>
  <si>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</si>
  <si>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</si>
  <si>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</si>
  <si>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</si>
  <si>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</si>
  <si>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</si>
  <si>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</si>
  <si>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</si>
  <si>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</si>
  <si>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</si>
  <si>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</si>
  <si>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</si>
  <si>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</si>
  <si>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</si>
  <si>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</si>
  <si>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</si>
  <si>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</si>
  <si>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</si>
  <si>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Нglv</t>
  </si>
  <si>
    <t>Qinj</t>
  </si>
  <si>
    <r>
      <t>P</t>
    </r>
    <r>
      <rPr>
        <vertAlign val="subscript"/>
        <sz val="11"/>
        <color theme="1"/>
        <rFont val="Calibri"/>
        <family val="2"/>
      </rPr>
      <t>cas</t>
    </r>
  </si>
  <si>
    <r>
      <t>P</t>
    </r>
    <r>
      <rPr>
        <vertAlign val="subscript"/>
        <sz val="11"/>
        <color theme="1"/>
        <rFont val="Calibri"/>
        <family val="2"/>
      </rPr>
      <t>wf</t>
    </r>
  </si>
  <si>
    <r>
      <t>d</t>
    </r>
    <r>
      <rPr>
        <vertAlign val="subscript"/>
        <sz val="11"/>
        <color theme="1"/>
        <rFont val="Calibri"/>
        <family val="2"/>
      </rPr>
      <t>gl_inj</t>
    </r>
  </si>
  <si>
    <r>
      <t>p</t>
    </r>
    <r>
      <rPr>
        <vertAlign val="subscript"/>
        <sz val="11"/>
        <color theme="1"/>
        <rFont val="Calibri"/>
        <family val="2"/>
      </rPr>
      <t>gl_inj</t>
    </r>
  </si>
  <si>
    <r>
      <t>q</t>
    </r>
    <r>
      <rPr>
        <vertAlign val="subscript"/>
        <sz val="11"/>
        <color theme="1"/>
        <rFont val="Calibri"/>
        <family val="2"/>
      </rPr>
      <t>gl_inj</t>
    </r>
  </si>
  <si>
    <t>ЭЦН параметры</t>
  </si>
  <si>
    <t>Газлифт параметры</t>
  </si>
  <si>
    <t>Гц</t>
  </si>
  <si>
    <r>
      <t>p</t>
    </r>
    <r>
      <rPr>
        <vertAlign val="subscript"/>
        <sz val="11"/>
        <color theme="1"/>
        <rFont val="Calibri"/>
        <family val="2"/>
      </rPr>
      <t>bel</t>
    </r>
  </si>
  <si>
    <t>d mm</t>
  </si>
  <si>
    <t>узловой анализ</t>
  </si>
  <si>
    <t>Калибровки потока в трубе</t>
  </si>
  <si>
    <t>c_grav</t>
  </si>
  <si>
    <t>c_fric</t>
  </si>
  <si>
    <t>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</si>
</sst>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well1!$P$54</c:f>
              <c:strCache>
                <c:ptCount val="1"/>
                <c:pt idx="0">
                  <c:v>p_tub_atma</c:v>
                </c:pt>
              </c:strCache>
            </c:strRef>
          </c:tx>
          <c:xVal>
            <c:numRef>
              <c:f>well1!$P$55:$P$75</c:f>
              <c:numCache>
                <c:formatCode>0</c:formatCode>
                <c:ptCount val="21"/>
                <c:pt idx="0">
                  <c:v>11.03949867482677</c:v>
                </c:pt>
                <c:pt idx="1">
                  <c:v>19.607721733193344</c:v>
                </c:pt>
                <c:pt idx="2">
                  <c:v>30.641913079394072</c:v>
                </c:pt>
                <c:pt idx="3">
                  <c:v>43.070401831679234</c:v>
                </c:pt>
                <c:pt idx="4">
                  <c:v>54.366123787246174</c:v>
                </c:pt>
                <c:pt idx="5">
                  <c:v>66.321251440687746</c:v>
                </c:pt>
                <c:pt idx="6">
                  <c:v>78.918624674250651</c:v>
                </c:pt>
                <c:pt idx="7">
                  <c:v>91.754696112382561</c:v>
                </c:pt>
                <c:pt idx="8">
                  <c:v>104.31757208412628</c:v>
                </c:pt>
                <c:pt idx="9">
                  <c:v>116.41968668992494</c:v>
                </c:pt>
                <c:pt idx="10">
                  <c:v>127.99104379661267</c:v>
                </c:pt>
                <c:pt idx="11">
                  <c:v>139.08878608473844</c:v>
                </c:pt>
                <c:pt idx="12">
                  <c:v>149.71578074892986</c:v>
                </c:pt>
                <c:pt idx="13">
                  <c:v>159.81622750887217</c:v>
                </c:pt>
                <c:pt idx="14">
                  <c:v>169.45045055864327</c:v>
                </c:pt>
                <c:pt idx="15">
                  <c:v>174.03478617014696</c:v>
                </c:pt>
                <c:pt idx="16">
                  <c:v>178.61912178165065</c:v>
                </c:pt>
                <c:pt idx="17">
                  <c:v>102.72836035034992</c:v>
                </c:pt>
                <c:pt idx="18">
                  <c:v>111.24171408856847</c:v>
                </c:pt>
                <c:pt idx="19">
                  <c:v>117.41786842869509</c:v>
                </c:pt>
                <c:pt idx="20">
                  <c:v>121.37235347486433</c:v>
                </c:pt>
              </c:numCache>
            </c:numRef>
          </c:xVal>
          <c:yVal>
            <c:numRef>
              <c:f>well1!$O$55:$O$75</c:f>
              <c:numCache>
                <c:formatCode>0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well1!$AB$55:$AB$75</c:f>
              <c:numCache>
                <c:formatCode>0</c:formatCode>
                <c:ptCount val="21"/>
                <c:pt idx="0">
                  <c:v>0.87018271834557082</c:v>
                </c:pt>
                <c:pt idx="1">
                  <c:v>1.1217632801755131</c:v>
                </c:pt>
                <c:pt idx="2">
                  <c:v>2.716672222266022</c:v>
                </c:pt>
                <c:pt idx="3">
                  <c:v>5.298123164363389</c:v>
                </c:pt>
                <c:pt idx="4">
                  <c:v>8.7664275531152125</c:v>
                </c:pt>
                <c:pt idx="5">
                  <c:v>13.076091378680506</c:v>
                </c:pt>
                <c:pt idx="6">
                  <c:v>18.448131292940001</c:v>
                </c:pt>
                <c:pt idx="7">
                  <c:v>25.299850689339731</c:v>
                </c:pt>
                <c:pt idx="8">
                  <c:v>33.390469132197666</c:v>
                </c:pt>
                <c:pt idx="9">
                  <c:v>42.187342360524724</c:v>
                </c:pt>
                <c:pt idx="10">
                  <c:v>51.414022793487732</c:v>
                </c:pt>
                <c:pt idx="11">
                  <c:v>60.789818202640618</c:v>
                </c:pt>
                <c:pt idx="12">
                  <c:v>70.085211221181027</c:v>
                </c:pt>
                <c:pt idx="13">
                  <c:v>79.104677632282943</c:v>
                </c:pt>
                <c:pt idx="14">
                  <c:v>87.799505677139393</c:v>
                </c:pt>
                <c:pt idx="15">
                  <c:v>96.075802520351615</c:v>
                </c:pt>
                <c:pt idx="16">
                  <c:v>102.72836035034992</c:v>
                </c:pt>
                <c:pt idx="17">
                  <c:v>104.04756015357881</c:v>
                </c:pt>
                <c:pt idx="18">
                  <c:v>112.12399498210515</c:v>
                </c:pt>
                <c:pt idx="19">
                  <c:v>117.62670721045281</c:v>
                </c:pt>
                <c:pt idx="20">
                  <c:v>121.37235347486433</c:v>
                </c:pt>
              </c:numCache>
            </c:numRef>
          </c:xVal>
          <c:yVal>
            <c:numRef>
              <c:f>well1!$AA$55:$AA$75</c:f>
              <c:numCache>
                <c:formatCode>0</c:formatCode>
                <c:ptCount val="21"/>
                <c:pt idx="0">
                  <c:v>0</c:v>
                </c:pt>
                <c:pt idx="1">
                  <c:v>157.89473684210526</c:v>
                </c:pt>
                <c:pt idx="2">
                  <c:v>315.78947368421052</c:v>
                </c:pt>
                <c:pt idx="3">
                  <c:v>473.68421052631578</c:v>
                </c:pt>
                <c:pt idx="4">
                  <c:v>631.57894736842104</c:v>
                </c:pt>
                <c:pt idx="5">
                  <c:v>789.47368421052624</c:v>
                </c:pt>
                <c:pt idx="6">
                  <c:v>947.36842105263156</c:v>
                </c:pt>
                <c:pt idx="7">
                  <c:v>1105.2631578947369</c:v>
                </c:pt>
                <c:pt idx="8">
                  <c:v>1263.1578947368421</c:v>
                </c:pt>
                <c:pt idx="9">
                  <c:v>1421.0526315789473</c:v>
                </c:pt>
                <c:pt idx="10">
                  <c:v>1578.9473684210525</c:v>
                </c:pt>
                <c:pt idx="11">
                  <c:v>1736.8421052631579</c:v>
                </c:pt>
                <c:pt idx="12">
                  <c:v>1894.7368421052631</c:v>
                </c:pt>
                <c:pt idx="13">
                  <c:v>2052.6315789473683</c:v>
                </c:pt>
                <c:pt idx="14">
                  <c:v>2210.5263157894738</c:v>
                </c:pt>
                <c:pt idx="15">
                  <c:v>2368.4210526315787</c:v>
                </c:pt>
                <c:pt idx="16">
                  <c:v>2501</c:v>
                </c:pt>
                <c:pt idx="17">
                  <c:v>2526.3157894736842</c:v>
                </c:pt>
                <c:pt idx="18">
                  <c:v>2684.2105263157896</c:v>
                </c:pt>
                <c:pt idx="19">
                  <c:v>2842.1052631578946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well1!$X$55:$X$75</c:f>
              <c:numCache>
                <c:formatCode>0</c:formatCode>
                <c:ptCount val="21"/>
                <c:pt idx="0">
                  <c:v>25.956622195882879</c:v>
                </c:pt>
                <c:pt idx="1">
                  <c:v>27.662830949825711</c:v>
                </c:pt>
                <c:pt idx="2">
                  <c:v>29.518853913023975</c:v>
                </c:pt>
                <c:pt idx="3">
                  <c:v>31.56634504298794</c:v>
                </c:pt>
                <c:pt idx="4">
                  <c:v>33.806054377551646</c:v>
                </c:pt>
                <c:pt idx="5">
                  <c:v>36.369431299980931</c:v>
                </c:pt>
                <c:pt idx="6">
                  <c:v>39.390991015074732</c:v>
                </c:pt>
                <c:pt idx="7">
                  <c:v>43.185022196327161</c:v>
                </c:pt>
                <c:pt idx="8">
                  <c:v>47.935974163148451</c:v>
                </c:pt>
                <c:pt idx="9">
                  <c:v>54.011885811741294</c:v>
                </c:pt>
                <c:pt idx="10">
                  <c:v>61.447887042326485</c:v>
                </c:pt>
                <c:pt idx="11">
                  <c:v>68.851778492411299</c:v>
                </c:pt>
                <c:pt idx="12">
                  <c:v>76.224587174831058</c:v>
                </c:pt>
                <c:pt idx="13">
                  <c:v>83.699280458187232</c:v>
                </c:pt>
                <c:pt idx="14">
                  <c:v>91.442426729775576</c:v>
                </c:pt>
                <c:pt idx="15">
                  <c:v>95.556501019631071</c:v>
                </c:pt>
                <c:pt idx="16">
                  <c:v>99.670575309486551</c:v>
                </c:pt>
                <c:pt idx="17">
                  <c:v>92.298796014454339</c:v>
                </c:pt>
                <c:pt idx="18">
                  <c:v>98.04534788933455</c:v>
                </c:pt>
                <c:pt idx="19">
                  <c:v>104.53866925667907</c:v>
                </c:pt>
                <c:pt idx="20">
                  <c:v>120</c:v>
                </c:pt>
              </c:numCache>
            </c:numRef>
          </c:xVal>
          <c:yVal>
            <c:numRef>
              <c:f>well1!$W$55:$W$75</c:f>
              <c:numCache>
                <c:formatCode>0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well1!$AF$55:$AF$75</c:f>
              <c:numCache>
                <c:formatCode>0</c:formatCode>
                <c:ptCount val="21"/>
                <c:pt idx="0">
                  <c:v>20</c:v>
                </c:pt>
                <c:pt idx="1">
                  <c:v>21.666666666666668</c:v>
                </c:pt>
                <c:pt idx="2">
                  <c:v>23.333333333333332</c:v>
                </c:pt>
                <c:pt idx="3">
                  <c:v>25</c:v>
                </c:pt>
                <c:pt idx="4">
                  <c:v>26.666666666666668</c:v>
                </c:pt>
                <c:pt idx="5">
                  <c:v>28.333333333333332</c:v>
                </c:pt>
                <c:pt idx="6">
                  <c:v>30</c:v>
                </c:pt>
                <c:pt idx="7">
                  <c:v>31.593333333333334</c:v>
                </c:pt>
                <c:pt idx="8">
                  <c:v>33.143333333333338</c:v>
                </c:pt>
                <c:pt idx="9">
                  <c:v>34.64</c:v>
                </c:pt>
                <c:pt idx="10">
                  <c:v>40.92166666666666</c:v>
                </c:pt>
                <c:pt idx="11">
                  <c:v>48.53</c:v>
                </c:pt>
                <c:pt idx="12">
                  <c:v>55.844999999999999</c:v>
                </c:pt>
                <c:pt idx="13">
                  <c:v>62.829999999999991</c:v>
                </c:pt>
                <c:pt idx="14">
                  <c:v>69.521666666666647</c:v>
                </c:pt>
                <c:pt idx="15">
                  <c:v>72.720833333333331</c:v>
                </c:pt>
                <c:pt idx="16">
                  <c:v>75.92</c:v>
                </c:pt>
                <c:pt idx="17">
                  <c:v>75.956850000000003</c:v>
                </c:pt>
                <c:pt idx="18">
                  <c:v>81.987611000000001</c:v>
                </c:pt>
                <c:pt idx="19">
                  <c:v>87.204166666666652</c:v>
                </c:pt>
                <c:pt idx="20">
                  <c:v>90</c:v>
                </c:pt>
              </c:numCache>
            </c:numRef>
          </c:xVal>
          <c:yVal>
            <c:numRef>
              <c:f>well1!$AE$55:$AE$75</c:f>
              <c:numCache>
                <c:formatCode>0</c:formatCode>
                <c:ptCount val="21"/>
                <c:pt idx="0">
                  <c:v>0</c:v>
                </c:pt>
                <c:pt idx="1">
                  <c:v>166.66666666666666</c:v>
                </c:pt>
                <c:pt idx="2">
                  <c:v>333.33333333333331</c:v>
                </c:pt>
                <c:pt idx="3">
                  <c:v>500</c:v>
                </c:pt>
                <c:pt idx="4">
                  <c:v>666.66666666666663</c:v>
                </c:pt>
                <c:pt idx="5">
                  <c:v>833.33333333333326</c:v>
                </c:pt>
                <c:pt idx="6">
                  <c:v>1000</c:v>
                </c:pt>
                <c:pt idx="7">
                  <c:v>1166.6666666666665</c:v>
                </c:pt>
                <c:pt idx="8">
                  <c:v>1333.3333333333333</c:v>
                </c:pt>
                <c:pt idx="9">
                  <c:v>1500</c:v>
                </c:pt>
                <c:pt idx="10">
                  <c:v>1666.6666666666665</c:v>
                </c:pt>
                <c:pt idx="11">
                  <c:v>1833.3333333333333</c:v>
                </c:pt>
                <c:pt idx="12">
                  <c:v>2000</c:v>
                </c:pt>
                <c:pt idx="13">
                  <c:v>2166.6666666666665</c:v>
                </c:pt>
                <c:pt idx="14">
                  <c:v>2333.333333333333</c:v>
                </c:pt>
                <c:pt idx="15">
                  <c:v>2416.6666666666665</c:v>
                </c:pt>
                <c:pt idx="16">
                  <c:v>2500</c:v>
                </c:pt>
                <c:pt idx="17">
                  <c:v>2501</c:v>
                </c:pt>
                <c:pt idx="18">
                  <c:v>2666.6666666666665</c:v>
                </c:pt>
                <c:pt idx="19">
                  <c:v>2833.333333333333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well1!$Z$54</c:f>
              <c:strCache>
                <c:ptCount val="1"/>
                <c:pt idx="0">
                  <c:v>Hl_tub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well1!$Z$55:$Z$75</c:f>
              <c:numCache>
                <c:formatCode>0.00</c:formatCode>
                <c:ptCount val="21"/>
                <c:pt idx="0">
                  <c:v>0.48544069529600076</c:v>
                </c:pt>
                <c:pt idx="1">
                  <c:v>0.66513463183749533</c:v>
                </c:pt>
                <c:pt idx="2">
                  <c:v>0.82937909889665662</c:v>
                </c:pt>
                <c:pt idx="3">
                  <c:v>0.82196702779913866</c:v>
                </c:pt>
                <c:pt idx="4">
                  <c:v>0.79983180043104096</c:v>
                </c:pt>
                <c:pt idx="5">
                  <c:v>0.84729547540194716</c:v>
                </c:pt>
                <c:pt idx="6">
                  <c:v>0.90843481442033824</c:v>
                </c:pt>
                <c:pt idx="7">
                  <c:v>0.97813532583928375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0.99988724512574856</c:v>
                </c:pt>
                <c:pt idx="18">
                  <c:v>0.99969226440047121</c:v>
                </c:pt>
                <c:pt idx="19">
                  <c:v>0.99934772035092356</c:v>
                </c:pt>
                <c:pt idx="20">
                  <c:v>0.99923407777421913</c:v>
                </c:pt>
              </c:numCache>
            </c:numRef>
          </c:xVal>
          <c:yVal>
            <c:numRef>
              <c:f>well1!$Y$55:$Y$75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well1!$V$54</c:f>
              <c:strCache>
                <c:ptCount val="1"/>
                <c:pt idx="0">
                  <c:v>c_Theta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well1!$V$55:$V$75</c:f>
              <c:numCache>
                <c:formatCode>0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41.312037696227115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well1!$U$55:$U$75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well1!$P$84:$P$104</c:f>
              <c:numCache>
                <c:formatCode>General</c:formatCode>
                <c:ptCount val="21"/>
              </c:numCache>
            </c:numRef>
          </c:xVal>
          <c:yVal>
            <c:numRef>
              <c:f>well1!$O$84:$O$104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well1!$AB$84:$AB$104</c:f>
              <c:numCache>
                <c:formatCode>General</c:formatCode>
                <c:ptCount val="21"/>
              </c:numCache>
            </c:numRef>
          </c:xVal>
          <c:yVal>
            <c:numRef>
              <c:f>well1!$AA$84:$AA$104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well1!$X$84:$X$104</c:f>
              <c:numCache>
                <c:formatCode>General</c:formatCode>
                <c:ptCount val="21"/>
              </c:numCache>
            </c:numRef>
          </c:xVal>
          <c:yVal>
            <c:numRef>
              <c:f>well1!$W$84:$W$104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well1!$AT$54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well1!$AT$55:$AT$74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well1!$AR$55:$AR$74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well1!$O$151:$O$171</c:f>
              <c:numCache>
                <c:formatCode>General</c:formatCode>
                <c:ptCount val="21"/>
              </c:numCache>
            </c:numRef>
          </c:xVal>
          <c:yVal>
            <c:numRef>
              <c:f>well1!$P$151:$P$171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8-4438-9EBE-EC7CE800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58479"/>
        <c:axId val="979279471"/>
      </c:scatterChart>
      <c:valAx>
        <c:axId val="97495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9279471"/>
        <c:crosses val="autoZero"/>
        <c:crossBetween val="midCat"/>
      </c:valAx>
      <c:valAx>
        <c:axId val="9792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495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128867</xdr:colOff>
      <xdr:row>132</xdr:row>
      <xdr:rowOff>169207</xdr:rowOff>
    </xdr:from>
    <xdr:to>
      <xdr:col>11</xdr:col>
      <xdr:colOff>358588</xdr:colOff>
      <xdr:row>156</xdr:row>
      <xdr:rowOff>22413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8046EA9-9B58-4A09-9B40-1A5328A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PVT_encode_string"/>
      <definedName name="wel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well1"/>
  <dimension ref="A1:AZ147"/>
  <sheetViews>
    <sheetView tabSelected="1" zoomScale="70" zoomScaleNormal="70" workbookViewId="0">
      <selection activeCell="AB3" sqref="AB3"/>
    </sheetView>
  </sheetViews>
  <sheetFormatPr defaultRowHeight="15" x14ac:dyDescent="0.25"/>
  <cols>
    <col min="7" max="7" width="12.140625" customWidth="1"/>
    <col min="14" max="14" width="12" bestFit="1" customWidth="1"/>
    <col min="15" max="15" width="11" bestFit="1" customWidth="1"/>
    <col min="16" max="16" width="12.28515625" bestFit="1" customWidth="1"/>
    <col min="17" max="17" width="13.28515625" bestFit="1" customWidth="1"/>
    <col min="18" max="18" width="10" bestFit="1" customWidth="1"/>
    <col min="19" max="19" width="13.28515625" bestFit="1" customWidth="1"/>
    <col min="20" max="20" width="11.140625" bestFit="1" customWidth="1"/>
    <col min="21" max="21" width="15.28515625" bestFit="1" customWidth="1"/>
    <col min="22" max="22" width="16.42578125" bestFit="1" customWidth="1"/>
    <col min="23" max="23" width="19.7109375" bestFit="1" customWidth="1"/>
    <col min="24" max="24" width="12.42578125" bestFit="1" customWidth="1"/>
    <col min="25" max="25" width="11" bestFit="1" customWidth="1"/>
    <col min="26" max="26" width="15.28515625" bestFit="1" customWidth="1"/>
    <col min="27" max="27" width="16.42578125" bestFit="1" customWidth="1"/>
    <col min="28" max="28" width="19.7109375" bestFit="1" customWidth="1"/>
    <col min="29" max="29" width="11" bestFit="1" customWidth="1"/>
    <col min="30" max="30" width="12" customWidth="1"/>
    <col min="31" max="31" width="13" bestFit="1" customWidth="1"/>
    <col min="32" max="33" width="12.85546875" bestFit="1" customWidth="1"/>
    <col min="34" max="34" width="10.140625" bestFit="1" customWidth="1"/>
    <col min="35" max="36" width="13.140625" customWidth="1"/>
    <col min="37" max="37" width="12" customWidth="1"/>
    <col min="38" max="39" width="10.140625" bestFit="1" customWidth="1"/>
    <col min="40" max="41" width="12.7109375" bestFit="1" customWidth="1"/>
    <col min="42" max="42" width="10" bestFit="1" customWidth="1"/>
    <col min="43" max="43" width="12.5703125" bestFit="1" customWidth="1"/>
    <col min="44" max="46" width="10" bestFit="1" customWidth="1"/>
    <col min="47" max="47" width="9.85546875" bestFit="1" customWidth="1"/>
    <col min="48" max="49" width="12.5703125" bestFit="1" customWidth="1"/>
    <col min="50" max="50" width="9.85546875" bestFit="1" customWidth="1"/>
    <col min="51" max="52" width="9.57031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7.13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41" ht="15.75" x14ac:dyDescent="0.3">
      <c r="B17" s="9" t="s">
        <v>22</v>
      </c>
      <c r="C17" s="3">
        <v>45</v>
      </c>
      <c r="D17" s="6" t="s">
        <v>23</v>
      </c>
      <c r="F17" s="9" t="s">
        <v>58</v>
      </c>
      <c r="G17" s="3">
        <v>0</v>
      </c>
      <c r="H17" s="6"/>
    </row>
    <row r="18" spans="1:41" ht="18" x14ac:dyDescent="0.35">
      <c r="B18" s="9" t="s">
        <v>24</v>
      </c>
      <c r="C18" s="3">
        <v>12</v>
      </c>
      <c r="D18" s="4" t="s">
        <v>25</v>
      </c>
      <c r="F18" s="9" t="s">
        <v>63</v>
      </c>
      <c r="G18" s="3"/>
      <c r="H18" s="6"/>
    </row>
    <row r="19" spans="1:41" ht="18" x14ac:dyDescent="0.35">
      <c r="A19" t="s">
        <v>26</v>
      </c>
      <c r="B19" s="10"/>
      <c r="F19" s="9" t="s">
        <v>62</v>
      </c>
      <c r="G19" s="3">
        <v>110</v>
      </c>
      <c r="H19" s="6" t="s">
        <v>13</v>
      </c>
    </row>
    <row r="20" spans="1:41" x14ac:dyDescent="0.25">
      <c r="B20" s="9"/>
      <c r="C20" s="3"/>
      <c r="D20" s="6"/>
    </row>
    <row r="21" spans="1:41" x14ac:dyDescent="0.25">
      <c r="B21" s="9"/>
      <c r="C21" s="3"/>
      <c r="D21" s="6"/>
    </row>
    <row r="22" spans="1:41" x14ac:dyDescent="0.25">
      <c r="B22" s="9" t="s">
        <v>73</v>
      </c>
      <c r="C22" s="3">
        <v>10</v>
      </c>
      <c r="D22" s="6"/>
    </row>
    <row r="23" spans="1:41" ht="18" x14ac:dyDescent="0.35">
      <c r="B23" s="9" t="s">
        <v>59</v>
      </c>
      <c r="C23" s="3">
        <v>80</v>
      </c>
      <c r="D23" s="6" t="s">
        <v>13</v>
      </c>
      <c r="F23" s="9" t="s">
        <v>61</v>
      </c>
      <c r="G23" s="3">
        <v>4</v>
      </c>
      <c r="H23" s="6" t="s">
        <v>29</v>
      </c>
    </row>
    <row r="24" spans="1:41" ht="18" x14ac:dyDescent="0.35">
      <c r="B24" s="9" t="s">
        <v>60</v>
      </c>
      <c r="C24" s="11">
        <v>120</v>
      </c>
      <c r="D24" s="6" t="s">
        <v>13</v>
      </c>
    </row>
    <row r="25" spans="1:41" x14ac:dyDescent="0.25">
      <c r="B25" s="9" t="s">
        <v>30</v>
      </c>
      <c r="C25" s="3">
        <v>44</v>
      </c>
      <c r="D25" s="6" t="s">
        <v>31</v>
      </c>
    </row>
    <row r="26" spans="1:41" x14ac:dyDescent="0.25">
      <c r="B26" s="9" t="s">
        <v>32</v>
      </c>
      <c r="C26" s="3">
        <v>120</v>
      </c>
      <c r="D26" s="6" t="s">
        <v>31</v>
      </c>
    </row>
    <row r="28" spans="1:41" ht="30" x14ac:dyDescent="0.25">
      <c r="B28" s="12" t="s">
        <v>33</v>
      </c>
      <c r="C28" s="21" t="str">
        <f>[1]!PVT_encode_string(gamma_gas_,gamma_oil_,gamma_wat_,Rsb_,Rp_,Pb_,Tres_,Bob_,muob_)</f>
        <v>gamma_gas:0.800;gamma_oil:0.870;gamma_wat:1.000;rsb_m3m3:80.000;rp_m3m3:80.000;pb_atma:120.000;tres_C:90.000;bob_m3m3:1.200;muob_cP:1.000;PVTcorr:0;ksep_fr:0.000;p_ksep_atma:-1.000;t_ksep_C:-1.000;gas_only:False;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25">
      <c r="B29" s="9" t="s">
        <v>50</v>
      </c>
      <c r="C29" s="23" t="str">
        <f>[1]!ESP_encode_string(J37,Hnom,Fr,,,,,0.5)</f>
        <v>ESP_ID:737.00000;HeadNom_m:1000.00000;ESPfreq_Hz:45.00000;ESP_U_V:1000.00000;MotorPowerNom_kW:30.00000;t_intake_C:85.00000;t_dis_C:85.00000;KsepGS_fr:0.50000;Ksep_manual_fr:0.00000;ESP_energy_fact_Whday:0.00000;ESP_cable_type:0;ESP_h_mes_m:0.00000;ESP_gas_degradation_type:0;c_calibr_head:1.00000;c_calibr_rate:1.00000;c_calibr_power:1.00000;PKV_work_min:-1.00000;PKV_stop_min:-1.00000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25">
      <c r="B30" s="9" t="s">
        <v>51</v>
      </c>
      <c r="C30" s="24" t="str">
        <f>[1]!GL_encode_string(qgas_inj_,pgas_inj_,d_gl_,M35:M38,N35:N38,O35:O38)</f>
        <v>GLV:1;q_gas_inj_sm3day:0.00000;p_gas_inj_atma:110.00000;d_gas_inj_mm:4.00000;GLV:3;H_glv_m1:1000.000;d_glv_mm1:0.000;p_glv_atma1:25.000;H_glv_m2:2000.000;d_glv_mm2:3.000;p_glv_atma2:55.000;H_glv_m3:2450.000;d_glv_mm3:2.000;p_glv_atma3:60.000;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25">
      <c r="B31" s="9" t="s">
        <v>52</v>
      </c>
      <c r="C31" s="25" t="str">
        <f>IF(ALsel,ESP_,GLV_)</f>
        <v>ESP_ID:737.00000;HeadNom_m:1000.00000;ESPfreq_Hz:45.00000;ESP_U_V:1000.00000;MotorPowerNom_kW:30.00000;t_intake_C:85.00000;t_dis_C:85.00000;KsepGS_fr:0.50000;Ksep_manual_fr:0.00000;ESP_energy_fact_Whday:0.00000;ESP_cable_type:0;ESP_h_mes_m:0.00000;ESP_gas_degradation_type:0;c_calibr_head:1.00000;c_calibr_rate:1.00000;c_calibr_power:1.00000;PKV_work_min:-1.00000;PKV_stop_min:-1.00000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25">
      <c r="B33" s="13" t="s">
        <v>34</v>
      </c>
      <c r="C33" s="14"/>
      <c r="D33" s="14"/>
      <c r="F33" s="9" t="s">
        <v>53</v>
      </c>
      <c r="G33" s="3">
        <v>1</v>
      </c>
      <c r="I33" t="s">
        <v>64</v>
      </c>
      <c r="M33" t="s">
        <v>65</v>
      </c>
      <c r="R33" t="s">
        <v>70</v>
      </c>
    </row>
    <row r="34" spans="2:26" ht="31.5" x14ac:dyDescent="0.35">
      <c r="B34" s="6" t="s">
        <v>35</v>
      </c>
      <c r="C34" s="29">
        <v>3000</v>
      </c>
      <c r="D34" s="30" t="s">
        <v>27</v>
      </c>
      <c r="F34" s="9" t="s">
        <v>48</v>
      </c>
      <c r="G34" s="3">
        <v>2</v>
      </c>
      <c r="I34" s="9" t="s">
        <v>54</v>
      </c>
      <c r="J34" s="3">
        <v>100</v>
      </c>
      <c r="K34" s="6" t="s">
        <v>23</v>
      </c>
      <c r="M34" s="9" t="s">
        <v>57</v>
      </c>
      <c r="N34" s="9" t="s">
        <v>68</v>
      </c>
      <c r="O34" s="9" t="s">
        <v>67</v>
      </c>
      <c r="R34" s="9" t="s">
        <v>71</v>
      </c>
      <c r="S34" s="3">
        <v>1</v>
      </c>
    </row>
    <row r="35" spans="2:26" x14ac:dyDescent="0.25">
      <c r="B35" s="6"/>
      <c r="C35" s="29"/>
      <c r="D35" s="30"/>
      <c r="F35" s="9" t="s">
        <v>47</v>
      </c>
      <c r="G35" s="3">
        <v>0</v>
      </c>
      <c r="I35" s="9" t="s">
        <v>55</v>
      </c>
      <c r="J35" s="3">
        <v>1000</v>
      </c>
      <c r="K35" s="6" t="s">
        <v>27</v>
      </c>
      <c r="M35" s="3">
        <v>1000</v>
      </c>
      <c r="N35" s="3">
        <v>0</v>
      </c>
      <c r="O35" s="3">
        <v>25</v>
      </c>
      <c r="R35" s="9" t="s">
        <v>72</v>
      </c>
      <c r="S35" s="3">
        <v>1</v>
      </c>
    </row>
    <row r="36" spans="2:26" ht="19.5" customHeight="1" x14ac:dyDescent="0.25">
      <c r="B36" s="6"/>
      <c r="C36" s="29"/>
      <c r="D36" s="30"/>
      <c r="I36" s="9" t="s">
        <v>56</v>
      </c>
      <c r="J36" s="3">
        <v>45</v>
      </c>
      <c r="K36" s="6" t="s">
        <v>66</v>
      </c>
      <c r="M36" s="3">
        <v>2000</v>
      </c>
      <c r="N36" s="3">
        <v>3</v>
      </c>
      <c r="O36" s="3">
        <v>55</v>
      </c>
    </row>
    <row r="37" spans="2:26" x14ac:dyDescent="0.25">
      <c r="B37" s="6"/>
      <c r="C37" s="29"/>
      <c r="D37" s="30"/>
      <c r="G37" s="10"/>
      <c r="I37" s="9" t="s">
        <v>28</v>
      </c>
      <c r="J37" s="3">
        <f>[1]!ESP_id_by_rate(Qnom)</f>
        <v>737</v>
      </c>
      <c r="K37" s="6"/>
      <c r="M37" s="3">
        <v>2450</v>
      </c>
      <c r="N37" s="3">
        <v>2</v>
      </c>
      <c r="O37" s="3">
        <v>60</v>
      </c>
    </row>
    <row r="38" spans="2:26" ht="18" x14ac:dyDescent="0.35">
      <c r="B38" s="6" t="s">
        <v>37</v>
      </c>
      <c r="C38" s="29">
        <v>12</v>
      </c>
      <c r="D38" s="30" t="s">
        <v>29</v>
      </c>
      <c r="G38" s="10"/>
      <c r="M38" s="3"/>
      <c r="N38" s="3"/>
      <c r="O38" s="3"/>
    </row>
    <row r="39" spans="2:26" x14ac:dyDescent="0.25">
      <c r="G39" s="10"/>
      <c r="M39" s="3"/>
      <c r="N39" s="3"/>
      <c r="O39" s="3"/>
      <c r="V39" s="20"/>
      <c r="W39" s="20"/>
    </row>
    <row r="40" spans="2:26" x14ac:dyDescent="0.25">
      <c r="G40" s="10"/>
    </row>
    <row r="41" spans="2:26" x14ac:dyDescent="0.25">
      <c r="B41" s="14" t="s">
        <v>38</v>
      </c>
      <c r="C41" s="14"/>
      <c r="E41" t="s">
        <v>39</v>
      </c>
      <c r="G41" s="10"/>
      <c r="H41" t="s">
        <v>40</v>
      </c>
      <c r="I41" s="10"/>
      <c r="J41" t="s">
        <v>41</v>
      </c>
    </row>
    <row r="42" spans="2:26" ht="18" x14ac:dyDescent="0.35">
      <c r="B42" s="17" t="s">
        <v>42</v>
      </c>
      <c r="C42" s="17" t="s">
        <v>43</v>
      </c>
      <c r="E42" s="17" t="s">
        <v>43</v>
      </c>
      <c r="F42" s="17" t="s">
        <v>44</v>
      </c>
      <c r="G42" s="10"/>
      <c r="H42" s="17" t="s">
        <v>42</v>
      </c>
      <c r="I42" s="15" t="s">
        <v>45</v>
      </c>
      <c r="J42" s="17" t="s">
        <v>42</v>
      </c>
      <c r="K42" s="15" t="s">
        <v>46</v>
      </c>
      <c r="W42" s="20"/>
      <c r="X42" s="20"/>
      <c r="Y42" s="20"/>
      <c r="Z42" s="20"/>
    </row>
    <row r="43" spans="2:26" x14ac:dyDescent="0.25">
      <c r="B43" s="17" t="s">
        <v>27</v>
      </c>
      <c r="C43" s="17" t="s">
        <v>27</v>
      </c>
      <c r="E43" s="17" t="s">
        <v>27</v>
      </c>
      <c r="F43" s="17" t="s">
        <v>36</v>
      </c>
      <c r="G43" s="10"/>
      <c r="H43" s="17" t="s">
        <v>27</v>
      </c>
      <c r="I43" s="17" t="s">
        <v>29</v>
      </c>
      <c r="J43" s="17" t="s">
        <v>27</v>
      </c>
      <c r="K43" s="17" t="s">
        <v>29</v>
      </c>
      <c r="W43" s="20"/>
      <c r="X43" s="20"/>
      <c r="Y43" s="20"/>
      <c r="Z43" s="20"/>
    </row>
    <row r="44" spans="2:26" x14ac:dyDescent="0.2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2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2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2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2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52" x14ac:dyDescent="0.2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 s="27">
        <f t="array" ref="N49:AZ75">[1]!well_pwf_plin_atma(qliq_,fw_,C22,C34,Pcalc_,C38,PVTstr_,AL_str_,B44:C71,J44:K51,H44:I51,E44:F51,hcor,tempm,C26,c_grav,c_fric,,Qinj_,,21)</f>
        <v>121.37235347486433</v>
      </c>
      <c r="O49" s="27">
        <v>9.9560322521508979</v>
      </c>
      <c r="P49" s="27">
        <v>11.03949867482677</v>
      </c>
      <c r="Q49" s="27">
        <v>80</v>
      </c>
      <c r="R49" s="27">
        <v>178.61912178165065</v>
      </c>
      <c r="S49">
        <v>102.72836035034992</v>
      </c>
      <c r="T49">
        <v>121.37235347486433</v>
      </c>
      <c r="U49">
        <v>45</v>
      </c>
      <c r="V49">
        <v>12</v>
      </c>
      <c r="W49" s="20">
        <v>3168</v>
      </c>
      <c r="X49" s="20">
        <v>25.956622195882879</v>
      </c>
      <c r="Y49" s="20">
        <v>25.956622195882879</v>
      </c>
      <c r="Z49" s="20">
        <v>20</v>
      </c>
      <c r="AA49">
        <v>99.670575309486551</v>
      </c>
      <c r="AB49">
        <v>92.298796014454339</v>
      </c>
      <c r="AC49">
        <v>120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2:52" x14ac:dyDescent="0.2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p_wf_atma</v>
      </c>
      <c r="O50" t="str">
        <v>p_line_atma</v>
      </c>
      <c r="P50" t="str">
        <v>p_buf_atma</v>
      </c>
      <c r="Q50" t="str">
        <v>p_cas_atma</v>
      </c>
      <c r="R50" t="str">
        <v>p_dis_atma</v>
      </c>
      <c r="S50" t="str">
        <v>p_int_atma</v>
      </c>
      <c r="T50" t="str">
        <v>p_wf_atma</v>
      </c>
      <c r="U50" t="str">
        <v>qliq_sm3day</v>
      </c>
      <c r="V50" t="str">
        <v>fw_perc</v>
      </c>
      <c r="W50" s="20" t="str">
        <v>qgas_sm3day</v>
      </c>
      <c r="X50" s="20" t="str">
        <v>t_line_C</v>
      </c>
      <c r="Y50" s="20" t="str">
        <v>t_buf_C</v>
      </c>
      <c r="Z50" s="20" t="str">
        <v>t_cas_C</v>
      </c>
      <c r="AA50" t="str">
        <v>t_dis_C</v>
      </c>
      <c r="AB50" t="str">
        <v>t_int_C</v>
      </c>
      <c r="AC50" t="str">
        <v>t_wf_C</v>
      </c>
      <c r="AD50" t="str">
        <v>dchoke_mm</v>
      </c>
      <c r="AE50" t="str">
        <v>c_calibr_choke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2:52" x14ac:dyDescent="0.2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2456.5144866937967</v>
      </c>
      <c r="P51">
        <v>80</v>
      </c>
      <c r="Q51" t="b">
        <v>1</v>
      </c>
      <c r="R51" t="str">
        <v>ВНН5-125 Новомет</v>
      </c>
      <c r="S51">
        <v>50</v>
      </c>
      <c r="T51">
        <v>1000</v>
      </c>
      <c r="U51">
        <v>1029.5756475156898</v>
      </c>
      <c r="V51">
        <v>10.025643225657507</v>
      </c>
      <c r="W51" s="26">
        <v>0.52094770349159436</v>
      </c>
      <c r="X51" s="26">
        <v>0.35089717028991513</v>
      </c>
      <c r="Y51" s="26">
        <v>0.26362637130254202</v>
      </c>
      <c r="Z51" s="20">
        <v>17523.920499939552</v>
      </c>
      <c r="AA51">
        <v>0</v>
      </c>
      <c r="AB51">
        <v>0.89650972793398753</v>
      </c>
      <c r="AC51">
        <v>0.79301945586797495</v>
      </c>
      <c r="AD51">
        <v>0.5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2:52" ht="30" x14ac:dyDescent="0.2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>
        <v>0</v>
      </c>
      <c r="O52" s="10" t="str">
        <v>hdyn_m</v>
      </c>
      <c r="P52" s="10" t="str">
        <v>pcas_hdyn_atma</v>
      </c>
      <c r="Q52" s="10" t="str">
        <v>correct_hdyn</v>
      </c>
      <c r="R52" s="10" t="str">
        <v>ESP.name</v>
      </c>
      <c r="S52" s="10" t="str">
        <v>ESP.freq_Hz</v>
      </c>
      <c r="T52" s="10" t="str">
        <v>ESP.U_V</v>
      </c>
      <c r="U52" s="10" t="str">
        <v>ESP.Utr_V</v>
      </c>
      <c r="V52" s="10" t="str">
        <v>ESP.I_A</v>
      </c>
      <c r="W52" s="28" t="str">
        <v>ESP.load_fr</v>
      </c>
      <c r="X52" s="28" t="str">
        <v>ESPpump.eff_d</v>
      </c>
      <c r="Y52" s="28" t="str">
        <v>ESPsys.eff_d</v>
      </c>
      <c r="Z52" s="28" t="str">
        <v>ESP.power_CS</v>
      </c>
      <c r="AA52" s="10" t="str">
        <v>ESP.fact_power_CS</v>
      </c>
      <c r="AB52" s="10" t="str">
        <v>ESP.ksep_total_fr</v>
      </c>
      <c r="AC52" s="10" t="str">
        <v>ESP.ksep_nat_fr</v>
      </c>
      <c r="AD52" s="10" t="str">
        <v>ESP.ksep_gassep_fr</v>
      </c>
      <c r="AE52" s="10" t="str">
        <v>ESP.c_calibr_head</v>
      </c>
      <c r="AF52" s="10" t="str">
        <v>ESP.c_calibr_rate</v>
      </c>
      <c r="AG52" s="10" t="str">
        <v>ESP.c_calibr_power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2:52" x14ac:dyDescent="0.2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 s="20">
        <v>9</v>
      </c>
      <c r="X53" s="20">
        <v>10</v>
      </c>
      <c r="Y53" s="20">
        <v>11</v>
      </c>
      <c r="Z53" s="26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19</v>
      </c>
      <c r="AH53">
        <v>20</v>
      </c>
      <c r="AI53">
        <v>21</v>
      </c>
      <c r="AJ53">
        <v>22</v>
      </c>
      <c r="AK53">
        <v>23</v>
      </c>
      <c r="AL53">
        <v>24</v>
      </c>
      <c r="AM53">
        <v>25</v>
      </c>
      <c r="AN53">
        <v>26</v>
      </c>
      <c r="AO53">
        <v>27</v>
      </c>
      <c r="AP53">
        <v>28</v>
      </c>
      <c r="AQ53">
        <v>29</v>
      </c>
      <c r="AR53">
        <v>30</v>
      </c>
      <c r="AS53">
        <v>31</v>
      </c>
      <c r="AT53">
        <v>32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2:52" x14ac:dyDescent="0.2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 t="str">
        <v>num</v>
      </c>
      <c r="O54" t="str">
        <v>hmes_m</v>
      </c>
      <c r="P54" t="str">
        <v>p_tub_atma</v>
      </c>
      <c r="Q54" t="str">
        <v>hmes_m</v>
      </c>
      <c r="R54" t="str">
        <v>h_vert_m</v>
      </c>
      <c r="S54" t="str">
        <v>hmes_m</v>
      </c>
      <c r="T54" t="str">
        <v>c_Diam</v>
      </c>
      <c r="U54" t="str">
        <v>hmes_m</v>
      </c>
      <c r="V54" t="str">
        <v>c_Theta</v>
      </c>
      <c r="W54" s="20" t="str">
        <v>hmes_m</v>
      </c>
      <c r="X54" s="20" t="str">
        <v>t_tub_C</v>
      </c>
      <c r="Y54" s="20" t="str">
        <v>hmes_m</v>
      </c>
      <c r="Z54" s="26" t="str">
        <v>Hl_tub</v>
      </c>
      <c r="AA54" t="str">
        <v>hmes_m</v>
      </c>
      <c r="AB54" t="str">
        <v>p_cas_atma</v>
      </c>
      <c r="AC54" t="str">
        <v>hmes_m</v>
      </c>
      <c r="AD54" t="str">
        <v>Hl_cas</v>
      </c>
      <c r="AE54" t="str">
        <v>hmes_m</v>
      </c>
      <c r="AF54" t="str">
        <v>t_amb_C</v>
      </c>
      <c r="AG54" t="str">
        <v>hmes_m</v>
      </c>
      <c r="AH54" t="str">
        <v>p_cas_atma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2:52" x14ac:dyDescent="0.2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1</v>
      </c>
      <c r="O55" s="31">
        <v>0</v>
      </c>
      <c r="P55" s="31">
        <v>11.03949867482677</v>
      </c>
      <c r="Q55" s="31">
        <v>0</v>
      </c>
      <c r="R55" s="31">
        <v>0</v>
      </c>
      <c r="S55" s="31">
        <v>0</v>
      </c>
      <c r="T55" s="32">
        <v>7.2000000000000008E-2</v>
      </c>
      <c r="U55" s="31">
        <v>0</v>
      </c>
      <c r="V55" s="31">
        <v>90</v>
      </c>
      <c r="W55" s="31">
        <v>0</v>
      </c>
      <c r="X55" s="31">
        <v>25.956622195882879</v>
      </c>
      <c r="Y55" s="31">
        <v>0</v>
      </c>
      <c r="Z55" s="32">
        <v>0.48544069529600076</v>
      </c>
      <c r="AA55" s="31">
        <v>0</v>
      </c>
      <c r="AB55" s="31">
        <v>0.87018271834557082</v>
      </c>
      <c r="AC55" s="31">
        <v>2501</v>
      </c>
      <c r="AD55" s="32">
        <v>0.99995141172466495</v>
      </c>
      <c r="AE55" s="31">
        <v>0</v>
      </c>
      <c r="AF55" s="31">
        <v>20</v>
      </c>
      <c r="AG55" s="31">
        <v>0</v>
      </c>
      <c r="AH55" s="31">
        <v>80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2:52" x14ac:dyDescent="0.2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2</v>
      </c>
      <c r="O56" s="31">
        <v>166.66666666666666</v>
      </c>
      <c r="P56" s="31">
        <v>19.607721733193344</v>
      </c>
      <c r="Q56" s="31">
        <v>150</v>
      </c>
      <c r="R56" s="31">
        <v>0</v>
      </c>
      <c r="S56" s="31">
        <v>150</v>
      </c>
      <c r="T56" s="32">
        <v>7.2000000000000008E-2</v>
      </c>
      <c r="U56" s="31">
        <v>150</v>
      </c>
      <c r="V56" s="31">
        <v>90</v>
      </c>
      <c r="W56" s="31">
        <v>166.66666666666666</v>
      </c>
      <c r="X56" s="31">
        <v>27.662830949825711</v>
      </c>
      <c r="Y56" s="31">
        <v>150</v>
      </c>
      <c r="Z56" s="32">
        <v>0.66513463183749533</v>
      </c>
      <c r="AA56" s="31">
        <v>157.89473684210526</v>
      </c>
      <c r="AB56" s="31">
        <v>1.1217632801755131</v>
      </c>
      <c r="AC56" s="31">
        <v>2525.9499999999998</v>
      </c>
      <c r="AD56" s="32">
        <v>0.99991873914011464</v>
      </c>
      <c r="AE56" s="31">
        <v>166.66666666666666</v>
      </c>
      <c r="AF56" s="31">
        <v>21.666666666666668</v>
      </c>
      <c r="AG56" s="31">
        <v>166.66666666666666</v>
      </c>
      <c r="AH56" s="31">
        <v>81.478604352392097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2:52" x14ac:dyDescent="0.2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3</v>
      </c>
      <c r="O57" s="31">
        <v>333.33333333333331</v>
      </c>
      <c r="P57" s="31">
        <v>30.641913079394072</v>
      </c>
      <c r="Q57" s="31">
        <v>300</v>
      </c>
      <c r="R57" s="31">
        <v>0</v>
      </c>
      <c r="S57" s="31">
        <v>300</v>
      </c>
      <c r="T57" s="32">
        <v>7.2000000000000008E-2</v>
      </c>
      <c r="U57" s="31">
        <v>300</v>
      </c>
      <c r="V57" s="31">
        <v>90</v>
      </c>
      <c r="W57" s="31">
        <v>333.33333333333331</v>
      </c>
      <c r="X57" s="31">
        <v>29.518853913023975</v>
      </c>
      <c r="Y57" s="31">
        <v>300</v>
      </c>
      <c r="Z57" s="32">
        <v>0.82937909889665662</v>
      </c>
      <c r="AA57" s="31">
        <v>315.78947368421052</v>
      </c>
      <c r="AB57" s="31">
        <v>2.716672222266022</v>
      </c>
      <c r="AC57" s="31">
        <v>2550.9</v>
      </c>
      <c r="AD57" s="32">
        <v>0.99988606655556433</v>
      </c>
      <c r="AE57" s="31">
        <v>333.33333333333331</v>
      </c>
      <c r="AF57" s="31">
        <v>23.333333333333332</v>
      </c>
      <c r="AG57" s="31">
        <v>333.33333333333331</v>
      </c>
      <c r="AH57" s="31">
        <v>82.976654045359936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2:52" x14ac:dyDescent="0.2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4</v>
      </c>
      <c r="O58" s="31">
        <v>500</v>
      </c>
      <c r="P58" s="31">
        <v>43.070401831679234</v>
      </c>
      <c r="Q58" s="31">
        <v>450</v>
      </c>
      <c r="R58" s="31">
        <v>0</v>
      </c>
      <c r="S58" s="31">
        <v>450</v>
      </c>
      <c r="T58" s="32">
        <v>6.6000000000000003E-2</v>
      </c>
      <c r="U58" s="31">
        <v>450</v>
      </c>
      <c r="V58" s="31">
        <v>90</v>
      </c>
      <c r="W58" s="31">
        <v>500</v>
      </c>
      <c r="X58" s="31">
        <v>31.56634504298794</v>
      </c>
      <c r="Y58" s="31">
        <v>450</v>
      </c>
      <c r="Z58" s="32">
        <v>0.82196702779913866</v>
      </c>
      <c r="AA58" s="31">
        <v>473.68421052631578</v>
      </c>
      <c r="AB58" s="31">
        <v>5.298123164363389</v>
      </c>
      <c r="AC58" s="31">
        <v>2575.85</v>
      </c>
      <c r="AD58" s="32">
        <v>0.99985339397101403</v>
      </c>
      <c r="AE58" s="31">
        <v>500</v>
      </c>
      <c r="AF58" s="31">
        <v>25</v>
      </c>
      <c r="AG58" s="31">
        <v>500</v>
      </c>
      <c r="AH58" s="31">
        <v>84.492370746157562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2:52" x14ac:dyDescent="0.2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5</v>
      </c>
      <c r="O59" s="31">
        <v>666.66666666666663</v>
      </c>
      <c r="P59" s="31">
        <v>54.366123787246174</v>
      </c>
      <c r="Q59" s="31">
        <v>600</v>
      </c>
      <c r="R59" s="31">
        <v>0</v>
      </c>
      <c r="S59" s="31">
        <v>600</v>
      </c>
      <c r="T59" s="32">
        <v>0.06</v>
      </c>
      <c r="U59" s="31">
        <v>600</v>
      </c>
      <c r="V59" s="31">
        <v>90</v>
      </c>
      <c r="W59" s="31">
        <v>666.66666666666663</v>
      </c>
      <c r="X59" s="31">
        <v>33.806054377551646</v>
      </c>
      <c r="Y59" s="31">
        <v>600</v>
      </c>
      <c r="Z59" s="32">
        <v>0.79983180043104096</v>
      </c>
      <c r="AA59" s="31">
        <v>631.57894736842104</v>
      </c>
      <c r="AB59" s="31">
        <v>8.7664275531152125</v>
      </c>
      <c r="AC59" s="31">
        <v>2600.8000000000002</v>
      </c>
      <c r="AD59" s="32">
        <v>0.99982072138646372</v>
      </c>
      <c r="AE59" s="31">
        <v>666.66666666666663</v>
      </c>
      <c r="AF59" s="31">
        <v>26.666666666666668</v>
      </c>
      <c r="AG59" s="31">
        <v>666.66666666666663</v>
      </c>
      <c r="AH59" s="31">
        <v>86.026238083591679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2:52" x14ac:dyDescent="0.2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6</v>
      </c>
      <c r="O60" s="31">
        <v>833.33333333333326</v>
      </c>
      <c r="P60" s="31">
        <v>66.321251440687746</v>
      </c>
      <c r="Q60" s="31">
        <v>750</v>
      </c>
      <c r="R60" s="31">
        <v>0</v>
      </c>
      <c r="S60" s="31">
        <v>750</v>
      </c>
      <c r="T60" s="32">
        <v>0.06</v>
      </c>
      <c r="U60" s="31">
        <v>750</v>
      </c>
      <c r="V60" s="31">
        <v>90</v>
      </c>
      <c r="W60" s="31">
        <v>833.33333333333326</v>
      </c>
      <c r="X60" s="31">
        <v>36.369431299980931</v>
      </c>
      <c r="Y60" s="31">
        <v>750</v>
      </c>
      <c r="Z60" s="32">
        <v>0.84729547540194716</v>
      </c>
      <c r="AA60" s="31">
        <v>789.47368421052624</v>
      </c>
      <c r="AB60" s="31">
        <v>13.076091378680506</v>
      </c>
      <c r="AC60" s="31">
        <v>2625.75</v>
      </c>
      <c r="AD60" s="32">
        <v>0.99978841071160163</v>
      </c>
      <c r="AE60" s="31">
        <v>833.33333333333326</v>
      </c>
      <c r="AF60" s="31">
        <v>28.333333333333332</v>
      </c>
      <c r="AG60" s="31">
        <v>833.33333333333326</v>
      </c>
      <c r="AH60" s="31">
        <v>87.575139670580569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  <row r="61" spans="2:52" x14ac:dyDescent="0.2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7</v>
      </c>
      <c r="O61" s="31">
        <v>1000</v>
      </c>
      <c r="P61" s="31">
        <v>78.918624674250651</v>
      </c>
      <c r="Q61" s="31">
        <v>900</v>
      </c>
      <c r="R61" s="31">
        <v>0</v>
      </c>
      <c r="S61" s="31">
        <v>900</v>
      </c>
      <c r="T61" s="32">
        <v>0.06</v>
      </c>
      <c r="U61" s="31">
        <v>900</v>
      </c>
      <c r="V61" s="31">
        <v>90</v>
      </c>
      <c r="W61" s="31">
        <v>1000</v>
      </c>
      <c r="X61" s="31">
        <v>39.390991015074732</v>
      </c>
      <c r="Y61" s="31">
        <v>900</v>
      </c>
      <c r="Z61" s="32">
        <v>0.90843481442033824</v>
      </c>
      <c r="AA61" s="31">
        <v>947.36842105263156</v>
      </c>
      <c r="AB61" s="31">
        <v>18.448131292940001</v>
      </c>
      <c r="AC61" s="31">
        <v>2650.7</v>
      </c>
      <c r="AD61" s="32">
        <v>0.99975610296126216</v>
      </c>
      <c r="AE61" s="31">
        <v>1000</v>
      </c>
      <c r="AF61" s="31">
        <v>30</v>
      </c>
      <c r="AG61" s="31">
        <v>1000</v>
      </c>
      <c r="AH61" s="31">
        <v>89.125772454100016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</row>
    <row r="62" spans="2:52" x14ac:dyDescent="0.2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8</v>
      </c>
      <c r="O62" s="31">
        <v>1166.6666666666665</v>
      </c>
      <c r="P62" s="31">
        <v>91.754696112382561</v>
      </c>
      <c r="Q62" s="31">
        <v>1050</v>
      </c>
      <c r="R62" s="31">
        <v>2</v>
      </c>
      <c r="S62" s="31">
        <v>1050</v>
      </c>
      <c r="T62" s="32">
        <v>0.06</v>
      </c>
      <c r="U62" s="31">
        <v>1050</v>
      </c>
      <c r="V62" s="31">
        <v>72.772461476460705</v>
      </c>
      <c r="W62" s="31">
        <v>1166.6666666666665</v>
      </c>
      <c r="X62" s="31">
        <v>43.185022196327161</v>
      </c>
      <c r="Y62" s="31">
        <v>1050</v>
      </c>
      <c r="Z62" s="32">
        <v>0.97813532583928375</v>
      </c>
      <c r="AA62" s="31">
        <v>1105.2631578947369</v>
      </c>
      <c r="AB62" s="31">
        <v>25.299850689339731</v>
      </c>
      <c r="AC62" s="31">
        <v>2675.65</v>
      </c>
      <c r="AD62" s="32">
        <v>0.99972379521092281</v>
      </c>
      <c r="AE62" s="31">
        <v>1166.6666666666665</v>
      </c>
      <c r="AF62" s="31">
        <v>31.593333333333334</v>
      </c>
      <c r="AG62" s="31">
        <v>1166.6666666666665</v>
      </c>
      <c r="AH62" s="31">
        <v>90.623478740369663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</row>
    <row r="63" spans="2:52" x14ac:dyDescent="0.2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9</v>
      </c>
      <c r="O63" s="31">
        <v>1333.3333333333333</v>
      </c>
      <c r="P63" s="31">
        <v>104.31757208412628</v>
      </c>
      <c r="Q63" s="31">
        <v>1200</v>
      </c>
      <c r="R63" s="31">
        <v>9</v>
      </c>
      <c r="S63" s="31">
        <v>1200</v>
      </c>
      <c r="T63" s="32">
        <v>0.06</v>
      </c>
      <c r="U63" s="31">
        <v>1200</v>
      </c>
      <c r="V63" s="31">
        <v>68.434814984757395</v>
      </c>
      <c r="W63" s="31">
        <v>1333.3333333333333</v>
      </c>
      <c r="X63" s="31">
        <v>47.935974163148451</v>
      </c>
      <c r="Y63" s="31">
        <v>1200</v>
      </c>
      <c r="Z63" s="32">
        <v>1</v>
      </c>
      <c r="AA63" s="31">
        <v>1263.1578947368421</v>
      </c>
      <c r="AB63" s="31">
        <v>33.390469132197666</v>
      </c>
      <c r="AC63" s="31">
        <v>2700.6</v>
      </c>
      <c r="AD63" s="32">
        <v>0.99969148746058334</v>
      </c>
      <c r="AE63" s="31">
        <v>1333.3333333333333</v>
      </c>
      <c r="AF63" s="31">
        <v>33.143333333333338</v>
      </c>
      <c r="AG63" s="31">
        <v>1333.3333333333333</v>
      </c>
      <c r="AH63" s="31">
        <v>92.086496128892321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</row>
    <row r="64" spans="2:52" x14ac:dyDescent="0.25">
      <c r="B64" s="16">
        <v>3000</v>
      </c>
      <c r="C64" s="16">
        <v>2500</v>
      </c>
      <c r="D64">
        <f t="shared" si="0"/>
        <v>500</v>
      </c>
      <c r="G64" s="10"/>
      <c r="M64" s="18"/>
      <c r="N64">
        <v>10</v>
      </c>
      <c r="O64" s="31">
        <v>1500</v>
      </c>
      <c r="P64" s="31">
        <v>116.41968668992494</v>
      </c>
      <c r="Q64" s="31">
        <v>1350</v>
      </c>
      <c r="R64" s="31">
        <v>20.5</v>
      </c>
      <c r="S64" s="31">
        <v>1350</v>
      </c>
      <c r="T64" s="32">
        <v>0.06</v>
      </c>
      <c r="U64" s="31">
        <v>1350</v>
      </c>
      <c r="V64" s="31">
        <v>64.189299205653242</v>
      </c>
      <c r="W64" s="31">
        <v>1500</v>
      </c>
      <c r="X64" s="31">
        <v>54.011885811741294</v>
      </c>
      <c r="Y64" s="31">
        <v>1350</v>
      </c>
      <c r="Z64" s="32">
        <v>1</v>
      </c>
      <c r="AA64" s="31">
        <v>1421.0526315789473</v>
      </c>
      <c r="AB64" s="31">
        <v>42.187342360524724</v>
      </c>
      <c r="AC64" s="31">
        <v>2725.55</v>
      </c>
      <c r="AD64" s="32">
        <v>0.99960922338389668</v>
      </c>
      <c r="AE64" s="31">
        <v>1500</v>
      </c>
      <c r="AF64" s="31">
        <v>34.64</v>
      </c>
      <c r="AG64" s="31">
        <v>1500</v>
      </c>
      <c r="AH64" s="31">
        <v>93.508520048363394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</row>
    <row r="65" spans="2:52" x14ac:dyDescent="0.25">
      <c r="B65" s="18"/>
      <c r="C65" s="18"/>
      <c r="G65" s="10"/>
      <c r="M65" s="18"/>
      <c r="N65">
        <v>11</v>
      </c>
      <c r="O65" s="31">
        <v>1666.6666666666665</v>
      </c>
      <c r="P65" s="31">
        <v>127.99104379661267</v>
      </c>
      <c r="Q65" s="31">
        <v>1500</v>
      </c>
      <c r="R65" s="31">
        <v>36</v>
      </c>
      <c r="S65" s="31">
        <v>1500</v>
      </c>
      <c r="T65" s="32">
        <v>0.06</v>
      </c>
      <c r="U65" s="31">
        <v>1500</v>
      </c>
      <c r="V65" s="31">
        <v>60.45863949985727</v>
      </c>
      <c r="W65" s="31">
        <v>1666.6666666666665</v>
      </c>
      <c r="X65" s="31">
        <v>61.447887042326485</v>
      </c>
      <c r="Y65" s="31">
        <v>1500</v>
      </c>
      <c r="Z65" s="32">
        <v>1</v>
      </c>
      <c r="AA65" s="31">
        <v>1578.9473684210525</v>
      </c>
      <c r="AB65" s="31">
        <v>51.414022793487732</v>
      </c>
      <c r="AC65" s="31">
        <v>2750.5</v>
      </c>
      <c r="AD65" s="32">
        <v>0.99952614535484596</v>
      </c>
      <c r="AE65" s="31">
        <v>1666.6666666666665</v>
      </c>
      <c r="AF65" s="31">
        <v>40.92166666666666</v>
      </c>
      <c r="AG65" s="31">
        <v>1666.6666666666665</v>
      </c>
      <c r="AH65" s="31">
        <v>94.88107687148478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</row>
    <row r="66" spans="2:52" x14ac:dyDescent="0.25">
      <c r="B66" s="18"/>
      <c r="C66" s="18"/>
      <c r="G66" s="10"/>
      <c r="M66" s="18"/>
      <c r="N66">
        <v>12</v>
      </c>
      <c r="O66" s="31">
        <v>1833.3333333333333</v>
      </c>
      <c r="P66" s="31">
        <v>139.08878608473844</v>
      </c>
      <c r="Q66" s="31">
        <v>1650</v>
      </c>
      <c r="R66" s="31">
        <v>56.5</v>
      </c>
      <c r="S66" s="31">
        <v>1650</v>
      </c>
      <c r="T66" s="32">
        <v>0.06</v>
      </c>
      <c r="U66" s="31">
        <v>1650</v>
      </c>
      <c r="V66" s="31">
        <v>57.155203693041116</v>
      </c>
      <c r="W66" s="31">
        <v>1833.3333333333333</v>
      </c>
      <c r="X66" s="31">
        <v>68.851778492411299</v>
      </c>
      <c r="Y66" s="31">
        <v>1650</v>
      </c>
      <c r="Z66" s="32">
        <v>1</v>
      </c>
      <c r="AA66" s="31">
        <v>1736.8421052631579</v>
      </c>
      <c r="AB66" s="31">
        <v>60.789818202640618</v>
      </c>
      <c r="AC66" s="31">
        <v>2775.45</v>
      </c>
      <c r="AD66" s="32">
        <v>0.99944306732579524</v>
      </c>
      <c r="AE66" s="31">
        <v>1833.3333333333333</v>
      </c>
      <c r="AF66" s="31">
        <v>48.53</v>
      </c>
      <c r="AG66" s="31">
        <v>1833.3333333333333</v>
      </c>
      <c r="AH66" s="31">
        <v>96.198381397548474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</row>
    <row r="67" spans="2:52" x14ac:dyDescent="0.25">
      <c r="M67" s="18"/>
      <c r="N67">
        <v>13</v>
      </c>
      <c r="O67" s="31">
        <v>2000</v>
      </c>
      <c r="P67" s="31">
        <v>149.71578074892986</v>
      </c>
      <c r="Q67" s="31">
        <v>1800</v>
      </c>
      <c r="R67" s="31">
        <v>81</v>
      </c>
      <c r="S67" s="31">
        <v>1800</v>
      </c>
      <c r="T67" s="32">
        <v>0.06</v>
      </c>
      <c r="U67" s="31">
        <v>1800</v>
      </c>
      <c r="V67" s="31">
        <v>54.095931416682895</v>
      </c>
      <c r="W67" s="31">
        <v>2000</v>
      </c>
      <c r="X67" s="31">
        <v>76.224587174831058</v>
      </c>
      <c r="Y67" s="31">
        <v>1800</v>
      </c>
      <c r="Z67" s="32">
        <v>1</v>
      </c>
      <c r="AA67" s="31">
        <v>1894.7368421052631</v>
      </c>
      <c r="AB67" s="31">
        <v>70.085211221181027</v>
      </c>
      <c r="AC67" s="31">
        <v>2800.4</v>
      </c>
      <c r="AD67" s="32">
        <v>0.99935998929674452</v>
      </c>
      <c r="AE67" s="31">
        <v>2000</v>
      </c>
      <c r="AF67" s="31">
        <v>55.844999999999999</v>
      </c>
      <c r="AG67" s="31">
        <v>2000</v>
      </c>
      <c r="AH67" s="31">
        <v>97.451968917073373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</row>
    <row r="68" spans="2:52" x14ac:dyDescent="0.25">
      <c r="M68" s="18"/>
      <c r="N68">
        <v>14</v>
      </c>
      <c r="O68" s="31">
        <v>2166.6666666666665</v>
      </c>
      <c r="P68" s="31">
        <v>159.81622750887217</v>
      </c>
      <c r="Q68" s="31">
        <v>1950</v>
      </c>
      <c r="R68" s="31">
        <v>110.5</v>
      </c>
      <c r="S68" s="31">
        <v>1950</v>
      </c>
      <c r="T68" s="32">
        <v>0.06</v>
      </c>
      <c r="U68" s="31">
        <v>1950</v>
      </c>
      <c r="V68" s="31">
        <v>51.269700173506124</v>
      </c>
      <c r="W68" s="31">
        <v>2166.6666666666665</v>
      </c>
      <c r="X68" s="31">
        <v>83.699280458187232</v>
      </c>
      <c r="Y68" s="31">
        <v>1950</v>
      </c>
      <c r="Z68" s="32">
        <v>1</v>
      </c>
      <c r="AA68" s="31">
        <v>2052.6315789473683</v>
      </c>
      <c r="AB68" s="31">
        <v>79.104677632282943</v>
      </c>
      <c r="AC68" s="31">
        <v>2825.35</v>
      </c>
      <c r="AD68" s="32">
        <v>0.99935288733169059</v>
      </c>
      <c r="AE68" s="31">
        <v>2166.6666666666665</v>
      </c>
      <c r="AF68" s="31">
        <v>62.829999999999991</v>
      </c>
      <c r="AG68" s="31">
        <v>2166.6666666666665</v>
      </c>
      <c r="AH68" s="31">
        <v>98.629554378857733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</row>
    <row r="69" spans="2:52" x14ac:dyDescent="0.25">
      <c r="M69" s="18"/>
      <c r="N69">
        <v>15</v>
      </c>
      <c r="O69" s="31">
        <v>2333.333333333333</v>
      </c>
      <c r="P69" s="31">
        <v>169.45045055864327</v>
      </c>
      <c r="Q69" s="31">
        <v>2100</v>
      </c>
      <c r="R69" s="31">
        <v>144</v>
      </c>
      <c r="S69" s="31">
        <v>2100</v>
      </c>
      <c r="T69" s="32">
        <v>0.06</v>
      </c>
      <c r="U69" s="31">
        <v>2100</v>
      </c>
      <c r="V69" s="31">
        <v>48.590377890729194</v>
      </c>
      <c r="W69" s="31">
        <v>2333.333333333333</v>
      </c>
      <c r="X69" s="31">
        <v>91.442426729775576</v>
      </c>
      <c r="Y69" s="31">
        <v>2100</v>
      </c>
      <c r="Z69" s="32">
        <v>1</v>
      </c>
      <c r="AA69" s="31">
        <v>2210.5263157894738</v>
      </c>
      <c r="AB69" s="31">
        <v>87.799505677139393</v>
      </c>
      <c r="AC69" s="31">
        <v>2850.3</v>
      </c>
      <c r="AD69" s="32">
        <v>0.99934765746677623</v>
      </c>
      <c r="AE69" s="31">
        <v>2333.333333333333</v>
      </c>
      <c r="AF69" s="31">
        <v>69.521666666666647</v>
      </c>
      <c r="AG69" s="31">
        <v>2333.333333333333</v>
      </c>
      <c r="AH69" s="31">
        <v>99.739366398734731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</row>
    <row r="70" spans="2:52" x14ac:dyDescent="0.25">
      <c r="M70" s="18"/>
      <c r="N70">
        <v>16</v>
      </c>
      <c r="O70" s="31">
        <v>2416.6666666666665</v>
      </c>
      <c r="P70" s="31">
        <v>174.03478617014696</v>
      </c>
      <c r="Q70" s="31">
        <v>2250</v>
      </c>
      <c r="R70" s="31">
        <v>182.5</v>
      </c>
      <c r="S70" s="31">
        <v>2250</v>
      </c>
      <c r="T70" s="32">
        <v>0.06</v>
      </c>
      <c r="U70" s="31">
        <v>2250</v>
      </c>
      <c r="V70" s="31">
        <v>46.060654691386475</v>
      </c>
      <c r="W70" s="31">
        <v>2416.6666666666665</v>
      </c>
      <c r="X70" s="31">
        <v>95.556501019631071</v>
      </c>
      <c r="Y70" s="31">
        <v>2250</v>
      </c>
      <c r="Z70" s="32">
        <v>1</v>
      </c>
      <c r="AA70" s="31">
        <v>2368.4210526315787</v>
      </c>
      <c r="AB70" s="31">
        <v>96.075802520351615</v>
      </c>
      <c r="AC70" s="31">
        <v>2875.25</v>
      </c>
      <c r="AD70" s="32">
        <v>0.99934242760186198</v>
      </c>
      <c r="AE70" s="31">
        <v>2416.6666666666665</v>
      </c>
      <c r="AF70" s="31">
        <v>72.720833333333331</v>
      </c>
      <c r="AG70" s="31">
        <v>2456.5144866937967</v>
      </c>
      <c r="AH70" s="31">
        <v>100.51469949567991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</row>
    <row r="71" spans="2:52" x14ac:dyDescent="0.25">
      <c r="M71" s="18"/>
      <c r="N71">
        <v>17</v>
      </c>
      <c r="O71" s="31">
        <v>2500</v>
      </c>
      <c r="P71" s="31">
        <v>178.61912178165065</v>
      </c>
      <c r="Q71" s="31">
        <v>2400</v>
      </c>
      <c r="R71" s="31">
        <v>225</v>
      </c>
      <c r="S71" s="31">
        <v>2400</v>
      </c>
      <c r="T71" s="32">
        <v>0.06</v>
      </c>
      <c r="U71" s="31">
        <v>2400</v>
      </c>
      <c r="V71" s="31">
        <v>43.630108867854346</v>
      </c>
      <c r="W71" s="31">
        <v>2500</v>
      </c>
      <c r="X71" s="31">
        <v>99.670575309486551</v>
      </c>
      <c r="Y71" s="31">
        <v>2400</v>
      </c>
      <c r="Z71" s="32">
        <v>1</v>
      </c>
      <c r="AA71" s="31">
        <v>2501</v>
      </c>
      <c r="AB71" s="31">
        <v>102.72836035034992</v>
      </c>
      <c r="AC71" s="31">
        <v>2900.2</v>
      </c>
      <c r="AD71" s="32">
        <v>0.99933719773694762</v>
      </c>
      <c r="AE71" s="31">
        <v>2500</v>
      </c>
      <c r="AF71" s="31">
        <v>75.92</v>
      </c>
      <c r="AG71" s="31">
        <v>2500</v>
      </c>
      <c r="AH71" s="31">
        <v>102.67943831514484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</row>
    <row r="72" spans="2:52" x14ac:dyDescent="0.25">
      <c r="M72" s="18"/>
      <c r="N72">
        <v>18</v>
      </c>
      <c r="O72" s="31">
        <v>2501</v>
      </c>
      <c r="P72" s="31">
        <v>102.72836035034992</v>
      </c>
      <c r="Q72" s="31">
        <v>2550</v>
      </c>
      <c r="R72" s="31">
        <v>272.50979999999993</v>
      </c>
      <c r="S72" s="31">
        <v>2550</v>
      </c>
      <c r="T72" s="32">
        <v>0.125</v>
      </c>
      <c r="U72" s="31">
        <v>2550</v>
      </c>
      <c r="V72" s="31">
        <v>41.312037696227115</v>
      </c>
      <c r="W72" s="31">
        <v>2501</v>
      </c>
      <c r="X72" s="31">
        <v>92.298796014454339</v>
      </c>
      <c r="Y72" s="31">
        <v>2550</v>
      </c>
      <c r="Z72" s="32">
        <v>0.99988724512574856</v>
      </c>
      <c r="AA72" s="31">
        <v>2526.3157894736842</v>
      </c>
      <c r="AB72" s="31">
        <v>104.04756015357881</v>
      </c>
      <c r="AC72" s="31">
        <v>2925.15</v>
      </c>
      <c r="AD72" s="32">
        <v>0.99931191593113256</v>
      </c>
      <c r="AE72" s="31">
        <v>2501</v>
      </c>
      <c r="AF72" s="31">
        <v>75.956850000000003</v>
      </c>
      <c r="AG72" s="31">
        <v>2501</v>
      </c>
      <c r="AH72" s="31">
        <v>102.72836035034992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</row>
    <row r="73" spans="2:52" x14ac:dyDescent="0.25">
      <c r="M73" s="18"/>
      <c r="N73">
        <v>19</v>
      </c>
      <c r="O73" s="31">
        <v>2666.6666666666665</v>
      </c>
      <c r="P73" s="31">
        <v>111.24171408856847</v>
      </c>
      <c r="Q73" s="31">
        <v>2700</v>
      </c>
      <c r="R73" s="31">
        <v>324.01979999999992</v>
      </c>
      <c r="S73" s="31">
        <v>2700</v>
      </c>
      <c r="T73" s="32">
        <v>0.125</v>
      </c>
      <c r="U73" s="31">
        <v>2700</v>
      </c>
      <c r="V73" s="31">
        <v>39.05012253615353</v>
      </c>
      <c r="W73" s="31">
        <v>2666.6666666666665</v>
      </c>
      <c r="X73" s="31">
        <v>98.04534788933455</v>
      </c>
      <c r="Y73" s="31">
        <v>2700</v>
      </c>
      <c r="Z73" s="32">
        <v>0.99969226440047121</v>
      </c>
      <c r="AA73" s="31">
        <v>2684.2105263157896</v>
      </c>
      <c r="AB73" s="31">
        <v>112.12399498210515</v>
      </c>
      <c r="AC73" s="31">
        <v>2950.1</v>
      </c>
      <c r="AD73" s="32">
        <v>0.99928596987882812</v>
      </c>
      <c r="AE73" s="31">
        <v>2666.6666666666665</v>
      </c>
      <c r="AF73" s="31">
        <v>81.987611000000001</v>
      </c>
      <c r="AG73" s="31">
        <v>2666.6666666666665</v>
      </c>
      <c r="AH73" s="31">
        <v>111.24171408856847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</row>
    <row r="74" spans="2:52" x14ac:dyDescent="0.25">
      <c r="N74">
        <v>20</v>
      </c>
      <c r="O74" s="31">
        <v>2833.333333333333</v>
      </c>
      <c r="P74" s="31">
        <v>117.41786842869509</v>
      </c>
      <c r="Q74" s="31">
        <v>2850</v>
      </c>
      <c r="R74" s="31">
        <v>395.75000000000017</v>
      </c>
      <c r="S74" s="31">
        <v>2850</v>
      </c>
      <c r="T74" s="32">
        <v>0.125</v>
      </c>
      <c r="U74" s="31">
        <v>2850</v>
      </c>
      <c r="V74" s="31">
        <v>17.758163906557428</v>
      </c>
      <c r="W74" s="31">
        <v>2833.333333333333</v>
      </c>
      <c r="X74" s="31">
        <v>104.53866925667907</v>
      </c>
      <c r="Y74" s="31">
        <v>2850</v>
      </c>
      <c r="Z74" s="32">
        <v>0.99934772035092356</v>
      </c>
      <c r="AA74" s="31">
        <v>2842.1052631578946</v>
      </c>
      <c r="AB74" s="31">
        <v>117.62670721045281</v>
      </c>
      <c r="AC74" s="31">
        <v>2975.05</v>
      </c>
      <c r="AD74" s="32">
        <v>0.99926002382652357</v>
      </c>
      <c r="AE74" s="31">
        <v>2833.333333333333</v>
      </c>
      <c r="AF74" s="31">
        <v>87.204166666666652</v>
      </c>
      <c r="AG74" s="31">
        <v>2833.333333333333</v>
      </c>
      <c r="AH74" s="31">
        <v>117.41786842869509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</row>
    <row r="75" spans="2:52" x14ac:dyDescent="0.25">
      <c r="N75">
        <v>21</v>
      </c>
      <c r="O75" s="31">
        <v>3000</v>
      </c>
      <c r="P75" s="31">
        <v>121.37235347486433</v>
      </c>
      <c r="Q75" s="31">
        <v>3000</v>
      </c>
      <c r="R75" s="31">
        <v>500</v>
      </c>
      <c r="S75" s="31">
        <v>3000</v>
      </c>
      <c r="T75" s="32">
        <v>0.125</v>
      </c>
      <c r="U75" s="31">
        <v>3000</v>
      </c>
      <c r="V75" s="31">
        <v>17.758163906557428</v>
      </c>
      <c r="W75" s="31">
        <v>3000</v>
      </c>
      <c r="X75" s="31">
        <v>120</v>
      </c>
      <c r="Y75" s="31">
        <v>3000</v>
      </c>
      <c r="Z75" s="32">
        <v>0.99923407777421913</v>
      </c>
      <c r="AA75" s="31">
        <v>3000</v>
      </c>
      <c r="AB75" s="31">
        <v>121.37235347486433</v>
      </c>
      <c r="AC75" s="31">
        <v>3000</v>
      </c>
      <c r="AD75" s="32">
        <v>0.99923407777421913</v>
      </c>
      <c r="AE75" s="31">
        <v>3000</v>
      </c>
      <c r="AF75" s="31">
        <v>90</v>
      </c>
      <c r="AG75" s="31">
        <v>3000</v>
      </c>
      <c r="AH75" s="31">
        <v>121.37235347486433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</row>
    <row r="78" spans="2:52" x14ac:dyDescent="0.25">
      <c r="F78" t="s">
        <v>49</v>
      </c>
      <c r="G78">
        <v>25</v>
      </c>
    </row>
    <row r="147" spans="14:14" x14ac:dyDescent="0.25">
      <c r="N147" t="s">
        <v>69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29</vt:i4>
      </vt:variant>
    </vt:vector>
  </HeadingPairs>
  <TitlesOfParts>
    <vt:vector size="30" baseType="lpstr">
      <vt:lpstr>well1</vt:lpstr>
      <vt:lpstr>AL_str_</vt:lpstr>
      <vt:lpstr>ALsel</vt:lpstr>
      <vt:lpstr>well1!Bob_</vt:lpstr>
      <vt:lpstr>c_fric</vt:lpstr>
      <vt:lpstr>c_grav</vt:lpstr>
      <vt:lpstr>d_gl_</vt:lpstr>
      <vt:lpstr>ESP_</vt:lpstr>
      <vt:lpstr>Fr</vt:lpstr>
      <vt:lpstr>fw_</vt:lpstr>
      <vt:lpstr>well1!gamma_gas_</vt:lpstr>
      <vt:lpstr>well1!gamma_oil_</vt:lpstr>
      <vt:lpstr>well1!gamma_wat_</vt:lpstr>
      <vt:lpstr>GLV_</vt:lpstr>
      <vt:lpstr>hcor</vt:lpstr>
      <vt:lpstr>Hnom</vt:lpstr>
      <vt:lpstr>well1!muob_</vt:lpstr>
      <vt:lpstr>well1!Pb_</vt:lpstr>
      <vt:lpstr>Pcalc_</vt:lpstr>
      <vt:lpstr>pgas_inj_</vt:lpstr>
      <vt:lpstr>plin_calc_</vt:lpstr>
      <vt:lpstr>PVTstr_</vt:lpstr>
      <vt:lpstr>qgas_inj_</vt:lpstr>
      <vt:lpstr>Qinj_</vt:lpstr>
      <vt:lpstr>qliq_</vt:lpstr>
      <vt:lpstr>Qnom</vt:lpstr>
      <vt:lpstr>well1!Rp_</vt:lpstr>
      <vt:lpstr>well1!Rsb_</vt:lpstr>
      <vt:lpstr>tempm</vt:lpstr>
      <vt:lpstr>well1!Tres_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2019-11-19T07:49:36Z</dcterms:modified>
</cp:coreProperties>
</file>