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D5DA94EE-7C61-429B-A268-4AA86383DAC1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AL_str_">Лист1!$C$31</definedName>
    <definedName name="ALsel">Лист1!$G$33</definedName>
    <definedName name="Bob_" localSheetId="0">Лист1!$C$14</definedName>
    <definedName name="ESP_">Лист1!$C$29</definedName>
    <definedName name="Fr">Лист1!$J$36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GLV_">Лист1!$C$30</definedName>
    <definedName name="hcor">Лист1!$G$35</definedName>
    <definedName name="Hnom">Лист1!$J$35</definedName>
    <definedName name="muob_" localSheetId="0">Лист1!$C$15</definedName>
    <definedName name="Pb_" localSheetId="0">Лист1!$C$12</definedName>
    <definedName name="Pcalc_">Лист1!$C$23</definedName>
    <definedName name="plin_calc_">Лист1!$G$78</definedName>
    <definedName name="PVTstr_">Лист1!$C$28</definedName>
    <definedName name="qgas_inj_">Лист1!$G$18</definedName>
    <definedName name="Qinj_">Лист1!$G$17</definedName>
    <definedName name="qliq_">Лист1!$C$17</definedName>
    <definedName name="Qnom">Лист1!$J$34</definedName>
    <definedName name="Rp_" localSheetId="0">Лист1!$C$11</definedName>
    <definedName name="Rsb_" localSheetId="0">Лист1!$C$10</definedName>
    <definedName name="tempm">Лист1!$G$34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C30" i="1"/>
  <c r="J37" i="1"/>
  <c r="E13" i="1" l="1"/>
  <c r="E12" i="1"/>
  <c r="E11" i="1"/>
  <c r="E10" i="1"/>
  <c r="E9" i="1"/>
  <c r="E8" i="1"/>
  <c r="E7" i="1"/>
  <c r="C28" i="1"/>
  <c r="C29" i="1"/>
  <c r="N78" i="1" a="1"/>
  <c r="C31" i="1" l="1"/>
  <c r="P78" i="1"/>
  <c r="AD83" i="1"/>
  <c r="R89" i="1"/>
  <c r="AF94" i="1"/>
  <c r="T100" i="1"/>
  <c r="AK80" i="1"/>
  <c r="Y86" i="1"/>
  <c r="AM91" i="1"/>
  <c r="T83" i="1"/>
  <c r="AH88" i="1"/>
  <c r="V94" i="1"/>
  <c r="AJ99" i="1"/>
  <c r="AA80" i="1"/>
  <c r="O86" i="1"/>
  <c r="X83" i="1"/>
  <c r="AL88" i="1"/>
  <c r="Z94" i="1"/>
  <c r="N100" i="1"/>
  <c r="N83" i="1"/>
  <c r="AB88" i="1"/>
  <c r="P94" i="1"/>
  <c r="AG78" i="1"/>
  <c r="V89" i="1"/>
  <c r="AM97" i="1"/>
  <c r="AE81" i="1"/>
  <c r="AI91" i="1"/>
  <c r="P100" i="1"/>
  <c r="AB83" i="1"/>
  <c r="U93" i="1"/>
  <c r="AC88" i="1"/>
  <c r="W97" i="1"/>
  <c r="AM81" i="1"/>
  <c r="AI95" i="1"/>
  <c r="AK84" i="1"/>
  <c r="AH83" i="1"/>
  <c r="S82" i="1"/>
  <c r="Q81" i="1"/>
  <c r="AE82" i="1"/>
  <c r="AD85" i="1"/>
  <c r="Q92" i="1"/>
  <c r="AF102" i="1"/>
  <c r="T78" i="1"/>
  <c r="O81" i="1"/>
  <c r="X82" i="1"/>
  <c r="S81" i="1"/>
  <c r="T81" i="1"/>
  <c r="Q80" i="1"/>
  <c r="AF90" i="1"/>
  <c r="W98" i="1"/>
  <c r="U81" i="1"/>
  <c r="AK92" i="1"/>
  <c r="AI85" i="1"/>
  <c r="N101" i="1"/>
  <c r="AJ94" i="1"/>
  <c r="S87" i="1"/>
  <c r="Q95" i="1"/>
  <c r="AA90" i="1"/>
  <c r="AL81" i="1"/>
  <c r="Z102" i="1"/>
  <c r="AC90" i="1"/>
  <c r="P93" i="1"/>
  <c r="AK78" i="1"/>
  <c r="N93" i="1"/>
  <c r="Z101" i="1"/>
  <c r="AM85" i="1"/>
  <c r="AD93" i="1"/>
  <c r="AG87" i="1"/>
  <c r="AJ82" i="1"/>
  <c r="R88" i="1"/>
  <c r="AB78" i="1"/>
  <c r="P84" i="1"/>
  <c r="AD89" i="1"/>
  <c r="R95" i="1"/>
  <c r="AF100" i="1"/>
  <c r="W81" i="1"/>
  <c r="AK86" i="1"/>
  <c r="R78" i="1"/>
  <c r="AF83" i="1"/>
  <c r="T89" i="1"/>
  <c r="AH94" i="1"/>
  <c r="V100" i="1"/>
  <c r="AM80" i="1"/>
  <c r="V78" i="1"/>
  <c r="AJ83" i="1"/>
  <c r="X89" i="1"/>
  <c r="AL94" i="1"/>
  <c r="Z100" i="1"/>
  <c r="Z83" i="1"/>
  <c r="N89" i="1"/>
  <c r="AB94" i="1"/>
  <c r="AE79" i="1"/>
  <c r="O90" i="1"/>
  <c r="AE98" i="1"/>
  <c r="AC82" i="1"/>
  <c r="AB92" i="1"/>
  <c r="AE100" i="1"/>
  <c r="Z84" i="1"/>
  <c r="AI78" i="1"/>
  <c r="W89" i="1"/>
  <c r="O98" i="1"/>
  <c r="Q83" i="1"/>
  <c r="AK96" i="1"/>
  <c r="Z87" i="1"/>
  <c r="AL84" i="1"/>
  <c r="AM84" i="1"/>
  <c r="AK83" i="1"/>
  <c r="Y85" i="1"/>
  <c r="O88" i="1"/>
  <c r="O93" i="1"/>
  <c r="O78" i="1"/>
  <c r="R82" i="1"/>
  <c r="AI83" i="1"/>
  <c r="R85" i="1"/>
  <c r="AM83" i="1"/>
  <c r="N84" i="1"/>
  <c r="O84" i="1"/>
  <c r="AF93" i="1"/>
  <c r="U100" i="1"/>
  <c r="AE85" i="1"/>
  <c r="AC101" i="1"/>
  <c r="U89" i="1"/>
  <c r="AA78" i="1"/>
  <c r="O101" i="1"/>
  <c r="AC97" i="1"/>
  <c r="T96" i="1"/>
  <c r="AA95" i="1"/>
  <c r="AI92" i="1"/>
  <c r="Z90" i="1"/>
  <c r="V93" i="1"/>
  <c r="AB87" i="1"/>
  <c r="AK95" i="1"/>
  <c r="AJ102" i="1"/>
  <c r="AI100" i="1"/>
  <c r="AD97" i="1"/>
  <c r="AG92" i="1"/>
  <c r="Y80" i="1"/>
  <c r="AB82" i="1"/>
  <c r="AC92" i="1"/>
  <c r="AD79" i="1"/>
  <c r="P80" i="1"/>
  <c r="AA99" i="1"/>
  <c r="N79" i="1"/>
  <c r="AB84" i="1"/>
  <c r="P90" i="1"/>
  <c r="AD95" i="1"/>
  <c r="R101" i="1"/>
  <c r="AI81" i="1"/>
  <c r="W87" i="1"/>
  <c r="AD78" i="1"/>
  <c r="R84" i="1"/>
  <c r="AF89" i="1"/>
  <c r="T95" i="1"/>
  <c r="AH100" i="1"/>
  <c r="Y81" i="1"/>
  <c r="AH78" i="1"/>
  <c r="V84" i="1"/>
  <c r="AJ89" i="1"/>
  <c r="X95" i="1"/>
  <c r="X78" i="1"/>
  <c r="AL83" i="1"/>
  <c r="Z89" i="1"/>
  <c r="N95" i="1"/>
  <c r="AC80" i="1"/>
  <c r="AK90" i="1"/>
  <c r="W99" i="1"/>
  <c r="AA83" i="1"/>
  <c r="T93" i="1"/>
  <c r="U101" i="1"/>
  <c r="X85" i="1"/>
  <c r="AG79" i="1"/>
  <c r="S90" i="1"/>
  <c r="AG98" i="1"/>
  <c r="AG84" i="1"/>
  <c r="AG97" i="1"/>
  <c r="AI89" i="1"/>
  <c r="AA87" i="1"/>
  <c r="AC87" i="1"/>
  <c r="AC86" i="1"/>
  <c r="AM87" i="1"/>
  <c r="U79" i="1"/>
  <c r="R94" i="1"/>
  <c r="Q82" i="1"/>
  <c r="AA86" i="1"/>
  <c r="AB86" i="1"/>
  <c r="AE87" i="1"/>
  <c r="AE86" i="1"/>
  <c r="AG86" i="1"/>
  <c r="Q88" i="1"/>
  <c r="AG95" i="1"/>
  <c r="X102" i="1"/>
  <c r="P89" i="1"/>
  <c r="Z81" i="1"/>
  <c r="O92" i="1"/>
  <c r="AC89" i="1"/>
  <c r="Y90" i="1"/>
  <c r="U99" i="1"/>
  <c r="S101" i="1"/>
  <c r="W93" i="1"/>
  <c r="AC91" i="1"/>
  <c r="AI96" i="1"/>
  <c r="AK82" i="1"/>
  <c r="T82" i="1"/>
  <c r="Q79" i="1"/>
  <c r="AM86" i="1"/>
  <c r="U95" i="1"/>
  <c r="Y88" i="1"/>
  <c r="AF78" i="1"/>
  <c r="AH82" i="1"/>
  <c r="AC85" i="1"/>
  <c r="R99" i="1"/>
  <c r="AE96" i="1"/>
  <c r="AI90" i="1"/>
  <c r="AH95" i="1"/>
  <c r="Z79" i="1"/>
  <c r="N85" i="1"/>
  <c r="AB90" i="1"/>
  <c r="P96" i="1"/>
  <c r="AD101" i="1"/>
  <c r="U82" i="1"/>
  <c r="AI87" i="1"/>
  <c r="P79" i="1"/>
  <c r="AD84" i="1"/>
  <c r="R90" i="1"/>
  <c r="AF95" i="1"/>
  <c r="T101" i="1"/>
  <c r="AK81" i="1"/>
  <c r="T79" i="1"/>
  <c r="AH84" i="1"/>
  <c r="V90" i="1"/>
  <c r="AJ95" i="1"/>
  <c r="AJ78" i="1"/>
  <c r="X84" i="1"/>
  <c r="AL89" i="1"/>
  <c r="Z95" i="1"/>
  <c r="AA81" i="1"/>
  <c r="AE91" i="1"/>
  <c r="AM99" i="1"/>
  <c r="Y84" i="1"/>
  <c r="AL93" i="1"/>
  <c r="AI101" i="1"/>
  <c r="V86" i="1"/>
  <c r="AE80" i="1"/>
  <c r="AL90" i="1"/>
  <c r="Y99" i="1"/>
  <c r="AK85" i="1"/>
  <c r="AC98" i="1"/>
  <c r="S92" i="1"/>
  <c r="AK89" i="1"/>
  <c r="AM89" i="1"/>
  <c r="AM88" i="1"/>
  <c r="W90" i="1"/>
  <c r="AB80" i="1"/>
  <c r="O95" i="1"/>
  <c r="W86" i="1"/>
  <c r="AJ88" i="1"/>
  <c r="AK88" i="1"/>
  <c r="N90" i="1"/>
  <c r="O89" i="1"/>
  <c r="R79" i="1"/>
  <c r="AE90" i="1"/>
  <c r="V98" i="1"/>
  <c r="V80" i="1"/>
  <c r="AD91" i="1"/>
  <c r="AG85" i="1"/>
  <c r="AG94" i="1"/>
  <c r="Y97" i="1"/>
  <c r="AA97" i="1"/>
  <c r="Q89" i="1"/>
  <c r="O83" i="1"/>
  <c r="P101" i="1"/>
  <c r="S96" i="1"/>
  <c r="AE97" i="1"/>
  <c r="AE94" i="1"/>
  <c r="AB98" i="1"/>
  <c r="O85" i="1"/>
  <c r="AE84" i="1"/>
  <c r="AD81" i="1"/>
  <c r="Y89" i="1"/>
  <c r="AG102" i="1"/>
  <c r="AK98" i="1"/>
  <c r="S80" i="1"/>
  <c r="AH92" i="1"/>
  <c r="T94" i="1"/>
  <c r="N94" i="1"/>
  <c r="AG80" i="1"/>
  <c r="N81" i="1"/>
  <c r="Y79" i="1"/>
  <c r="T99" i="1"/>
  <c r="AL79" i="1"/>
  <c r="Z85" i="1"/>
  <c r="N91" i="1"/>
  <c r="AB96" i="1"/>
  <c r="P102" i="1"/>
  <c r="AG82" i="1"/>
  <c r="U88" i="1"/>
  <c r="AB79" i="1"/>
  <c r="P85" i="1"/>
  <c r="AD90" i="1"/>
  <c r="R96" i="1"/>
  <c r="AF101" i="1"/>
  <c r="W82" i="1"/>
  <c r="AF79" i="1"/>
  <c r="T85" i="1"/>
  <c r="AH90" i="1"/>
  <c r="V96" i="1"/>
  <c r="V79" i="1"/>
  <c r="AJ84" i="1"/>
  <c r="X90" i="1"/>
  <c r="AL95" i="1"/>
  <c r="Y82" i="1"/>
  <c r="Y92" i="1"/>
  <c r="AC100" i="1"/>
  <c r="W85" i="1"/>
  <c r="AD94" i="1"/>
  <c r="W102" i="1"/>
  <c r="Q87" i="1"/>
  <c r="AC81" i="1"/>
  <c r="AG91" i="1"/>
  <c r="O100" i="1"/>
  <c r="U87" i="1"/>
  <c r="AD99" i="1"/>
  <c r="S94" i="1"/>
  <c r="U92" i="1"/>
  <c r="V92" i="1"/>
  <c r="W91" i="1"/>
  <c r="AE92" i="1"/>
  <c r="O82" i="1"/>
  <c r="O96" i="1"/>
  <c r="AI88" i="1"/>
  <c r="S91" i="1"/>
  <c r="U91" i="1"/>
  <c r="W92" i="1"/>
  <c r="X91" i="1"/>
  <c r="P83" i="1"/>
  <c r="AE93" i="1"/>
  <c r="S100" i="1"/>
  <c r="AF84" i="1"/>
  <c r="O94" i="1"/>
  <c r="AG96" i="1"/>
  <c r="AI84" i="1"/>
  <c r="AA98" i="1"/>
  <c r="S88" i="1"/>
  <c r="AA79" i="1"/>
  <c r="Q91" i="1"/>
  <c r="AG100" i="1"/>
  <c r="X99" i="1"/>
  <c r="AM78" i="1"/>
  <c r="X80" i="1"/>
  <c r="AL85" i="1"/>
  <c r="Z91" i="1"/>
  <c r="N97" i="1"/>
  <c r="AB102" i="1"/>
  <c r="S83" i="1"/>
  <c r="AG88" i="1"/>
  <c r="N80" i="1"/>
  <c r="AB85" i="1"/>
  <c r="P91" i="1"/>
  <c r="AD96" i="1"/>
  <c r="R102" i="1"/>
  <c r="AI82" i="1"/>
  <c r="R80" i="1"/>
  <c r="AF85" i="1"/>
  <c r="T91" i="1"/>
  <c r="AH96" i="1"/>
  <c r="AH79" i="1"/>
  <c r="V85" i="1"/>
  <c r="AJ90" i="1"/>
  <c r="X96" i="1"/>
  <c r="W83" i="1"/>
  <c r="Q93" i="1"/>
  <c r="Q101" i="1"/>
  <c r="U86" i="1"/>
  <c r="V95" i="1"/>
  <c r="AK102" i="1"/>
  <c r="AL87" i="1"/>
  <c r="AA82" i="1"/>
  <c r="AA92" i="1"/>
  <c r="AD100" i="1"/>
  <c r="X88" i="1"/>
  <c r="X100" i="1"/>
  <c r="Q96" i="1"/>
  <c r="Y93" i="1"/>
  <c r="W94" i="1"/>
  <c r="AA93" i="1"/>
  <c r="Y94" i="1"/>
  <c r="V83" i="1"/>
  <c r="AL96" i="1"/>
  <c r="R91" i="1"/>
  <c r="U94" i="1"/>
  <c r="Z93" i="1"/>
  <c r="X94" i="1"/>
  <c r="AC93" i="1"/>
  <c r="T87" i="1"/>
  <c r="AE95" i="1"/>
  <c r="AK101" i="1"/>
  <c r="W88" i="1"/>
  <c r="Z96" i="1"/>
  <c r="AK91" i="1"/>
  <c r="S99" i="1"/>
  <c r="AI86" i="1"/>
  <c r="AB95" i="1"/>
  <c r="AE88" i="1"/>
  <c r="AJ97" i="1"/>
  <c r="W96" i="1"/>
  <c r="AI97" i="1"/>
  <c r="W95" i="1"/>
  <c r="U80" i="1"/>
  <c r="AC102" i="1"/>
  <c r="AB89" i="1"/>
  <c r="AJ98" i="1"/>
  <c r="AD98" i="1"/>
  <c r="P98" i="1"/>
  <c r="AB100" i="1"/>
  <c r="Y100" i="1"/>
  <c r="Y91" i="1"/>
  <c r="AF88" i="1"/>
  <c r="AL82" i="1"/>
  <c r="AM90" i="1"/>
  <c r="AC83" i="1"/>
  <c r="N102" i="1"/>
  <c r="AG81" i="1"/>
  <c r="AJ80" i="1"/>
  <c r="X86" i="1"/>
  <c r="AL91" i="1"/>
  <c r="Z97" i="1"/>
  <c r="Q78" i="1"/>
  <c r="AE83" i="1"/>
  <c r="S89" i="1"/>
  <c r="Z80" i="1"/>
  <c r="N86" i="1"/>
  <c r="AB91" i="1"/>
  <c r="P97" i="1"/>
  <c r="AD102" i="1"/>
  <c r="U83" i="1"/>
  <c r="AD80" i="1"/>
  <c r="R86" i="1"/>
  <c r="AF91" i="1"/>
  <c r="T97" i="1"/>
  <c r="T80" i="1"/>
  <c r="AH85" i="1"/>
  <c r="V91" i="1"/>
  <c r="AJ96" i="1"/>
  <c r="U84" i="1"/>
  <c r="AI93" i="1"/>
  <c r="AG101" i="1"/>
  <c r="O87" i="1"/>
  <c r="N96" i="1"/>
  <c r="N78" i="1"/>
  <c r="Y83" i="1"/>
  <c r="S93" i="1"/>
  <c r="AG89" i="1"/>
  <c r="Y95" i="1"/>
  <c r="U96" i="1"/>
  <c r="X87" i="1"/>
  <c r="T98" i="1"/>
  <c r="W79" i="1"/>
  <c r="X101" i="1"/>
  <c r="AL100" i="1"/>
  <c r="V88" i="1"/>
  <c r="AA88" i="1"/>
  <c r="AM94" i="1"/>
  <c r="W78" i="1"/>
  <c r="V81" i="1"/>
  <c r="AJ86" i="1"/>
  <c r="X92" i="1"/>
  <c r="AL97" i="1"/>
  <c r="AC78" i="1"/>
  <c r="Q84" i="1"/>
  <c r="AE89" i="1"/>
  <c r="AL80" i="1"/>
  <c r="Z86" i="1"/>
  <c r="N92" i="1"/>
  <c r="AB97" i="1"/>
  <c r="S78" i="1"/>
  <c r="AG83" i="1"/>
  <c r="P81" i="1"/>
  <c r="AD86" i="1"/>
  <c r="R92" i="1"/>
  <c r="AF97" i="1"/>
  <c r="AF80" i="1"/>
  <c r="T86" i="1"/>
  <c r="AH91" i="1"/>
  <c r="V97" i="1"/>
  <c r="S85" i="1"/>
  <c r="AA94" i="1"/>
  <c r="U102" i="1"/>
  <c r="AK87" i="1"/>
  <c r="AF96" i="1"/>
  <c r="AL78" i="1"/>
  <c r="AA89" i="1"/>
  <c r="W84" i="1"/>
  <c r="AK93" i="1"/>
  <c r="AH101" i="1"/>
  <c r="AG90" i="1"/>
  <c r="AL101" i="1"/>
  <c r="AF99" i="1"/>
  <c r="O97" i="1"/>
  <c r="Q98" i="1"/>
  <c r="R97" i="1"/>
  <c r="U98" i="1"/>
  <c r="P86" i="1"/>
  <c r="AI98" i="1"/>
  <c r="P95" i="1"/>
  <c r="AK97" i="1"/>
  <c r="Q97" i="1"/>
  <c r="S98" i="1"/>
  <c r="S97" i="1"/>
  <c r="AM92" i="1"/>
  <c r="R100" i="1"/>
  <c r="AA84" i="1"/>
  <c r="AM93" i="1"/>
  <c r="AK100" i="1"/>
  <c r="AA96" i="1"/>
  <c r="AJ85" i="1"/>
  <c r="AB101" i="1"/>
  <c r="AH87" i="1"/>
  <c r="Z98" i="1"/>
  <c r="AF92" i="1"/>
  <c r="S86" i="1"/>
  <c r="AA101" i="1"/>
  <c r="Y98" i="1"/>
  <c r="AA91" i="1"/>
  <c r="Z88" i="1"/>
  <c r="U97" i="1"/>
  <c r="W80" i="1"/>
  <c r="AM101" i="1"/>
  <c r="Y102" i="1"/>
  <c r="AH81" i="1"/>
  <c r="V87" i="1"/>
  <c r="AJ92" i="1"/>
  <c r="X98" i="1"/>
  <c r="O79" i="1"/>
  <c r="AC84" i="1"/>
  <c r="Q90" i="1"/>
  <c r="X81" i="1"/>
  <c r="AL86" i="1"/>
  <c r="Z92" i="1"/>
  <c r="N98" i="1"/>
  <c r="AE78" i="1"/>
  <c r="S84" i="1"/>
  <c r="AB81" i="1"/>
  <c r="P87" i="1"/>
  <c r="AD92" i="1"/>
  <c r="R98" i="1"/>
  <c r="R81" i="1"/>
  <c r="AF86" i="1"/>
  <c r="T92" i="1"/>
  <c r="AH97" i="1"/>
  <c r="Q86" i="1"/>
  <c r="S95" i="1"/>
  <c r="AI102" i="1"/>
  <c r="AD88" i="1"/>
  <c r="X97" i="1"/>
  <c r="AJ79" i="1"/>
  <c r="U90" i="1"/>
  <c r="U85" i="1"/>
  <c r="AC94" i="1"/>
  <c r="V102" i="1"/>
  <c r="P92" i="1"/>
  <c r="AE102" i="1"/>
  <c r="W101" i="1"/>
  <c r="AM98" i="1"/>
  <c r="AI99" i="1"/>
  <c r="O99" i="1"/>
  <c r="AL99" i="1"/>
  <c r="Y87" i="1"/>
  <c r="AE99" i="1"/>
  <c r="AM96" i="1"/>
  <c r="AG99" i="1"/>
  <c r="N99" i="1"/>
  <c r="AK99" i="1"/>
  <c r="Q99" i="1"/>
  <c r="AC95" i="1"/>
  <c r="AJ101" i="1"/>
  <c r="Y96" i="1"/>
  <c r="AJ81" i="1"/>
  <c r="AL92" i="1"/>
  <c r="N82" i="1"/>
  <c r="R87" i="1"/>
  <c r="AH80" i="1"/>
  <c r="Y101" i="1"/>
  <c r="AJ100" i="1"/>
  <c r="AC99" i="1"/>
  <c r="AH99" i="1"/>
  <c r="AB99" i="1"/>
  <c r="AD82" i="1"/>
  <c r="Y78" i="1"/>
  <c r="AE101" i="1"/>
  <c r="AF82" i="1"/>
  <c r="T88" i="1"/>
  <c r="AH93" i="1"/>
  <c r="V99" i="1"/>
  <c r="AM79" i="1"/>
  <c r="AA85" i="1"/>
  <c r="O91" i="1"/>
  <c r="V82" i="1"/>
  <c r="AJ87" i="1"/>
  <c r="X93" i="1"/>
  <c r="AL98" i="1"/>
  <c r="AC79" i="1"/>
  <c r="Q85" i="1"/>
  <c r="Z82" i="1"/>
  <c r="N88" i="1"/>
  <c r="AB93" i="1"/>
  <c r="P99" i="1"/>
  <c r="P82" i="1"/>
  <c r="AD87" i="1"/>
  <c r="R93" i="1"/>
  <c r="AF98" i="1"/>
  <c r="AF87" i="1"/>
  <c r="AC96" i="1"/>
  <c r="AI79" i="1"/>
  <c r="T90" i="1"/>
  <c r="AH98" i="1"/>
  <c r="AF81" i="1"/>
  <c r="AJ91" i="1"/>
  <c r="N87" i="1"/>
  <c r="AM95" i="1"/>
  <c r="S79" i="1"/>
  <c r="Q94" i="1"/>
  <c r="AI80" i="1"/>
  <c r="X79" i="1"/>
  <c r="O102" i="1"/>
  <c r="AL102" i="1"/>
  <c r="S102" i="1"/>
  <c r="Z78" i="1"/>
  <c r="AH89" i="1"/>
  <c r="V101" i="1"/>
  <c r="AA100" i="1"/>
  <c r="AH102" i="1"/>
  <c r="Q102" i="1"/>
  <c r="AM102" i="1"/>
  <c r="T102" i="1"/>
  <c r="Q100" i="1"/>
  <c r="T84" i="1"/>
  <c r="AG93" i="1"/>
  <c r="W100" i="1"/>
  <c r="AK94" i="1"/>
  <c r="AA102" i="1"/>
  <c r="AI94" i="1"/>
  <c r="AM100" i="1"/>
  <c r="AM82" i="1"/>
  <c r="R83" i="1"/>
  <c r="AJ93" i="1"/>
  <c r="O80" i="1"/>
  <c r="P88" i="1"/>
  <c r="Z99" i="1"/>
  <c r="U78" i="1"/>
  <c r="AK79" i="1"/>
  <c r="AH86" i="1"/>
  <c r="N49" i="1" a="1"/>
  <c r="G1" i="1"/>
  <c r="R49" i="1" l="1"/>
  <c r="AF54" i="1"/>
  <c r="T60" i="1"/>
  <c r="AH65" i="1"/>
  <c r="V71" i="1"/>
  <c r="AM51" i="1"/>
  <c r="AA57" i="1"/>
  <c r="O63" i="1"/>
  <c r="Z54" i="1"/>
  <c r="N60" i="1"/>
  <c r="AB65" i="1"/>
  <c r="P71" i="1"/>
  <c r="U52" i="1"/>
  <c r="AE59" i="1"/>
  <c r="AE66" i="1"/>
  <c r="V73" i="1"/>
  <c r="Y55" i="1"/>
  <c r="AI62" i="1"/>
  <c r="AA69" i="1"/>
  <c r="R51" i="1"/>
  <c r="AB58" i="1"/>
  <c r="AE65" i="1"/>
  <c r="V72" i="1"/>
  <c r="V54" i="1"/>
  <c r="AF61" i="1"/>
  <c r="Z68" i="1"/>
  <c r="W51" i="1"/>
  <c r="AG58" i="1"/>
  <c r="AJ65" i="1"/>
  <c r="AA72" i="1"/>
  <c r="Z49" i="1"/>
  <c r="AL62" i="1"/>
  <c r="AC49" i="1"/>
  <c r="AM62" i="1"/>
  <c r="AF49" i="1"/>
  <c r="Q63" i="1"/>
  <c r="AG49" i="1"/>
  <c r="R63" i="1"/>
  <c r="AH49" i="1"/>
  <c r="O50" i="1"/>
  <c r="V63" i="1"/>
  <c r="N49" i="1"/>
  <c r="Z62" i="1"/>
  <c r="AH73" i="1"/>
  <c r="Y61" i="1"/>
  <c r="P73" i="1"/>
  <c r="AB60" i="1"/>
  <c r="AE63" i="1"/>
  <c r="AG72" i="1"/>
  <c r="T64" i="1"/>
  <c r="T73" i="1"/>
  <c r="AC59" i="1"/>
  <c r="P54" i="1"/>
  <c r="P67" i="1"/>
  <c r="AC67" i="1"/>
  <c r="AK63" i="1"/>
  <c r="AF65" i="1"/>
  <c r="O52" i="1"/>
  <c r="O58" i="1"/>
  <c r="T56" i="1"/>
  <c r="AG61" i="1"/>
  <c r="AI66" i="1"/>
  <c r="AK59" i="1"/>
  <c r="P60" i="1"/>
  <c r="AI52" i="1"/>
  <c r="AA54" i="1"/>
  <c r="O62" i="1"/>
  <c r="U71" i="1"/>
  <c r="AD49" i="1"/>
  <c r="R55" i="1"/>
  <c r="AF60" i="1"/>
  <c r="T66" i="1"/>
  <c r="AH71" i="1"/>
  <c r="Y52" i="1"/>
  <c r="AM57" i="1"/>
  <c r="X49" i="1"/>
  <c r="AL54" i="1"/>
  <c r="Z60" i="1"/>
  <c r="N66" i="1"/>
  <c r="AB71" i="1"/>
  <c r="AL52" i="1"/>
  <c r="V60" i="1"/>
  <c r="T67" i="1"/>
  <c r="AK73" i="1"/>
  <c r="N56" i="1"/>
  <c r="X63" i="1"/>
  <c r="O70" i="1"/>
  <c r="AH51" i="1"/>
  <c r="R59" i="1"/>
  <c r="S66" i="1"/>
  <c r="AJ72" i="1"/>
  <c r="AK54" i="1"/>
  <c r="U62" i="1"/>
  <c r="O69" i="1"/>
  <c r="N52" i="1"/>
  <c r="X59" i="1"/>
  <c r="X66" i="1"/>
  <c r="O73" i="1"/>
  <c r="AF50" i="1"/>
  <c r="AI63" i="1"/>
  <c r="AJ50" i="1"/>
  <c r="AJ63" i="1"/>
  <c r="AK50" i="1"/>
  <c r="P64" i="1"/>
  <c r="AL50" i="1"/>
  <c r="Q64" i="1"/>
  <c r="AM50" i="1"/>
  <c r="V51" i="1"/>
  <c r="V64" i="1"/>
  <c r="T50" i="1"/>
  <c r="AB63" i="1"/>
  <c r="O49" i="1"/>
  <c r="AA62" i="1"/>
  <c r="AI73" i="1"/>
  <c r="U51" i="1"/>
  <c r="AG65" i="1"/>
  <c r="AA52" i="1"/>
  <c r="AA66" i="1"/>
  <c r="AH64" i="1"/>
  <c r="Z65" i="1"/>
  <c r="W58" i="1"/>
  <c r="AJ71" i="1"/>
  <c r="R72" i="1"/>
  <c r="AH52" i="1"/>
  <c r="P66" i="1"/>
  <c r="AK71" i="1"/>
  <c r="AD56" i="1"/>
  <c r="AF55" i="1"/>
  <c r="AE69" i="1"/>
  <c r="AM69" i="1"/>
  <c r="AK70" i="1"/>
  <c r="AK56" i="1"/>
  <c r="AM71" i="1"/>
  <c r="T65" i="1"/>
  <c r="Z73" i="1"/>
  <c r="AA60" i="1"/>
  <c r="Q49" i="1"/>
  <c r="P50" i="1"/>
  <c r="AD55" i="1"/>
  <c r="R61" i="1"/>
  <c r="AF66" i="1"/>
  <c r="T72" i="1"/>
  <c r="AK52" i="1"/>
  <c r="Y58" i="1"/>
  <c r="AJ49" i="1"/>
  <c r="X55" i="1"/>
  <c r="AL60" i="1"/>
  <c r="Z66" i="1"/>
  <c r="N72" i="1"/>
  <c r="AA53" i="1"/>
  <c r="AK60" i="1"/>
  <c r="AH67" i="1"/>
  <c r="U49" i="1"/>
  <c r="AE56" i="1"/>
  <c r="AM63" i="1"/>
  <c r="AC70" i="1"/>
  <c r="W52" i="1"/>
  <c r="AG59" i="1"/>
  <c r="AH66" i="1"/>
  <c r="Y73" i="1"/>
  <c r="AA55" i="1"/>
  <c r="AK62" i="1"/>
  <c r="AC69" i="1"/>
  <c r="AC52" i="1"/>
  <c r="AM59" i="1"/>
  <c r="AM66" i="1"/>
  <c r="AC73" i="1"/>
  <c r="AK51" i="1"/>
  <c r="AI64" i="1"/>
  <c r="P52" i="1"/>
  <c r="AK64" i="1"/>
  <c r="Q52" i="1"/>
  <c r="AL64" i="1"/>
  <c r="S52" i="1"/>
  <c r="AM64" i="1"/>
  <c r="T52" i="1"/>
  <c r="AB52" i="1"/>
  <c r="W65" i="1"/>
  <c r="Y51" i="1"/>
  <c r="W64" i="1"/>
  <c r="U50" i="1"/>
  <c r="AC63" i="1"/>
  <c r="P49" i="1"/>
  <c r="AK55" i="1"/>
  <c r="Q68" i="1"/>
  <c r="AM56" i="1"/>
  <c r="AC68" i="1"/>
  <c r="W69" i="1"/>
  <c r="AK69" i="1"/>
  <c r="W62" i="1"/>
  <c r="AM54" i="1"/>
  <c r="AF64" i="1"/>
  <c r="AJ51" i="1"/>
  <c r="V69" i="1"/>
  <c r="AG66" i="1"/>
  <c r="AD69" i="1"/>
  <c r="Q57" i="1"/>
  <c r="AC66" i="1"/>
  <c r="T53" i="1"/>
  <c r="U58" i="1"/>
  <c r="W54" i="1"/>
  <c r="AG50" i="1"/>
  <c r="N62" i="1"/>
  <c r="Y70" i="1"/>
  <c r="AB50" i="1"/>
  <c r="P56" i="1"/>
  <c r="AD61" i="1"/>
  <c r="R67" i="1"/>
  <c r="AF72" i="1"/>
  <c r="W53" i="1"/>
  <c r="AK58" i="1"/>
  <c r="V50" i="1"/>
  <c r="AJ55" i="1"/>
  <c r="X61" i="1"/>
  <c r="AL66" i="1"/>
  <c r="Z72" i="1"/>
  <c r="Q54" i="1"/>
  <c r="AA61" i="1"/>
  <c r="W68" i="1"/>
  <c r="AK49" i="1"/>
  <c r="U57" i="1"/>
  <c r="AA64" i="1"/>
  <c r="R71" i="1"/>
  <c r="N53" i="1"/>
  <c r="X60" i="1"/>
  <c r="V67" i="1"/>
  <c r="AM73" i="1"/>
  <c r="R56" i="1"/>
  <c r="AA63" i="1"/>
  <c r="Q70" i="1"/>
  <c r="S53" i="1"/>
  <c r="AC60" i="1"/>
  <c r="AA67" i="1"/>
  <c r="AB49" i="1"/>
  <c r="R53" i="1"/>
  <c r="AI65" i="1"/>
  <c r="U53" i="1"/>
  <c r="AK65" i="1"/>
  <c r="X53" i="1"/>
  <c r="AL65" i="1"/>
  <c r="Y53" i="1"/>
  <c r="AM65" i="1"/>
  <c r="Z53" i="1"/>
  <c r="AG53" i="1"/>
  <c r="V66" i="1"/>
  <c r="AF52" i="1"/>
  <c r="X65" i="1"/>
  <c r="AB51" i="1"/>
  <c r="Y64" i="1"/>
  <c r="W50" i="1"/>
  <c r="Q60" i="1"/>
  <c r="W70" i="1"/>
  <c r="U61" i="1"/>
  <c r="AL70" i="1"/>
  <c r="N50" i="1"/>
  <c r="AF53" i="1"/>
  <c r="AE62" i="1"/>
  <c r="S65" i="1"/>
  <c r="V52" i="1"/>
  <c r="AH57" i="1"/>
  <c r="AE60" i="1"/>
  <c r="S64" i="1"/>
  <c r="O60" i="1"/>
  <c r="X57" i="1"/>
  <c r="Q58" i="1"/>
  <c r="X62" i="1"/>
  <c r="V55" i="1"/>
  <c r="N51" i="1"/>
  <c r="AB56" i="1"/>
  <c r="P62" i="1"/>
  <c r="AD67" i="1"/>
  <c r="R73" i="1"/>
  <c r="AI53" i="1"/>
  <c r="W59" i="1"/>
  <c r="AH50" i="1"/>
  <c r="V56" i="1"/>
  <c r="AJ61" i="1"/>
  <c r="X67" i="1"/>
  <c r="AL72" i="1"/>
  <c r="AH54" i="1"/>
  <c r="R62" i="1"/>
  <c r="AK68" i="1"/>
  <c r="Z50" i="1"/>
  <c r="AJ57" i="1"/>
  <c r="O65" i="1"/>
  <c r="AF71" i="1"/>
  <c r="AD53" i="1"/>
  <c r="N61" i="1"/>
  <c r="AK67" i="1"/>
  <c r="W49" i="1"/>
  <c r="AG56" i="1"/>
  <c r="O64" i="1"/>
  <c r="AF70" i="1"/>
  <c r="AJ53" i="1"/>
  <c r="T61" i="1"/>
  <c r="O68" i="1"/>
  <c r="S50" i="1"/>
  <c r="X54" i="1"/>
  <c r="AD66" i="1"/>
  <c r="AB54" i="1"/>
  <c r="AJ66" i="1"/>
  <c r="AC54" i="1"/>
  <c r="AK66" i="1"/>
  <c r="AD54" i="1"/>
  <c r="N67" i="1"/>
  <c r="AE54" i="1"/>
  <c r="N55" i="1"/>
  <c r="Q67" i="1"/>
  <c r="AL53" i="1"/>
  <c r="W66" i="1"/>
  <c r="AG52" i="1"/>
  <c r="Y65" i="1"/>
  <c r="AC51" i="1"/>
  <c r="U63" i="1"/>
  <c r="AE72" i="1"/>
  <c r="AH63" i="1"/>
  <c r="S73" i="1"/>
  <c r="N59" i="1"/>
  <c r="P58" i="1"/>
  <c r="O67" i="1"/>
  <c r="Z67" i="1"/>
  <c r="Y66" i="1"/>
  <c r="AH61" i="1"/>
  <c r="AF59" i="1"/>
  <c r="AE57" i="1"/>
  <c r="S69" i="1"/>
  <c r="AI70" i="1"/>
  <c r="N71" i="1"/>
  <c r="Q72" i="1"/>
  <c r="AL61" i="1"/>
  <c r="AG73" i="1"/>
  <c r="Z61" i="1"/>
  <c r="Z51" i="1"/>
  <c r="N57" i="1"/>
  <c r="AB62" i="1"/>
  <c r="P68" i="1"/>
  <c r="AD73" i="1"/>
  <c r="U54" i="1"/>
  <c r="AI59" i="1"/>
  <c r="T51" i="1"/>
  <c r="AH56" i="1"/>
  <c r="V62" i="1"/>
  <c r="AJ67" i="1"/>
  <c r="X73" i="1"/>
  <c r="W55" i="1"/>
  <c r="AG62" i="1"/>
  <c r="Y69" i="1"/>
  <c r="Q51" i="1"/>
  <c r="AA58" i="1"/>
  <c r="AD65" i="1"/>
  <c r="U72" i="1"/>
  <c r="S54" i="1"/>
  <c r="AC61" i="1"/>
  <c r="Y68" i="1"/>
  <c r="AM49" i="1"/>
  <c r="W57" i="1"/>
  <c r="AC64" i="1"/>
  <c r="T71" i="1"/>
  <c r="Y54" i="1"/>
  <c r="AI61" i="1"/>
  <c r="AD68" i="1"/>
  <c r="AI50" i="1"/>
  <c r="AB55" i="1"/>
  <c r="AE67" i="1"/>
  <c r="AC55" i="1"/>
  <c r="AF67" i="1"/>
  <c r="AG55" i="1"/>
  <c r="AG67" i="1"/>
  <c r="AH55" i="1"/>
  <c r="AM67" i="1"/>
  <c r="AI55" i="1"/>
  <c r="AL55" i="1"/>
  <c r="R68" i="1"/>
  <c r="P55" i="1"/>
  <c r="S67" i="1"/>
  <c r="AM53" i="1"/>
  <c r="AA65" i="1"/>
  <c r="Q53" i="1"/>
  <c r="Z55" i="1"/>
  <c r="AH69" i="1"/>
  <c r="T55" i="1"/>
  <c r="AF62" i="1"/>
  <c r="AJ59" i="1"/>
  <c r="AA71" i="1"/>
  <c r="R60" i="1"/>
  <c r="AD51" i="1"/>
  <c r="AL71" i="1"/>
  <c r="W61" i="1"/>
  <c r="AL51" i="1"/>
  <c r="Z57" i="1"/>
  <c r="N63" i="1"/>
  <c r="AB68" i="1"/>
  <c r="S49" i="1"/>
  <c r="AG54" i="1"/>
  <c r="U60" i="1"/>
  <c r="AF51" i="1"/>
  <c r="T57" i="1"/>
  <c r="AH62" i="1"/>
  <c r="V68" i="1"/>
  <c r="AJ73" i="1"/>
  <c r="AM55" i="1"/>
  <c r="W63" i="1"/>
  <c r="N70" i="1"/>
  <c r="AG51" i="1"/>
  <c r="Q59" i="1"/>
  <c r="R66" i="1"/>
  <c r="AI72" i="1"/>
  <c r="AJ54" i="1"/>
  <c r="T62" i="1"/>
  <c r="AM68" i="1"/>
  <c r="AD50" i="1"/>
  <c r="N58" i="1"/>
  <c r="R65" i="1"/>
  <c r="AI71" i="1"/>
  <c r="O55" i="1"/>
  <c r="Y62" i="1"/>
  <c r="R69" i="1"/>
  <c r="X51" i="1"/>
  <c r="Z56" i="1"/>
  <c r="AE68" i="1"/>
  <c r="AA56" i="1"/>
  <c r="AF68" i="1"/>
  <c r="AI56" i="1"/>
  <c r="AG68" i="1"/>
  <c r="AJ56" i="1"/>
  <c r="AI68" i="1"/>
  <c r="AL56" i="1"/>
  <c r="P57" i="1"/>
  <c r="Q69" i="1"/>
  <c r="S56" i="1"/>
  <c r="S68" i="1"/>
  <c r="Q55" i="1"/>
  <c r="Y67" i="1"/>
  <c r="O54" i="1"/>
  <c r="N68" i="1"/>
  <c r="Y56" i="1"/>
  <c r="AA68" i="1"/>
  <c r="AC57" i="1"/>
  <c r="X69" i="1"/>
  <c r="AE64" i="1"/>
  <c r="Y71" i="1"/>
  <c r="U55" i="1"/>
  <c r="AF57" i="1"/>
  <c r="AJ62" i="1"/>
  <c r="AC58" i="1"/>
  <c r="P63" i="1"/>
  <c r="AD57" i="1"/>
  <c r="AI69" i="1"/>
  <c r="T68" i="1"/>
  <c r="X50" i="1"/>
  <c r="N64" i="1"/>
  <c r="Z71" i="1"/>
  <c r="AD71" i="1"/>
  <c r="O66" i="1"/>
  <c r="U73" i="1"/>
  <c r="AB73" i="1"/>
  <c r="Z59" i="1"/>
  <c r="S63" i="1"/>
  <c r="X52" i="1"/>
  <c r="AL57" i="1"/>
  <c r="Z63" i="1"/>
  <c r="N69" i="1"/>
  <c r="AE49" i="1"/>
  <c r="S55" i="1"/>
  <c r="AG60" i="1"/>
  <c r="R52" i="1"/>
  <c r="T63" i="1"/>
  <c r="AH68" i="1"/>
  <c r="T49" i="1"/>
  <c r="AB70" i="1"/>
  <c r="W73" i="1"/>
  <c r="AB69" i="1"/>
  <c r="S51" i="1"/>
  <c r="W72" i="1"/>
  <c r="AG69" i="1"/>
  <c r="AG57" i="1"/>
  <c r="S58" i="1"/>
  <c r="V70" i="1"/>
  <c r="AF73" i="1"/>
  <c r="Z52" i="1"/>
  <c r="AL59" i="1"/>
  <c r="U59" i="1"/>
  <c r="AB66" i="1"/>
  <c r="U65" i="1"/>
  <c r="N73" i="1"/>
  <c r="AJ52" i="1"/>
  <c r="X58" i="1"/>
  <c r="AL63" i="1"/>
  <c r="Z69" i="1"/>
  <c r="Q50" i="1"/>
  <c r="AE55" i="1"/>
  <c r="S61" i="1"/>
  <c r="AD52" i="1"/>
  <c r="R58" i="1"/>
  <c r="AF63" i="1"/>
  <c r="T69" i="1"/>
  <c r="AI49" i="1"/>
  <c r="S57" i="1"/>
  <c r="Z64" i="1"/>
  <c r="Q71" i="1"/>
  <c r="AM52" i="1"/>
  <c r="W60" i="1"/>
  <c r="U67" i="1"/>
  <c r="AL73" i="1"/>
  <c r="O56" i="1"/>
  <c r="Y63" i="1"/>
  <c r="P70" i="1"/>
  <c r="AI51" i="1"/>
  <c r="S59" i="1"/>
  <c r="U66" i="1"/>
  <c r="AK72" i="1"/>
  <c r="U56" i="1"/>
  <c r="AD63" i="1"/>
  <c r="U70" i="1"/>
  <c r="AE52" i="1"/>
  <c r="AF58" i="1"/>
  <c r="Z70" i="1"/>
  <c r="AH58" i="1"/>
  <c r="AA70" i="1"/>
  <c r="AI58" i="1"/>
  <c r="AG70" i="1"/>
  <c r="AL58" i="1"/>
  <c r="AH70" i="1"/>
  <c r="AM58" i="1"/>
  <c r="T59" i="1"/>
  <c r="AM70" i="1"/>
  <c r="T58" i="1"/>
  <c r="S70" i="1"/>
  <c r="R57" i="1"/>
  <c r="U69" i="1"/>
  <c r="W56" i="1"/>
  <c r="X72" i="1"/>
  <c r="AG63" i="1"/>
  <c r="Q73" i="1"/>
  <c r="U64" i="1"/>
  <c r="AA59" i="1"/>
  <c r="P69" i="1"/>
  <c r="Y49" i="1"/>
  <c r="AB67" i="1"/>
  <c r="V53" i="1"/>
  <c r="AJ58" i="1"/>
  <c r="X64" i="1"/>
  <c r="AL69" i="1"/>
  <c r="AC50" i="1"/>
  <c r="Q56" i="1"/>
  <c r="AE61" i="1"/>
  <c r="P53" i="1"/>
  <c r="AD58" i="1"/>
  <c r="R64" i="1"/>
  <c r="AF69" i="1"/>
  <c r="Y50" i="1"/>
  <c r="AI57" i="1"/>
  <c r="N65" i="1"/>
  <c r="AE71" i="1"/>
  <c r="AC53" i="1"/>
  <c r="AM60" i="1"/>
  <c r="AI67" i="1"/>
  <c r="V49" i="1"/>
  <c r="AF56" i="1"/>
  <c r="AE70" i="1"/>
  <c r="AA49" i="1"/>
  <c r="AD59" i="1"/>
  <c r="AC71" i="1"/>
  <c r="T70" i="1"/>
  <c r="W71" i="1"/>
  <c r="AL67" i="1"/>
  <c r="AM61" i="1"/>
  <c r="AD60" i="1"/>
  <c r="AH53" i="1"/>
  <c r="V59" i="1"/>
  <c r="AJ64" i="1"/>
  <c r="X70" i="1"/>
  <c r="O51" i="1"/>
  <c r="AC56" i="1"/>
  <c r="Q62" i="1"/>
  <c r="AB53" i="1"/>
  <c r="P59" i="1"/>
  <c r="AD64" i="1"/>
  <c r="R70" i="1"/>
  <c r="P51" i="1"/>
  <c r="Z58" i="1"/>
  <c r="AC65" i="1"/>
  <c r="S72" i="1"/>
  <c r="R54" i="1"/>
  <c r="AB61" i="1"/>
  <c r="X68" i="1"/>
  <c r="AL49" i="1"/>
  <c r="V57" i="1"/>
  <c r="AB64" i="1"/>
  <c r="S71" i="1"/>
  <c r="O53" i="1"/>
  <c r="Y60" i="1"/>
  <c r="W67" i="1"/>
  <c r="R50" i="1"/>
  <c r="AB57" i="1"/>
  <c r="AG64" i="1"/>
  <c r="X71" i="1"/>
  <c r="AK53" i="1"/>
  <c r="AH60" i="1"/>
  <c r="Y72" i="1"/>
  <c r="AI60" i="1"/>
  <c r="AB72" i="1"/>
  <c r="AJ60" i="1"/>
  <c r="AC72" i="1"/>
  <c r="P61" i="1"/>
  <c r="AD72" i="1"/>
  <c r="Q61" i="1"/>
  <c r="V61" i="1"/>
  <c r="AM72" i="1"/>
  <c r="S60" i="1"/>
  <c r="O72" i="1"/>
  <c r="Y59" i="1"/>
  <c r="O71" i="1"/>
  <c r="V58" i="1"/>
  <c r="X56" i="1"/>
  <c r="U68" i="1"/>
  <c r="Y57" i="1"/>
  <c r="AJ68" i="1"/>
  <c r="AJ69" i="1"/>
  <c r="AE73" i="1"/>
  <c r="AE58" i="1"/>
  <c r="AE50" i="1"/>
  <c r="T54" i="1"/>
  <c r="AH59" i="1"/>
  <c r="V65" i="1"/>
  <c r="AJ70" i="1"/>
  <c r="AA51" i="1"/>
  <c r="O57" i="1"/>
  <c r="AC62" i="1"/>
  <c r="N54" i="1"/>
  <c r="AB59" i="1"/>
  <c r="P65" i="1"/>
  <c r="AD70" i="1"/>
  <c r="AE51" i="1"/>
  <c r="O59" i="1"/>
  <c r="Q66" i="1"/>
  <c r="AH72" i="1"/>
  <c r="AI54" i="1"/>
  <c r="S62" i="1"/>
  <c r="AL68" i="1"/>
  <c r="AA50" i="1"/>
  <c r="AK57" i="1"/>
  <c r="Q65" i="1"/>
  <c r="AG71" i="1"/>
  <c r="AE53" i="1"/>
  <c r="O61" i="1"/>
  <c r="AK61" i="1"/>
  <c r="AA73" i="1"/>
  <c r="P72" i="1"/>
  <c r="AD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<sst xmlns="http://schemas.openxmlformats.org/spreadsheetml/2006/main" count="95" uniqueCount="70">
  <si>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</si>
  <si>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</si>
  <si>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</si>
  <si>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</si>
  <si>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</si>
  <si>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</si>
  <si>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</si>
  <si>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</si>
  <si>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</si>
  <si>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</si>
  <si>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</si>
  <si>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</si>
  <si>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</si>
  <si>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</si>
  <si>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</si>
  <si>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</si>
  <si>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</si>
  <si>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</si>
  <si>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</si>
  <si>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</si>
  <si>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</si>
  <si>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</si>
  <si>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</si>
  <si>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</si>
  <si>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</si>
  <si>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</si>
  <si>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</si>
  <si>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</si>
  <si>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</si>
  <si>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</si>
  <si>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</si>
  <si>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</si>
  <si>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</si>
  <si>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</si>
  <si>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</si>
  <si>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</si>
  <si>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</si>
  <si>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</si>
  <si>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</si>
  <si>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</si>
  <si>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</si>
  <si>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</si>
  <si>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</si>
  <si>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</si>
  <si>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</si>
  <si>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</si>
  <si>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</si>
  <si>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</si>
  <si>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</si>
  <si>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</si>
  <si>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</si>
  <si>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</si>
  <si>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</si>
  <si>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</si>
  <si>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</si>
  <si>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</si>
  <si>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</si>
  <si>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</si>
  <si>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</si>
  <si>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</si>
  <si>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</si>
  <si>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</si>
  <si>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</si>
  <si>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</si>
  <si>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</si>
  <si>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GL</t>
  </si>
  <si>
    <t>Нglv</t>
  </si>
  <si>
    <t>d_mm</t>
  </si>
  <si>
    <t>pbel</t>
  </si>
  <si>
    <t>Qinj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</si>
</sst>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Лист1!$P$52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Лист1!$P$53:$P$73</c:f>
              <c:numCache>
                <c:formatCode>General</c:formatCode>
                <c:ptCount val="21"/>
                <c:pt idx="0">
                  <c:v>43.566218088361637</c:v>
                </c:pt>
                <c:pt idx="1">
                  <c:v>46.744840696281301</c:v>
                </c:pt>
                <c:pt idx="2">
                  <c:v>50.015851262142107</c:v>
                </c:pt>
                <c:pt idx="3">
                  <c:v>53.407914393335183</c:v>
                </c:pt>
                <c:pt idx="4">
                  <c:v>57.326773799483469</c:v>
                </c:pt>
                <c:pt idx="5">
                  <c:v>61.32292886356592</c:v>
                </c:pt>
                <c:pt idx="6">
                  <c:v>65.473664956556973</c:v>
                </c:pt>
                <c:pt idx="7">
                  <c:v>69.790440812940005</c:v>
                </c:pt>
                <c:pt idx="8">
                  <c:v>74.093951454179205</c:v>
                </c:pt>
                <c:pt idx="9">
                  <c:v>78.427145399669001</c:v>
                </c:pt>
                <c:pt idx="10">
                  <c:v>82.787834938024716</c:v>
                </c:pt>
                <c:pt idx="11">
                  <c:v>87.051983074732121</c:v>
                </c:pt>
                <c:pt idx="12">
                  <c:v>91.194883915197991</c:v>
                </c:pt>
                <c:pt idx="13">
                  <c:v>95.180618372055136</c:v>
                </c:pt>
                <c:pt idx="14">
                  <c:v>99.012402325224812</c:v>
                </c:pt>
                <c:pt idx="15">
                  <c:v>101.5998831827653</c:v>
                </c:pt>
                <c:pt idx="16">
                  <c:v>101.60488510889436</c:v>
                </c:pt>
                <c:pt idx="17">
                  <c:v>110.03016038741193</c:v>
                </c:pt>
                <c:pt idx="18">
                  <c:v>116.10164518391662</c:v>
                </c:pt>
                <c:pt idx="19">
                  <c:v>118.05082259195831</c:v>
                </c:pt>
                <c:pt idx="20">
                  <c:v>120</c:v>
                </c:pt>
              </c:numCache>
            </c:numRef>
          </c:xVal>
          <c:yVal>
            <c:numRef>
              <c:f>Лист1!$O$53:$O$73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2450</c:v>
                </c:pt>
                <c:pt idx="16">
                  <c:v>2500</c:v>
                </c:pt>
                <c:pt idx="17">
                  <c:v>2666.6666666666665</c:v>
                </c:pt>
                <c:pt idx="18">
                  <c:v>2833.333333333333</c:v>
                </c:pt>
                <c:pt idx="19">
                  <c:v>2916.6666666666665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Лист1!$AB$53:$AB$73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Лист1!$AA$53:$AA$73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Лист1!$X$53:$X$73</c:f>
              <c:numCache>
                <c:formatCode>0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 formatCode="General">
                  <c:v>34.64</c:v>
                </c:pt>
                <c:pt idx="10" formatCode="General">
                  <c:v>40.92166666666666</c:v>
                </c:pt>
                <c:pt idx="11" formatCode="General">
                  <c:v>48.53</c:v>
                </c:pt>
                <c:pt idx="12" formatCode="General">
                  <c:v>55.844999999999999</c:v>
                </c:pt>
                <c:pt idx="13" formatCode="General">
                  <c:v>62.829999999999991</c:v>
                </c:pt>
                <c:pt idx="14" formatCode="General">
                  <c:v>69.521666666666647</c:v>
                </c:pt>
                <c:pt idx="15" formatCode="General">
                  <c:v>74.077500000000001</c:v>
                </c:pt>
                <c:pt idx="16" formatCode="General">
                  <c:v>20</c:v>
                </c:pt>
                <c:pt idx="17" formatCode="General">
                  <c:v>81.98833333333333</c:v>
                </c:pt>
                <c:pt idx="18" formatCode="General">
                  <c:v>87.204166666666666</c:v>
                </c:pt>
                <c:pt idx="19" formatCode="General">
                  <c:v>88.602083333333326</c:v>
                </c:pt>
                <c:pt idx="20" formatCode="General">
                  <c:v>90</c:v>
                </c:pt>
              </c:numCache>
            </c:numRef>
          </c:xVal>
          <c:yVal>
            <c:numRef>
              <c:f>Лист1!$W$53:$W$73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 formatCode="General">
                  <c:v>1500</c:v>
                </c:pt>
                <c:pt idx="10" formatCode="General">
                  <c:v>1666.6666666666665</c:v>
                </c:pt>
                <c:pt idx="11" formatCode="General">
                  <c:v>1833.3333333333333</c:v>
                </c:pt>
                <c:pt idx="12" formatCode="General">
                  <c:v>2000</c:v>
                </c:pt>
                <c:pt idx="13" formatCode="General">
                  <c:v>2166.6666666666665</c:v>
                </c:pt>
                <c:pt idx="14" formatCode="General">
                  <c:v>2333.333333333333</c:v>
                </c:pt>
                <c:pt idx="15" formatCode="General">
                  <c:v>2450</c:v>
                </c:pt>
                <c:pt idx="16" formatCode="General">
                  <c:v>2500</c:v>
                </c:pt>
                <c:pt idx="17" formatCode="General">
                  <c:v>2666.6666666666665</c:v>
                </c:pt>
                <c:pt idx="18" formatCode="General">
                  <c:v>2833.333333333333</c:v>
                </c:pt>
                <c:pt idx="19" formatCode="General">
                  <c:v>2916.6666666666665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Лист1!$AF$53:$AF$73</c:f>
              <c:numCache>
                <c:formatCode>General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74.077500000000001</c:v>
                </c:pt>
                <c:pt idx="16">
                  <c:v>20</c:v>
                </c:pt>
                <c:pt idx="17">
                  <c:v>81.98833333333333</c:v>
                </c:pt>
                <c:pt idx="18">
                  <c:v>87.204166666666666</c:v>
                </c:pt>
                <c:pt idx="19">
                  <c:v>88.602083333333326</c:v>
                </c:pt>
                <c:pt idx="20">
                  <c:v>90</c:v>
                </c:pt>
              </c:numCache>
            </c:numRef>
          </c:xVal>
          <c:yVal>
            <c:numRef>
              <c:f>Лист1!$AE$53:$AE$73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2450</c:v>
                </c:pt>
                <c:pt idx="16">
                  <c:v>2500</c:v>
                </c:pt>
                <c:pt idx="17">
                  <c:v>2666.6666666666665</c:v>
                </c:pt>
                <c:pt idx="18">
                  <c:v>2833.333333333333</c:v>
                </c:pt>
                <c:pt idx="19">
                  <c:v>2916.6666666666665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Лист1!$Z$52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Лист1!$Z$53:$Z$73</c:f>
              <c:numCache>
                <c:formatCode>0.00</c:formatCode>
                <c:ptCount val="21"/>
                <c:pt idx="0">
                  <c:v>0.1499672733898664</c:v>
                </c:pt>
                <c:pt idx="1">
                  <c:v>0.15570060038672587</c:v>
                </c:pt>
                <c:pt idx="2">
                  <c:v>0.16142244030110903</c:v>
                </c:pt>
                <c:pt idx="3">
                  <c:v>0.1641644894164907</c:v>
                </c:pt>
                <c:pt idx="4">
                  <c:v>0.16730015418917282</c:v>
                </c:pt>
                <c:pt idx="5">
                  <c:v>0.17352853237094185</c:v>
                </c:pt>
                <c:pt idx="6">
                  <c:v>0.17968881835421763</c:v>
                </c:pt>
                <c:pt idx="7">
                  <c:v>0.21717809356168508</c:v>
                </c:pt>
                <c:pt idx="8">
                  <c:v>0.23198727180950576</c:v>
                </c:pt>
                <c:pt idx="9">
                  <c:v>0.24582000243177332</c:v>
                </c:pt>
                <c:pt idx="10">
                  <c:v>0.25806257208743655</c:v>
                </c:pt>
                <c:pt idx="11">
                  <c:v>0.26510382616285566</c:v>
                </c:pt>
                <c:pt idx="12">
                  <c:v>0.26964105012855361</c:v>
                </c:pt>
                <c:pt idx="13">
                  <c:v>0.27273534506596298</c:v>
                </c:pt>
                <c:pt idx="14">
                  <c:v>0.27480795137362923</c:v>
                </c:pt>
                <c:pt idx="15">
                  <c:v>0.27575752696635192</c:v>
                </c:pt>
                <c:pt idx="16">
                  <c:v>0.27592432499326464</c:v>
                </c:pt>
                <c:pt idx="17">
                  <c:v>0.99983716511187959</c:v>
                </c:pt>
                <c:pt idx="18">
                  <c:v>0.99953597668060212</c:v>
                </c:pt>
                <c:pt idx="19">
                  <c:v>0.99976559682838917</c:v>
                </c:pt>
                <c:pt idx="20">
                  <c:v>0.99995407092838151</c:v>
                </c:pt>
              </c:numCache>
            </c:numRef>
          </c:xVal>
          <c:yVal>
            <c:numRef>
              <c:f>Лист1!$Y$53:$Y$73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 formatCode="General">
                  <c:v>1350</c:v>
                </c:pt>
                <c:pt idx="10" formatCode="General">
                  <c:v>1500</c:v>
                </c:pt>
                <c:pt idx="11" formatCode="General">
                  <c:v>1650</c:v>
                </c:pt>
                <c:pt idx="12" formatCode="General">
                  <c:v>1800</c:v>
                </c:pt>
                <c:pt idx="13" formatCode="General">
                  <c:v>1950</c:v>
                </c:pt>
                <c:pt idx="14" formatCode="General">
                  <c:v>2100</c:v>
                </c:pt>
                <c:pt idx="15" formatCode="General">
                  <c:v>2250</c:v>
                </c:pt>
                <c:pt idx="16" formatCode="General">
                  <c:v>2400</c:v>
                </c:pt>
                <c:pt idx="17" formatCode="General">
                  <c:v>2550</c:v>
                </c:pt>
                <c:pt idx="18" formatCode="General">
                  <c:v>2700</c:v>
                </c:pt>
                <c:pt idx="19" formatCode="General">
                  <c:v>2850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Лист1!$Q$52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Лист1!$V$53:$V$73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Лист1!$U$53:$U$73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Лист1!$D$44:$D$64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500</c:v>
                </c:pt>
              </c:numCache>
            </c:numRef>
          </c:xVal>
          <c:yVal>
            <c:numRef>
              <c:f>Лист1!$B$44:$B$64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F-492C-88C7-4938260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008"/>
        <c:axId val="147374048"/>
      </c:scatterChart>
      <c:valAx>
        <c:axId val="392315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374048"/>
        <c:crosses val="autoZero"/>
        <c:crossBetween val="midCat"/>
      </c:valAx>
      <c:valAx>
        <c:axId val="1473740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3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Лист1!$P$82:$P$102</c:f>
              <c:numCache>
                <c:formatCode>General</c:formatCode>
                <c:ptCount val="21"/>
                <c:pt idx="0">
                  <c:v>25</c:v>
                </c:pt>
                <c:pt idx="1">
                  <c:v>38.30990787351481</c:v>
                </c:pt>
                <c:pt idx="2">
                  <c:v>52.067430756133462</c:v>
                </c:pt>
                <c:pt idx="3">
                  <c:v>65.88685644237917</c:v>
                </c:pt>
                <c:pt idx="4">
                  <c:v>79.704250248980586</c:v>
                </c:pt>
                <c:pt idx="5">
                  <c:v>93.512403243002268</c:v>
                </c:pt>
                <c:pt idx="6">
                  <c:v>107.20091589590815</c:v>
                </c:pt>
                <c:pt idx="7">
                  <c:v>120.28984329333792</c:v>
                </c:pt>
                <c:pt idx="8">
                  <c:v>132.97219766910217</c:v>
                </c:pt>
                <c:pt idx="9">
                  <c:v>145.20593037241812</c:v>
                </c:pt>
                <c:pt idx="10">
                  <c:v>156.92453070702041</c:v>
                </c:pt>
                <c:pt idx="11">
                  <c:v>168.16488037578725</c:v>
                </c:pt>
                <c:pt idx="12">
                  <c:v>178.93040673070621</c:v>
                </c:pt>
                <c:pt idx="13">
                  <c:v>189.16741422074566</c:v>
                </c:pt>
                <c:pt idx="14">
                  <c:v>198.93933062042314</c:v>
                </c:pt>
                <c:pt idx="15">
                  <c:v>203.594645150178</c:v>
                </c:pt>
                <c:pt idx="16">
                  <c:v>208.24995967993289</c:v>
                </c:pt>
                <c:pt idx="17">
                  <c:v>126.50275104999338</c:v>
                </c:pt>
                <c:pt idx="18">
                  <c:v>134.86444787995396</c:v>
                </c:pt>
                <c:pt idx="19">
                  <c:v>140.9501524414155</c:v>
                </c:pt>
                <c:pt idx="20">
                  <c:v>144.86713011851421</c:v>
                </c:pt>
              </c:numCache>
            </c:numRef>
          </c:xVal>
          <c:yVal>
            <c:numRef>
              <c:f>Лист1!$O$82:$O$102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Лист1!$AB$82:$AB$102</c:f>
              <c:numCache>
                <c:formatCode>General</c:formatCode>
                <c:ptCount val="21"/>
                <c:pt idx="0">
                  <c:v>10</c:v>
                </c:pt>
                <c:pt idx="1">
                  <c:v>10.162499647143342</c:v>
                </c:pt>
                <c:pt idx="2">
                  <c:v>10.326618829534084</c:v>
                </c:pt>
                <c:pt idx="3">
                  <c:v>10.374016054552587</c:v>
                </c:pt>
                <c:pt idx="4">
                  <c:v>14.679293624153058</c:v>
                </c:pt>
                <c:pt idx="5">
                  <c:v>20.74826990076728</c:v>
                </c:pt>
                <c:pt idx="6">
                  <c:v>27.804058764016595</c:v>
                </c:pt>
                <c:pt idx="7">
                  <c:v>36.134640489000816</c:v>
                </c:pt>
                <c:pt idx="8">
                  <c:v>46.203728904882624</c:v>
                </c:pt>
                <c:pt idx="9">
                  <c:v>56.958707223885391</c:v>
                </c:pt>
                <c:pt idx="10">
                  <c:v>67.878627803560491</c:v>
                </c:pt>
                <c:pt idx="11">
                  <c:v>78.527354322462529</c:v>
                </c:pt>
                <c:pt idx="12">
                  <c:v>88.715799164726803</c:v>
                </c:pt>
                <c:pt idx="13">
                  <c:v>98.519797900969451</c:v>
                </c:pt>
                <c:pt idx="14">
                  <c:v>108.16899458881448</c:v>
                </c:pt>
                <c:pt idx="15">
                  <c:v>117.52616447512801</c:v>
                </c:pt>
                <c:pt idx="16">
                  <c:v>126.45070134450869</c:v>
                </c:pt>
                <c:pt idx="17">
                  <c:v>126.50275104999338</c:v>
                </c:pt>
                <c:pt idx="18">
                  <c:v>134.86444787995396</c:v>
                </c:pt>
                <c:pt idx="19">
                  <c:v>140.9501524414155</c:v>
                </c:pt>
                <c:pt idx="20">
                  <c:v>144.86713011851421</c:v>
                </c:pt>
              </c:numCache>
            </c:numRef>
          </c:xVal>
          <c:yVal>
            <c:numRef>
              <c:f>Лист1!$AA$82:$AA$102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381.17040400331649</c:v>
                </c:pt>
                <c:pt idx="4">
                  <c:v>500</c:v>
                </c:pt>
                <c:pt idx="5">
                  <c:v>666.66666666666663</c:v>
                </c:pt>
                <c:pt idx="6">
                  <c:v>833.33333333333326</c:v>
                </c:pt>
                <c:pt idx="7">
                  <c:v>1000</c:v>
                </c:pt>
                <c:pt idx="8">
                  <c:v>1166.6666666666665</c:v>
                </c:pt>
                <c:pt idx="9">
                  <c:v>1333.3333333333333</c:v>
                </c:pt>
                <c:pt idx="10">
                  <c:v>1500</c:v>
                </c:pt>
                <c:pt idx="11">
                  <c:v>1666.6666666666665</c:v>
                </c:pt>
                <c:pt idx="12">
                  <c:v>1833.3333333333333</c:v>
                </c:pt>
                <c:pt idx="13">
                  <c:v>2000</c:v>
                </c:pt>
                <c:pt idx="14">
                  <c:v>2166.6666666666665</c:v>
                </c:pt>
                <c:pt idx="15">
                  <c:v>2333.333333333333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Лист1!$X$82:$X$102</c:f>
              <c:numCache>
                <c:formatCode>General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Лист1!$W$82:$W$102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Лист1!$AT$50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Лист1!$AT$51:$AT$70</c:f>
              <c:numCache>
                <c:formatCode>General</c:formatCode>
                <c:ptCount val="20"/>
              </c:numCache>
            </c:numRef>
          </c:xVal>
          <c:yVal>
            <c:numRef>
              <c:f>Лист1!$AR$51:$AR$70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45027</xdr:colOff>
      <xdr:row>3</xdr:row>
      <xdr:rowOff>128587</xdr:rowOff>
    </xdr:from>
    <xdr:to>
      <xdr:col>40</xdr:col>
      <xdr:colOff>554181</xdr:colOff>
      <xdr:row>26</xdr:row>
      <xdr:rowOff>51953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645B219-A8BB-458E-842C-A0E43A65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new_atma"/>
      <definedName name="well_pwf_plin_new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O102"/>
  <sheetViews>
    <sheetView tabSelected="1" topLeftCell="A4" zoomScale="85" zoomScaleNormal="85" workbookViewId="0">
      <selection activeCell="M36" sqref="M36"/>
    </sheetView>
  </sheetViews>
  <sheetFormatPr defaultRowHeight="15" x14ac:dyDescent="0.25"/>
  <cols>
    <col min="7" max="7" width="12.140625" customWidth="1"/>
    <col min="31" max="31" width="12.28515625" bestFit="1" customWidth="1"/>
    <col min="32" max="33" width="12.140625" bestFit="1" customWidth="1"/>
    <col min="34" max="34" width="9.42578125" bestFit="1" customWidth="1"/>
    <col min="35" max="36" width="13.140625" customWidth="1"/>
    <col min="37" max="37" width="12" customWidth="1"/>
    <col min="38" max="39" width="9.42578125" bestFit="1" customWidth="1"/>
    <col min="40" max="41" width="12.140625" bestFit="1" customWidth="1"/>
    <col min="42" max="42" width="9.42578125" bestFit="1" customWidth="1"/>
    <col min="43" max="43" width="12" bestFit="1" customWidth="1"/>
    <col min="44" max="47" width="9.42578125" bestFit="1" customWidth="1"/>
    <col min="48" max="49" width="12.140625" bestFit="1" customWidth="1"/>
    <col min="50" max="50" width="9.42578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7.11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t="s">
        <v>69</v>
      </c>
      <c r="G17">
        <v>0</v>
      </c>
    </row>
    <row r="18" spans="1:41" ht="15.75" x14ac:dyDescent="0.3">
      <c r="B18" s="9" t="s">
        <v>24</v>
      </c>
      <c r="C18" s="3">
        <v>0</v>
      </c>
      <c r="D18" s="4" t="s">
        <v>25</v>
      </c>
      <c r="G18">
        <f>H18*1000</f>
        <v>60000</v>
      </c>
      <c r="H18">
        <v>60</v>
      </c>
    </row>
    <row r="19" spans="1:41" x14ac:dyDescent="0.25">
      <c r="A19" t="s">
        <v>26</v>
      </c>
      <c r="B19" s="10"/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x14ac:dyDescent="0.25">
      <c r="B23" s="9" t="s">
        <v>33</v>
      </c>
      <c r="C23" s="3">
        <v>10</v>
      </c>
      <c r="D23" s="6" t="s">
        <v>13</v>
      </c>
    </row>
    <row r="24" spans="1:41" x14ac:dyDescent="0.25">
      <c r="B24" s="9" t="s">
        <v>34</v>
      </c>
      <c r="C24" s="11">
        <v>120</v>
      </c>
      <c r="D24" s="6" t="s">
        <v>13</v>
      </c>
    </row>
    <row r="25" spans="1:41" x14ac:dyDescent="0.25">
      <c r="B25" s="9" t="s">
        <v>35</v>
      </c>
      <c r="C25" s="3">
        <v>44</v>
      </c>
      <c r="D25" s="6" t="s">
        <v>36</v>
      </c>
    </row>
    <row r="26" spans="1:41" x14ac:dyDescent="0.25">
      <c r="B26" s="9" t="s">
        <v>37</v>
      </c>
      <c r="C26" s="3">
        <v>120</v>
      </c>
      <c r="D26" s="6" t="s">
        <v>36</v>
      </c>
    </row>
    <row r="28" spans="1:41" ht="30" x14ac:dyDescent="0.25">
      <c r="B28" s="12" t="s">
        <v>38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58</v>
      </c>
      <c r="C29" s="23" t="str">
        <f>[1]!ESP_encode_string(J37,Hnom,Fr,,,,,0.5)</f>
        <v>ESP_ID:1005.00000;HeadNom_m:1000.00000;ESPfreq_Hz:50.00000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59</v>
      </c>
      <c r="C30" s="24" t="str">
        <f>[1]!GL_encode_string(qgas_inj_,,,M35:M38,N35:N38,O35:O38)</f>
        <v>GLV:1;q_gas_inj_sm3day:60000.00000;p_gas_inj_atma:0.00000;d_gas_inj_mm:0.00000;GLV:1;H_glv_m1:2450.000;d_glv_mm1:0.000;p_glv_atma1:25.000;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60</v>
      </c>
      <c r="C31" s="25" t="str">
        <f>IF(ALsel,ESP_,GLV_)</f>
        <v>GLV:1;q_gas_inj_sm3day:60000.00000;p_gas_inj_atma:0.00000;d_gas_inj_mm:0.00000;GLV:1;H_glv_m1:2450.000;d_glv_mm1:0.000;p_glv_atma1:25.000;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39</v>
      </c>
      <c r="C33" s="14"/>
      <c r="D33" s="14"/>
      <c r="F33" t="s">
        <v>61</v>
      </c>
      <c r="G33" s="10">
        <v>0</v>
      </c>
      <c r="I33" t="s">
        <v>58</v>
      </c>
      <c r="M33" t="s">
        <v>65</v>
      </c>
    </row>
    <row r="34" spans="2:26" ht="18" x14ac:dyDescent="0.35">
      <c r="B34" s="15" t="s">
        <v>40</v>
      </c>
      <c r="C34" s="16">
        <v>3000</v>
      </c>
      <c r="D34" s="17" t="s">
        <v>28</v>
      </c>
      <c r="F34" t="s">
        <v>56</v>
      </c>
      <c r="G34">
        <v>1</v>
      </c>
      <c r="I34" t="s">
        <v>62</v>
      </c>
      <c r="J34">
        <v>50</v>
      </c>
      <c r="M34" t="s">
        <v>66</v>
      </c>
      <c r="N34" t="s">
        <v>67</v>
      </c>
      <c r="O34" t="s">
        <v>68</v>
      </c>
    </row>
    <row r="35" spans="2:26" ht="18" x14ac:dyDescent="0.35">
      <c r="B35" s="15" t="s">
        <v>41</v>
      </c>
      <c r="C35" s="16">
        <v>2500</v>
      </c>
      <c r="D35" s="17" t="s">
        <v>42</v>
      </c>
      <c r="F35" t="s">
        <v>55</v>
      </c>
      <c r="G35">
        <v>0</v>
      </c>
      <c r="I35" t="s">
        <v>63</v>
      </c>
      <c r="J35">
        <v>1000</v>
      </c>
      <c r="M35">
        <v>2450</v>
      </c>
      <c r="N35">
        <v>0</v>
      </c>
      <c r="O35">
        <v>25</v>
      </c>
    </row>
    <row r="36" spans="2:26" ht="19.5" customHeight="1" x14ac:dyDescent="0.35">
      <c r="B36" s="15" t="s">
        <v>43</v>
      </c>
      <c r="C36" s="16">
        <v>140</v>
      </c>
      <c r="D36" s="17" t="s">
        <v>30</v>
      </c>
      <c r="I36" t="s">
        <v>64</v>
      </c>
      <c r="J36">
        <v>50</v>
      </c>
    </row>
    <row r="37" spans="2:26" ht="18" x14ac:dyDescent="0.35">
      <c r="B37" s="15" t="s">
        <v>44</v>
      </c>
      <c r="C37" s="16">
        <v>65</v>
      </c>
      <c r="D37" s="17" t="s">
        <v>30</v>
      </c>
      <c r="G37" s="10"/>
      <c r="I37" t="s">
        <v>29</v>
      </c>
      <c r="J37">
        <f>[1]!ESP_id_by_rate(Qnom)</f>
        <v>1005</v>
      </c>
    </row>
    <row r="38" spans="2:26" ht="18" x14ac:dyDescent="0.35">
      <c r="B38" s="15" t="s">
        <v>45</v>
      </c>
      <c r="C38" s="16">
        <v>12</v>
      </c>
      <c r="D38" s="17" t="s">
        <v>30</v>
      </c>
      <c r="G38" s="10"/>
    </row>
    <row r="39" spans="2:26" x14ac:dyDescent="0.25">
      <c r="G39" s="10"/>
      <c r="V39" s="20"/>
      <c r="W39" s="20"/>
    </row>
    <row r="40" spans="2:26" x14ac:dyDescent="0.25">
      <c r="G40" s="10"/>
    </row>
    <row r="41" spans="2:26" x14ac:dyDescent="0.25">
      <c r="B41" s="14" t="s">
        <v>46</v>
      </c>
      <c r="C41" s="14"/>
      <c r="E41" t="s">
        <v>47</v>
      </c>
      <c r="G41" s="10"/>
      <c r="H41" t="s">
        <v>48</v>
      </c>
      <c r="I41" s="10"/>
      <c r="J41" t="s">
        <v>49</v>
      </c>
    </row>
    <row r="42" spans="2:26" ht="18" x14ac:dyDescent="0.35">
      <c r="B42" s="17" t="s">
        <v>50</v>
      </c>
      <c r="C42" s="17" t="s">
        <v>51</v>
      </c>
      <c r="E42" s="17" t="s">
        <v>51</v>
      </c>
      <c r="F42" s="17" t="s">
        <v>52</v>
      </c>
      <c r="G42" s="10"/>
      <c r="H42" s="17" t="s">
        <v>50</v>
      </c>
      <c r="I42" s="15" t="s">
        <v>53</v>
      </c>
      <c r="J42" s="17" t="s">
        <v>50</v>
      </c>
      <c r="K42" s="15" t="s">
        <v>54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42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39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>
        <f t="array" ref="N49:AM73">[1]!well_plin_pwf_new_atma(qliq_,fw_,C24,C34,Pcalc_,C38,PVTstr_,AL_str_,B44:C64,J44:K46,H44:I46,E44:F46,hcor,tempm,C26,,,,Qinj_)</f>
        <v>43.566218088361637</v>
      </c>
      <c r="O49">
        <v>43.566218088361637</v>
      </c>
      <c r="P49">
        <v>43.566218088361637</v>
      </c>
      <c r="Q49">
        <v>120</v>
      </c>
      <c r="R49">
        <v>45</v>
      </c>
      <c r="S49">
        <v>0</v>
      </c>
      <c r="T49">
        <v>120</v>
      </c>
      <c r="U49">
        <v>20</v>
      </c>
      <c r="V49">
        <v>20</v>
      </c>
      <c r="W49" s="20">
        <v>0</v>
      </c>
      <c r="X49" s="20">
        <v>10</v>
      </c>
      <c r="Y49" s="20">
        <v>0</v>
      </c>
      <c r="Z49" s="20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2:39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pbuf_atma</v>
      </c>
      <c r="Q50" t="str">
        <v>pwf_atma</v>
      </c>
      <c r="R50" t="str">
        <v>qliq_sm3day</v>
      </c>
      <c r="S50" t="str">
        <v>fw_perc</v>
      </c>
      <c r="T50" t="str">
        <v>t_bh_C</v>
      </c>
      <c r="U50" t="str">
        <v>t_wh_C</v>
      </c>
      <c r="V50" t="str">
        <v>t_surf_C</v>
      </c>
      <c r="W50" s="20" t="str">
        <v>choke.c_degrad_fr</v>
      </c>
      <c r="X50" s="20" t="str">
        <v>pcas_atma</v>
      </c>
      <c r="Y50" s="20">
        <v>0</v>
      </c>
      <c r="Z50" s="2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2:39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7</v>
      </c>
      <c r="V51">
        <v>8</v>
      </c>
      <c r="W51" s="20">
        <v>9</v>
      </c>
      <c r="X51" s="20">
        <v>10</v>
      </c>
      <c r="Y51" s="20">
        <v>11</v>
      </c>
      <c r="Z51" s="20">
        <v>12</v>
      </c>
      <c r="AA51">
        <v>13</v>
      </c>
      <c r="AB51">
        <v>14</v>
      </c>
      <c r="AC51">
        <v>15</v>
      </c>
      <c r="AD51">
        <v>16</v>
      </c>
      <c r="AE51">
        <v>17</v>
      </c>
      <c r="AF51">
        <v>18</v>
      </c>
      <c r="AG51">
        <v>19</v>
      </c>
      <c r="AH51">
        <v>20</v>
      </c>
      <c r="AI51">
        <v>21</v>
      </c>
      <c r="AJ51">
        <v>22</v>
      </c>
      <c r="AK51">
        <v>23</v>
      </c>
      <c r="AL51">
        <v>24</v>
      </c>
      <c r="AM51">
        <v>25</v>
      </c>
    </row>
    <row r="52" spans="2:39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 t="str">
        <v>num</v>
      </c>
      <c r="O52" t="str">
        <v>hmes ptub</v>
      </c>
      <c r="P52" t="str">
        <v>ptub</v>
      </c>
      <c r="Q52" t="str">
        <v>hmes_m</v>
      </c>
      <c r="R52" t="str">
        <v>h_vert_m</v>
      </c>
      <c r="S52" t="str">
        <v>hmes_m</v>
      </c>
      <c r="T52" t="str">
        <v>c_Diam</v>
      </c>
      <c r="U52" t="str">
        <v>hmes_m</v>
      </c>
      <c r="V52" t="str">
        <v>c_Theta</v>
      </c>
      <c r="W52" s="20" t="str">
        <v>hmes ttub</v>
      </c>
      <c r="X52" s="20" t="str">
        <v>ttub</v>
      </c>
      <c r="Y52" s="20" t="str">
        <v>hmes_m</v>
      </c>
      <c r="Z52" s="20" t="str">
        <v>Hl_tub</v>
      </c>
      <c r="AA52">
        <v>0</v>
      </c>
      <c r="AB52">
        <v>0</v>
      </c>
      <c r="AC52" t="str">
        <v>hmes_m</v>
      </c>
      <c r="AD52" t="str">
        <v>Hl_cas</v>
      </c>
      <c r="AE52" t="str">
        <v>hmes tamb</v>
      </c>
      <c r="AF52" t="str">
        <v>tamb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1</v>
      </c>
      <c r="O53">
        <v>0</v>
      </c>
      <c r="P53">
        <v>43.566218088361637</v>
      </c>
      <c r="Q53">
        <v>0</v>
      </c>
      <c r="R53">
        <v>0</v>
      </c>
      <c r="S53">
        <v>0</v>
      </c>
      <c r="T53">
        <v>7.2000000000000008E-2</v>
      </c>
      <c r="U53">
        <v>0</v>
      </c>
      <c r="V53">
        <v>90</v>
      </c>
      <c r="W53" s="20">
        <v>0</v>
      </c>
      <c r="X53" s="20">
        <v>20</v>
      </c>
      <c r="Y53" s="20">
        <v>0</v>
      </c>
      <c r="Z53" s="26">
        <v>0.1499672733898664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2:39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>
        <v>2</v>
      </c>
      <c r="O54">
        <v>166.66666666666666</v>
      </c>
      <c r="P54">
        <v>46.744840696281301</v>
      </c>
      <c r="Q54">
        <v>150</v>
      </c>
      <c r="R54">
        <v>0</v>
      </c>
      <c r="S54">
        <v>150</v>
      </c>
      <c r="T54">
        <v>7.2000000000000008E-2</v>
      </c>
      <c r="U54">
        <v>150</v>
      </c>
      <c r="V54">
        <v>90</v>
      </c>
      <c r="W54" s="20">
        <v>166.66666666666666</v>
      </c>
      <c r="X54" s="20">
        <v>21.666666666666668</v>
      </c>
      <c r="Y54" s="20">
        <v>150</v>
      </c>
      <c r="Z54" s="26">
        <v>0.15570060038672587</v>
      </c>
      <c r="AA54">
        <v>0</v>
      </c>
      <c r="AB54">
        <v>0</v>
      </c>
      <c r="AC54">
        <v>122.5</v>
      </c>
      <c r="AD54">
        <v>0</v>
      </c>
      <c r="AE54">
        <v>166.66666666666666</v>
      </c>
      <c r="AF54">
        <v>21.666666666666668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3</v>
      </c>
      <c r="O55">
        <v>333.33333333333331</v>
      </c>
      <c r="P55">
        <v>50.015851262142107</v>
      </c>
      <c r="Q55">
        <v>300</v>
      </c>
      <c r="R55">
        <v>0</v>
      </c>
      <c r="S55">
        <v>300</v>
      </c>
      <c r="T55">
        <v>7.2000000000000008E-2</v>
      </c>
      <c r="U55">
        <v>300</v>
      </c>
      <c r="V55">
        <v>90</v>
      </c>
      <c r="W55" s="20">
        <v>333.33333333333331</v>
      </c>
      <c r="X55" s="20">
        <v>23.333333333333332</v>
      </c>
      <c r="Y55" s="20">
        <v>300</v>
      </c>
      <c r="Z55" s="26">
        <v>0.16142244030110903</v>
      </c>
      <c r="AA55">
        <v>0</v>
      </c>
      <c r="AB55">
        <v>0</v>
      </c>
      <c r="AC55">
        <v>245</v>
      </c>
      <c r="AD55">
        <v>0</v>
      </c>
      <c r="AE55">
        <v>333.33333333333331</v>
      </c>
      <c r="AF55">
        <v>23.333333333333332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:39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4</v>
      </c>
      <c r="O56">
        <v>500</v>
      </c>
      <c r="P56">
        <v>53.407914393335183</v>
      </c>
      <c r="Q56">
        <v>450</v>
      </c>
      <c r="R56">
        <v>0</v>
      </c>
      <c r="S56">
        <v>450</v>
      </c>
      <c r="T56">
        <v>6.6000000000000003E-2</v>
      </c>
      <c r="U56">
        <v>450</v>
      </c>
      <c r="V56">
        <v>90</v>
      </c>
      <c r="W56" s="20">
        <v>500</v>
      </c>
      <c r="X56" s="20">
        <v>25</v>
      </c>
      <c r="Y56" s="20">
        <v>450</v>
      </c>
      <c r="Z56" s="26">
        <v>0.1641644894164907</v>
      </c>
      <c r="AA56">
        <v>0</v>
      </c>
      <c r="AB56">
        <v>0</v>
      </c>
      <c r="AC56">
        <v>367.5</v>
      </c>
      <c r="AD56">
        <v>0</v>
      </c>
      <c r="AE56">
        <v>500</v>
      </c>
      <c r="AF56">
        <v>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5</v>
      </c>
      <c r="O57">
        <v>666.66666666666663</v>
      </c>
      <c r="P57">
        <v>57.326773799483469</v>
      </c>
      <c r="Q57">
        <v>600</v>
      </c>
      <c r="R57">
        <v>0</v>
      </c>
      <c r="S57">
        <v>600</v>
      </c>
      <c r="T57">
        <v>0.06</v>
      </c>
      <c r="U57">
        <v>600</v>
      </c>
      <c r="V57">
        <v>90</v>
      </c>
      <c r="W57" s="20">
        <v>666.66666666666663</v>
      </c>
      <c r="X57" s="20">
        <v>26.666666666666668</v>
      </c>
      <c r="Y57" s="20">
        <v>600</v>
      </c>
      <c r="Z57" s="26">
        <v>0.16730015418917282</v>
      </c>
      <c r="AA57">
        <v>0</v>
      </c>
      <c r="AB57">
        <v>0</v>
      </c>
      <c r="AC57">
        <v>490</v>
      </c>
      <c r="AD57">
        <v>0</v>
      </c>
      <c r="AE57">
        <v>666.66666666666663</v>
      </c>
      <c r="AF57">
        <v>26.666666666666668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:39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6</v>
      </c>
      <c r="O58">
        <v>833.33333333333326</v>
      </c>
      <c r="P58">
        <v>61.32292886356592</v>
      </c>
      <c r="Q58">
        <v>750</v>
      </c>
      <c r="R58">
        <v>0</v>
      </c>
      <c r="S58">
        <v>750</v>
      </c>
      <c r="T58">
        <v>0.06</v>
      </c>
      <c r="U58">
        <v>750</v>
      </c>
      <c r="V58">
        <v>90</v>
      </c>
      <c r="W58" s="20">
        <v>833.33333333333326</v>
      </c>
      <c r="X58" s="20">
        <v>28.333333333333332</v>
      </c>
      <c r="Y58" s="20">
        <v>750</v>
      </c>
      <c r="Z58" s="26">
        <v>0.17352853237094185</v>
      </c>
      <c r="AA58">
        <v>0</v>
      </c>
      <c r="AB58">
        <v>0</v>
      </c>
      <c r="AC58">
        <v>612.5</v>
      </c>
      <c r="AD58">
        <v>0</v>
      </c>
      <c r="AE58">
        <v>833.33333333333326</v>
      </c>
      <c r="AF58">
        <v>28.333333333333332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2:39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7</v>
      </c>
      <c r="O59">
        <v>1000</v>
      </c>
      <c r="P59">
        <v>65.473664956556973</v>
      </c>
      <c r="Q59">
        <v>900</v>
      </c>
      <c r="R59">
        <v>0</v>
      </c>
      <c r="S59">
        <v>900</v>
      </c>
      <c r="T59">
        <v>0.06</v>
      </c>
      <c r="U59">
        <v>900</v>
      </c>
      <c r="V59">
        <v>90</v>
      </c>
      <c r="W59" s="20">
        <v>1000</v>
      </c>
      <c r="X59" s="20">
        <v>30</v>
      </c>
      <c r="Y59" s="20">
        <v>900</v>
      </c>
      <c r="Z59" s="26">
        <v>0.17968881835421763</v>
      </c>
      <c r="AA59">
        <v>0</v>
      </c>
      <c r="AB59">
        <v>0</v>
      </c>
      <c r="AC59">
        <v>735</v>
      </c>
      <c r="AD59">
        <v>0</v>
      </c>
      <c r="AE59">
        <v>1000</v>
      </c>
      <c r="AF59">
        <v>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2:39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8</v>
      </c>
      <c r="O60">
        <v>1166.6666666666665</v>
      </c>
      <c r="P60">
        <v>69.790440812940005</v>
      </c>
      <c r="Q60">
        <v>1050</v>
      </c>
      <c r="R60">
        <v>2</v>
      </c>
      <c r="S60">
        <v>1050</v>
      </c>
      <c r="T60">
        <v>0.06</v>
      </c>
      <c r="U60">
        <v>1050</v>
      </c>
      <c r="V60">
        <v>72.772461476460705</v>
      </c>
      <c r="W60" s="20">
        <v>1166.6666666666665</v>
      </c>
      <c r="X60" s="20">
        <v>31.593333333333334</v>
      </c>
      <c r="Y60" s="20">
        <v>1050</v>
      </c>
      <c r="Z60" s="26">
        <v>0.21717809356168508</v>
      </c>
      <c r="AA60">
        <v>0</v>
      </c>
      <c r="AB60">
        <v>0</v>
      </c>
      <c r="AC60">
        <v>857.5</v>
      </c>
      <c r="AD60">
        <v>0</v>
      </c>
      <c r="AE60">
        <v>1166.6666666666665</v>
      </c>
      <c r="AF60">
        <v>31.593333333333334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2:39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9</v>
      </c>
      <c r="O61">
        <v>1333.3333333333333</v>
      </c>
      <c r="P61">
        <v>74.093951454179205</v>
      </c>
      <c r="Q61">
        <v>1200</v>
      </c>
      <c r="R61">
        <v>9</v>
      </c>
      <c r="S61">
        <v>1200</v>
      </c>
      <c r="T61">
        <v>0.06</v>
      </c>
      <c r="U61">
        <v>1200</v>
      </c>
      <c r="V61">
        <v>68.434814984757395</v>
      </c>
      <c r="W61" s="20">
        <v>1333.3333333333333</v>
      </c>
      <c r="X61" s="20">
        <v>33.143333333333338</v>
      </c>
      <c r="Y61" s="20">
        <v>1200</v>
      </c>
      <c r="Z61" s="26">
        <v>0.23198727180950576</v>
      </c>
      <c r="AA61">
        <v>0</v>
      </c>
      <c r="AB61">
        <v>0</v>
      </c>
      <c r="AC61">
        <v>980</v>
      </c>
      <c r="AD61">
        <v>0</v>
      </c>
      <c r="AE61">
        <v>1333.3333333333333</v>
      </c>
      <c r="AF61">
        <v>33.143333333333338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2:39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10</v>
      </c>
      <c r="O62">
        <v>1500</v>
      </c>
      <c r="P62">
        <v>78.427145399669001</v>
      </c>
      <c r="Q62">
        <v>1350</v>
      </c>
      <c r="R62">
        <v>20.5</v>
      </c>
      <c r="S62">
        <v>1350</v>
      </c>
      <c r="T62">
        <v>0.06</v>
      </c>
      <c r="U62">
        <v>1350</v>
      </c>
      <c r="V62">
        <v>64.189299205653242</v>
      </c>
      <c r="W62">
        <v>1500</v>
      </c>
      <c r="X62">
        <v>34.64</v>
      </c>
      <c r="Y62">
        <v>1350</v>
      </c>
      <c r="Z62" s="26">
        <v>0.24582000243177332</v>
      </c>
      <c r="AA62">
        <v>0</v>
      </c>
      <c r="AB62">
        <v>0</v>
      </c>
      <c r="AC62">
        <v>1102.5</v>
      </c>
      <c r="AD62">
        <v>0</v>
      </c>
      <c r="AE62">
        <v>1500</v>
      </c>
      <c r="AF62">
        <v>34.64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2:39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11</v>
      </c>
      <c r="O63">
        <v>1666.6666666666665</v>
      </c>
      <c r="P63">
        <v>82.787834938024716</v>
      </c>
      <c r="Q63">
        <v>1500</v>
      </c>
      <c r="R63">
        <v>36</v>
      </c>
      <c r="S63">
        <v>1500</v>
      </c>
      <c r="T63">
        <v>0.06</v>
      </c>
      <c r="U63">
        <v>1500</v>
      </c>
      <c r="V63">
        <v>60.45863949985727</v>
      </c>
      <c r="W63">
        <v>1666.6666666666665</v>
      </c>
      <c r="X63">
        <v>40.92166666666666</v>
      </c>
      <c r="Y63">
        <v>1500</v>
      </c>
      <c r="Z63" s="26">
        <v>0.25806257208743655</v>
      </c>
      <c r="AA63">
        <v>0</v>
      </c>
      <c r="AB63">
        <v>0</v>
      </c>
      <c r="AC63">
        <v>1225</v>
      </c>
      <c r="AD63">
        <v>0</v>
      </c>
      <c r="AE63">
        <v>1666.6666666666665</v>
      </c>
      <c r="AF63">
        <v>40.92166666666666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2:39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12</v>
      </c>
      <c r="O64">
        <v>1833.3333333333333</v>
      </c>
      <c r="P64">
        <v>87.051983074732121</v>
      </c>
      <c r="Q64">
        <v>1650</v>
      </c>
      <c r="R64">
        <v>56.5</v>
      </c>
      <c r="S64">
        <v>1650</v>
      </c>
      <c r="T64">
        <v>0.06</v>
      </c>
      <c r="U64">
        <v>1650</v>
      </c>
      <c r="V64">
        <v>57.155203693041116</v>
      </c>
      <c r="W64">
        <v>1833.3333333333333</v>
      </c>
      <c r="X64">
        <v>48.53</v>
      </c>
      <c r="Y64">
        <v>1650</v>
      </c>
      <c r="Z64" s="26">
        <v>0.26510382616285566</v>
      </c>
      <c r="AA64">
        <v>0</v>
      </c>
      <c r="AB64">
        <v>0</v>
      </c>
      <c r="AC64">
        <v>1347.5</v>
      </c>
      <c r="AD64">
        <v>0</v>
      </c>
      <c r="AE64">
        <v>1833.3333333333333</v>
      </c>
      <c r="AF64">
        <v>48.53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2:39" x14ac:dyDescent="0.25">
      <c r="B65" s="18"/>
      <c r="C65" s="18"/>
      <c r="G65" s="10"/>
      <c r="M65" s="18"/>
      <c r="N65">
        <v>13</v>
      </c>
      <c r="O65">
        <v>2000</v>
      </c>
      <c r="P65">
        <v>91.194883915197991</v>
      </c>
      <c r="Q65">
        <v>1800</v>
      </c>
      <c r="R65">
        <v>81</v>
      </c>
      <c r="S65">
        <v>1800</v>
      </c>
      <c r="T65">
        <v>0.06</v>
      </c>
      <c r="U65">
        <v>1800</v>
      </c>
      <c r="V65">
        <v>54.095931416682895</v>
      </c>
      <c r="W65">
        <v>2000</v>
      </c>
      <c r="X65">
        <v>55.844999999999999</v>
      </c>
      <c r="Y65">
        <v>1800</v>
      </c>
      <c r="Z65" s="26">
        <v>0.26964105012855361</v>
      </c>
      <c r="AA65">
        <v>0</v>
      </c>
      <c r="AB65">
        <v>0</v>
      </c>
      <c r="AC65">
        <v>1470</v>
      </c>
      <c r="AD65">
        <v>0</v>
      </c>
      <c r="AE65">
        <v>2000</v>
      </c>
      <c r="AF65">
        <v>55.844999999999999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2:39" x14ac:dyDescent="0.25">
      <c r="B66" s="18"/>
      <c r="C66" s="18"/>
      <c r="G66" s="10"/>
      <c r="M66" s="18"/>
      <c r="N66">
        <v>14</v>
      </c>
      <c r="O66">
        <v>2166.6666666666665</v>
      </c>
      <c r="P66">
        <v>95.180618372055136</v>
      </c>
      <c r="Q66">
        <v>1950</v>
      </c>
      <c r="R66">
        <v>110.5</v>
      </c>
      <c r="S66">
        <v>1950</v>
      </c>
      <c r="T66">
        <v>0.06</v>
      </c>
      <c r="U66">
        <v>1950</v>
      </c>
      <c r="V66">
        <v>51.269700173506124</v>
      </c>
      <c r="W66">
        <v>2166.6666666666665</v>
      </c>
      <c r="X66">
        <v>62.829999999999991</v>
      </c>
      <c r="Y66">
        <v>1950</v>
      </c>
      <c r="Z66" s="26">
        <v>0.27273534506596298</v>
      </c>
      <c r="AA66">
        <v>0</v>
      </c>
      <c r="AB66">
        <v>0</v>
      </c>
      <c r="AC66">
        <v>1592.5</v>
      </c>
      <c r="AD66">
        <v>0</v>
      </c>
      <c r="AE66">
        <v>2166.6666666666665</v>
      </c>
      <c r="AF66">
        <v>62.829999999999991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:39" x14ac:dyDescent="0.25">
      <c r="M67" s="18"/>
      <c r="N67">
        <v>15</v>
      </c>
      <c r="O67">
        <v>2333.333333333333</v>
      </c>
      <c r="P67">
        <v>99.012402325224812</v>
      </c>
      <c r="Q67">
        <v>2100</v>
      </c>
      <c r="R67">
        <v>144</v>
      </c>
      <c r="S67">
        <v>2100</v>
      </c>
      <c r="T67">
        <v>0.06</v>
      </c>
      <c r="U67">
        <v>2100</v>
      </c>
      <c r="V67">
        <v>48.590377890729194</v>
      </c>
      <c r="W67">
        <v>2333.333333333333</v>
      </c>
      <c r="X67">
        <v>69.521666666666647</v>
      </c>
      <c r="Y67">
        <v>2100</v>
      </c>
      <c r="Z67" s="26">
        <v>0.27480795137362923</v>
      </c>
      <c r="AA67">
        <v>0</v>
      </c>
      <c r="AB67">
        <v>0</v>
      </c>
      <c r="AC67">
        <v>1715</v>
      </c>
      <c r="AD67">
        <v>0</v>
      </c>
      <c r="AE67">
        <v>2333.333333333333</v>
      </c>
      <c r="AF67">
        <v>69.521666666666647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:39" x14ac:dyDescent="0.25">
      <c r="M68" s="18"/>
      <c r="N68">
        <v>16</v>
      </c>
      <c r="O68">
        <v>2450</v>
      </c>
      <c r="P68">
        <v>101.5998831827653</v>
      </c>
      <c r="Q68">
        <v>2250</v>
      </c>
      <c r="R68">
        <v>182.5</v>
      </c>
      <c r="S68">
        <v>2250</v>
      </c>
      <c r="T68">
        <v>0.06</v>
      </c>
      <c r="U68">
        <v>2250</v>
      </c>
      <c r="V68">
        <v>46.060654691386475</v>
      </c>
      <c r="W68">
        <v>2450</v>
      </c>
      <c r="X68">
        <v>74.077500000000001</v>
      </c>
      <c r="Y68">
        <v>2250</v>
      </c>
      <c r="Z68" s="26">
        <v>0.27575752696635192</v>
      </c>
      <c r="AA68">
        <v>0</v>
      </c>
      <c r="AB68">
        <v>0</v>
      </c>
      <c r="AC68">
        <v>1837.5</v>
      </c>
      <c r="AD68">
        <v>0</v>
      </c>
      <c r="AE68">
        <v>2450</v>
      </c>
      <c r="AF68">
        <v>74.077500000000001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 x14ac:dyDescent="0.25">
      <c r="M69" s="18"/>
      <c r="N69">
        <v>17</v>
      </c>
      <c r="O69">
        <v>2500</v>
      </c>
      <c r="P69">
        <v>101.60488510889436</v>
      </c>
      <c r="Q69">
        <v>2400</v>
      </c>
      <c r="R69">
        <v>225</v>
      </c>
      <c r="S69">
        <v>2400</v>
      </c>
      <c r="T69">
        <v>0.06</v>
      </c>
      <c r="U69">
        <v>2400</v>
      </c>
      <c r="V69">
        <v>43.630108867854346</v>
      </c>
      <c r="W69">
        <v>2500</v>
      </c>
      <c r="X69">
        <v>20</v>
      </c>
      <c r="Y69">
        <v>2400</v>
      </c>
      <c r="Z69" s="26">
        <v>0.27592432499326464</v>
      </c>
      <c r="AA69">
        <v>0</v>
      </c>
      <c r="AB69">
        <v>0</v>
      </c>
      <c r="AC69">
        <v>1960</v>
      </c>
      <c r="AD69">
        <v>0</v>
      </c>
      <c r="AE69">
        <v>2500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:39" x14ac:dyDescent="0.25">
      <c r="M70" s="18"/>
      <c r="N70">
        <v>18</v>
      </c>
      <c r="O70">
        <v>2666.6666666666665</v>
      </c>
      <c r="P70">
        <v>110.03016038741193</v>
      </c>
      <c r="Q70">
        <v>2550</v>
      </c>
      <c r="R70">
        <v>1394.5</v>
      </c>
      <c r="S70">
        <v>2550</v>
      </c>
      <c r="T70">
        <v>9.2499999999999999E-2</v>
      </c>
      <c r="U70">
        <v>2550</v>
      </c>
      <c r="V70">
        <v>41.304333337999893</v>
      </c>
      <c r="W70">
        <v>2666.6666666666665</v>
      </c>
      <c r="X70">
        <v>81.98833333333333</v>
      </c>
      <c r="Y70">
        <v>2550</v>
      </c>
      <c r="Z70" s="26">
        <v>0.99983716511187959</v>
      </c>
      <c r="AA70">
        <v>0</v>
      </c>
      <c r="AB70">
        <v>0</v>
      </c>
      <c r="AC70">
        <v>2082.5</v>
      </c>
      <c r="AD70">
        <v>0</v>
      </c>
      <c r="AE70">
        <v>2666.6666666666665</v>
      </c>
      <c r="AF70">
        <v>81.98833333333333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 x14ac:dyDescent="0.25">
      <c r="M71" s="18"/>
      <c r="N71">
        <v>19</v>
      </c>
      <c r="O71">
        <v>2833.333333333333</v>
      </c>
      <c r="P71">
        <v>116.10164518391662</v>
      </c>
      <c r="Q71">
        <v>2700</v>
      </c>
      <c r="R71">
        <v>324</v>
      </c>
      <c r="S71">
        <v>2700</v>
      </c>
      <c r="T71">
        <v>0.125</v>
      </c>
      <c r="U71">
        <v>2700</v>
      </c>
      <c r="V71">
        <v>39.05012253615353</v>
      </c>
      <c r="W71">
        <v>2833.333333333333</v>
      </c>
      <c r="X71">
        <v>87.204166666666666</v>
      </c>
      <c r="Y71">
        <v>2700</v>
      </c>
      <c r="Z71" s="26">
        <v>0.99953597668060212</v>
      </c>
      <c r="AA71">
        <v>0</v>
      </c>
      <c r="AB71">
        <v>0</v>
      </c>
      <c r="AC71">
        <v>2205</v>
      </c>
      <c r="AD71">
        <v>0</v>
      </c>
      <c r="AE71">
        <v>2833.333333333333</v>
      </c>
      <c r="AF71">
        <v>87.204166666666666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 x14ac:dyDescent="0.25">
      <c r="M72" s="18"/>
      <c r="N72">
        <v>20</v>
      </c>
      <c r="O72">
        <v>2916.6666666666665</v>
      </c>
      <c r="P72">
        <v>118.05082259195831</v>
      </c>
      <c r="Q72">
        <v>2850</v>
      </c>
      <c r="R72">
        <v>395.75</v>
      </c>
      <c r="S72">
        <v>2850</v>
      </c>
      <c r="T72">
        <v>0.125</v>
      </c>
      <c r="U72">
        <v>2850</v>
      </c>
      <c r="V72">
        <v>17.758163906557428</v>
      </c>
      <c r="W72">
        <v>2916.6666666666665</v>
      </c>
      <c r="X72">
        <v>88.602083333333326</v>
      </c>
      <c r="Y72">
        <v>2850</v>
      </c>
      <c r="Z72" s="26">
        <v>0.99976559682838917</v>
      </c>
      <c r="AA72">
        <v>0</v>
      </c>
      <c r="AB72">
        <v>0</v>
      </c>
      <c r="AC72">
        <v>2327.5</v>
      </c>
      <c r="AD72">
        <v>0</v>
      </c>
      <c r="AE72">
        <v>2916.6666666666665</v>
      </c>
      <c r="AF72">
        <v>88.602083333333326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2:39" x14ac:dyDescent="0.25">
      <c r="M73" s="18"/>
      <c r="N73">
        <v>21</v>
      </c>
      <c r="O73">
        <v>3000</v>
      </c>
      <c r="P73">
        <v>120</v>
      </c>
      <c r="Q73">
        <v>3000</v>
      </c>
      <c r="R73">
        <v>500</v>
      </c>
      <c r="S73">
        <v>3000</v>
      </c>
      <c r="T73">
        <v>0.125</v>
      </c>
      <c r="U73">
        <v>3000</v>
      </c>
      <c r="V73">
        <v>17.758163906557428</v>
      </c>
      <c r="W73">
        <v>3000</v>
      </c>
      <c r="X73">
        <v>90</v>
      </c>
      <c r="Y73">
        <v>3000</v>
      </c>
      <c r="Z73" s="26">
        <v>0.99995407092838151</v>
      </c>
      <c r="AA73">
        <v>0</v>
      </c>
      <c r="AB73">
        <v>0</v>
      </c>
      <c r="AC73">
        <v>2450</v>
      </c>
      <c r="AD73">
        <v>0</v>
      </c>
      <c r="AE73">
        <v>3000</v>
      </c>
      <c r="AF73">
        <v>90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8" spans="2:39" x14ac:dyDescent="0.25">
      <c r="F78" t="s">
        <v>57</v>
      </c>
      <c r="G78">
        <v>25</v>
      </c>
      <c r="N78">
        <f t="array" ref="N78:AM102">[1]!well_pwf_plin_new_atma(qliq_,fw_,plin_calc_,C34,Pcalc_,C38,PVTstr_,ESP_,B44:C64,J44:K46,H44:I46,E44:F46,hcor,tempm)</f>
        <v>25</v>
      </c>
      <c r="O78">
        <v>25</v>
      </c>
      <c r="P78">
        <v>25</v>
      </c>
      <c r="Q78">
        <v>208.24995967993289</v>
      </c>
      <c r="R78">
        <v>126.50275104999338</v>
      </c>
      <c r="S78">
        <v>144.86713011851421</v>
      </c>
      <c r="T78">
        <v>45</v>
      </c>
      <c r="U78">
        <v>0</v>
      </c>
      <c r="V78">
        <v>90</v>
      </c>
      <c r="W78">
        <v>20</v>
      </c>
      <c r="X78">
        <v>20</v>
      </c>
      <c r="Y78">
        <v>75.92</v>
      </c>
      <c r="Z78">
        <v>0</v>
      </c>
      <c r="AA78">
        <v>0</v>
      </c>
      <c r="AB78">
        <v>10</v>
      </c>
      <c r="AC78">
        <v>381.17040400331649</v>
      </c>
      <c r="AD78">
        <v>0</v>
      </c>
      <c r="AE78">
        <v>50</v>
      </c>
      <c r="AF78">
        <v>7.6374179443335839</v>
      </c>
      <c r="AG78">
        <v>0.39685187764550051</v>
      </c>
      <c r="AH78">
        <v>0.47554046434388636</v>
      </c>
      <c r="AI78">
        <v>0.90914301524088459</v>
      </c>
      <c r="AJ78">
        <v>0.81828603048176918</v>
      </c>
      <c r="AK78">
        <v>0.5</v>
      </c>
      <c r="AL78">
        <v>1</v>
      </c>
      <c r="AM78">
        <v>0</v>
      </c>
    </row>
    <row r="79" spans="2:39" x14ac:dyDescent="0.25">
      <c r="N79" t="str">
        <v>p_line_atma</v>
      </c>
      <c r="O79" t="str">
        <v>p_line_atma</v>
      </c>
      <c r="P79" t="str">
        <v>pbuf_atma</v>
      </c>
      <c r="Q79" t="str">
        <v>p_dis_atma</v>
      </c>
      <c r="R79" t="str">
        <v>p_int_atma</v>
      </c>
      <c r="S79" t="str">
        <v>pwf_atma</v>
      </c>
      <c r="T79" t="str">
        <v>qliq_sm3day</v>
      </c>
      <c r="U79" t="str">
        <v>fw_perc</v>
      </c>
      <c r="V79" t="str">
        <v>t_bh_C</v>
      </c>
      <c r="W79" t="str">
        <v>t_wh_C</v>
      </c>
      <c r="X79" t="str">
        <v>t_surf_C</v>
      </c>
      <c r="Y79" t="str">
        <v>t_dis_C</v>
      </c>
      <c r="Z79" t="str">
        <v>t_int_C</v>
      </c>
      <c r="AA79" t="str">
        <v>choke.c_degrad_fr</v>
      </c>
      <c r="AB79" t="str">
        <v>pcas_atma</v>
      </c>
      <c r="AC79" t="str">
        <v>h_dyn_m</v>
      </c>
      <c r="AD79" t="str">
        <v>ESP.power_CS_calc_W</v>
      </c>
      <c r="AE79" t="str">
        <v>ESP.freq_Hz</v>
      </c>
      <c r="AF79" t="str">
        <v>ESP.I_A</v>
      </c>
      <c r="AG79" t="str">
        <v>ESP.load_fr</v>
      </c>
      <c r="AH79" t="str">
        <v>ESP.ESP_pump.eff_ESP_d</v>
      </c>
      <c r="AI79" t="str">
        <v>ESP.ksep_total_fr</v>
      </c>
      <c r="AJ79" t="str">
        <v>ESP.ksep_nat_fr</v>
      </c>
      <c r="AK79" t="str">
        <v>ESP.ksep_gassep_fr</v>
      </c>
      <c r="AL79" t="str">
        <v>ESP.c_calibr_head</v>
      </c>
      <c r="AM79">
        <v>0</v>
      </c>
    </row>
    <row r="80" spans="2:39" x14ac:dyDescent="0.25">
      <c r="N80">
        <v>0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8</v>
      </c>
      <c r="W80">
        <v>9</v>
      </c>
      <c r="X80">
        <v>10</v>
      </c>
      <c r="Y80">
        <v>11</v>
      </c>
      <c r="Z80">
        <v>12</v>
      </c>
      <c r="AA80">
        <v>13</v>
      </c>
      <c r="AB80">
        <v>14</v>
      </c>
      <c r="AC80">
        <v>15</v>
      </c>
      <c r="AD80">
        <v>16</v>
      </c>
      <c r="AE80">
        <v>17</v>
      </c>
      <c r="AF80">
        <v>18</v>
      </c>
      <c r="AG80">
        <v>19</v>
      </c>
      <c r="AH80">
        <v>20</v>
      </c>
      <c r="AI80">
        <v>21</v>
      </c>
      <c r="AJ80">
        <v>22</v>
      </c>
      <c r="AK80">
        <v>23</v>
      </c>
      <c r="AL80">
        <v>24</v>
      </c>
      <c r="AM80">
        <v>25</v>
      </c>
    </row>
    <row r="81" spans="14:39" x14ac:dyDescent="0.25">
      <c r="N81" t="str">
        <v>num</v>
      </c>
      <c r="O81" t="str">
        <v>hmes_m</v>
      </c>
      <c r="P81" t="str">
        <v>p_tub_atma</v>
      </c>
      <c r="Q81" t="str">
        <v>hmes_m</v>
      </c>
      <c r="R81" t="str">
        <v>h_vert_m</v>
      </c>
      <c r="S81" t="str">
        <v>hmes_m</v>
      </c>
      <c r="T81" t="str">
        <v>c_Diam</v>
      </c>
      <c r="U81" t="str">
        <v>hmes_m</v>
      </c>
      <c r="V81" t="str">
        <v>c_Theta</v>
      </c>
      <c r="W81" t="str">
        <v>hmes_m</v>
      </c>
      <c r="X81" t="str">
        <v>t_tub_C</v>
      </c>
      <c r="Y81" t="str">
        <v>hmes_m</v>
      </c>
      <c r="Z81" t="str">
        <v>Hl_tub</v>
      </c>
      <c r="AA81" t="str">
        <v>hmes_m</v>
      </c>
      <c r="AB81" t="str">
        <v>p_cas_atma</v>
      </c>
      <c r="AC81" t="str">
        <v>hmes_m</v>
      </c>
      <c r="AD81" t="str">
        <v>Hl_cas</v>
      </c>
      <c r="AE81" t="str">
        <v>hmes_m</v>
      </c>
      <c r="AF81" t="str">
        <v>t_amb_C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25">
      <c r="N82">
        <v>1</v>
      </c>
      <c r="O82">
        <v>0</v>
      </c>
      <c r="P82">
        <v>25</v>
      </c>
      <c r="Q82">
        <v>0</v>
      </c>
      <c r="R82">
        <v>0</v>
      </c>
      <c r="S82">
        <v>0</v>
      </c>
      <c r="T82">
        <v>7.2000000000000008E-2</v>
      </c>
      <c r="U82">
        <v>0</v>
      </c>
      <c r="V82">
        <v>90</v>
      </c>
      <c r="W82">
        <v>0</v>
      </c>
      <c r="X82">
        <v>20</v>
      </c>
      <c r="Y82">
        <v>0</v>
      </c>
      <c r="Z82">
        <v>0.92874036434455653</v>
      </c>
      <c r="AA82">
        <v>0</v>
      </c>
      <c r="AB82">
        <v>10</v>
      </c>
      <c r="AC82">
        <v>2501</v>
      </c>
      <c r="AD82">
        <v>1</v>
      </c>
      <c r="AE82">
        <v>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4:39" x14ac:dyDescent="0.25">
      <c r="N83">
        <v>2</v>
      </c>
      <c r="O83">
        <v>166.66666666666666</v>
      </c>
      <c r="P83">
        <v>38.30990787351481</v>
      </c>
      <c r="Q83">
        <v>150</v>
      </c>
      <c r="R83">
        <v>0</v>
      </c>
      <c r="S83">
        <v>150</v>
      </c>
      <c r="T83">
        <v>7.2000000000000008E-2</v>
      </c>
      <c r="U83">
        <v>150</v>
      </c>
      <c r="V83">
        <v>90</v>
      </c>
      <c r="W83">
        <v>166.66666666666666</v>
      </c>
      <c r="X83">
        <v>21.666666666666668</v>
      </c>
      <c r="Y83">
        <v>150</v>
      </c>
      <c r="Z83">
        <v>0.97349918377988631</v>
      </c>
      <c r="AA83">
        <v>166.66666666666666</v>
      </c>
      <c r="AB83">
        <v>10.162499647143342</v>
      </c>
      <c r="AC83">
        <v>2525.9499999999998</v>
      </c>
      <c r="AD83">
        <v>1</v>
      </c>
      <c r="AE83">
        <v>166.66666666666666</v>
      </c>
      <c r="AF83">
        <v>21.666666666666668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25">
      <c r="N84">
        <v>3</v>
      </c>
      <c r="O84">
        <v>333.33333333333331</v>
      </c>
      <c r="P84">
        <v>52.067430756133462</v>
      </c>
      <c r="Q84">
        <v>300</v>
      </c>
      <c r="R84">
        <v>0</v>
      </c>
      <c r="S84">
        <v>300</v>
      </c>
      <c r="T84">
        <v>7.2000000000000008E-2</v>
      </c>
      <c r="U84">
        <v>300</v>
      </c>
      <c r="V84">
        <v>90</v>
      </c>
      <c r="W84">
        <v>333.33333333333331</v>
      </c>
      <c r="X84">
        <v>23.333333333333332</v>
      </c>
      <c r="Y84">
        <v>300</v>
      </c>
      <c r="Z84">
        <v>1</v>
      </c>
      <c r="AA84">
        <v>333.33333333333331</v>
      </c>
      <c r="AB84">
        <v>10.326618829534084</v>
      </c>
      <c r="AC84">
        <v>2550.9</v>
      </c>
      <c r="AD84">
        <v>1</v>
      </c>
      <c r="AE84">
        <v>333.33333333333331</v>
      </c>
      <c r="AF84">
        <v>23.333333333333332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25">
      <c r="N85">
        <v>4</v>
      </c>
      <c r="O85">
        <v>500</v>
      </c>
      <c r="P85">
        <v>65.88685644237917</v>
      </c>
      <c r="Q85">
        <v>450</v>
      </c>
      <c r="R85">
        <v>0</v>
      </c>
      <c r="S85">
        <v>450</v>
      </c>
      <c r="T85">
        <v>6.6000000000000003E-2</v>
      </c>
      <c r="U85">
        <v>450</v>
      </c>
      <c r="V85">
        <v>90</v>
      </c>
      <c r="W85">
        <v>500</v>
      </c>
      <c r="X85">
        <v>25</v>
      </c>
      <c r="Y85">
        <v>450</v>
      </c>
      <c r="Z85">
        <v>1</v>
      </c>
      <c r="AA85">
        <v>381.17040400331649</v>
      </c>
      <c r="AB85">
        <v>10.374016054552587</v>
      </c>
      <c r="AC85">
        <v>2575.85</v>
      </c>
      <c r="AD85">
        <v>1</v>
      </c>
      <c r="AE85">
        <v>500</v>
      </c>
      <c r="AF85">
        <v>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25">
      <c r="N86">
        <v>5</v>
      </c>
      <c r="O86">
        <v>666.66666666666663</v>
      </c>
      <c r="P86">
        <v>79.704250248980586</v>
      </c>
      <c r="Q86">
        <v>600</v>
      </c>
      <c r="R86">
        <v>0</v>
      </c>
      <c r="S86">
        <v>600</v>
      </c>
      <c r="T86">
        <v>0.06</v>
      </c>
      <c r="U86">
        <v>600</v>
      </c>
      <c r="V86">
        <v>90</v>
      </c>
      <c r="W86">
        <v>666.66666666666663</v>
      </c>
      <c r="X86">
        <v>26.666666666666668</v>
      </c>
      <c r="Y86">
        <v>600</v>
      </c>
      <c r="Z86">
        <v>1</v>
      </c>
      <c r="AA86">
        <v>500</v>
      </c>
      <c r="AB86">
        <v>14.679293624153058</v>
      </c>
      <c r="AC86">
        <v>2600.8000000000002</v>
      </c>
      <c r="AD86">
        <v>1</v>
      </c>
      <c r="AE86">
        <v>666.66666666666663</v>
      </c>
      <c r="AF86">
        <v>26.666666666666668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25">
      <c r="N87">
        <v>6</v>
      </c>
      <c r="O87">
        <v>833.33333333333326</v>
      </c>
      <c r="P87">
        <v>93.512403243002268</v>
      </c>
      <c r="Q87">
        <v>750</v>
      </c>
      <c r="R87">
        <v>0</v>
      </c>
      <c r="S87">
        <v>750</v>
      </c>
      <c r="T87">
        <v>0.06</v>
      </c>
      <c r="U87">
        <v>750</v>
      </c>
      <c r="V87">
        <v>90</v>
      </c>
      <c r="W87">
        <v>833.33333333333326</v>
      </c>
      <c r="X87">
        <v>28.333333333333332</v>
      </c>
      <c r="Y87">
        <v>750</v>
      </c>
      <c r="Z87">
        <v>1</v>
      </c>
      <c r="AA87">
        <v>666.66666666666663</v>
      </c>
      <c r="AB87">
        <v>20.74826990076728</v>
      </c>
      <c r="AC87">
        <v>2625.75</v>
      </c>
      <c r="AD87">
        <v>1</v>
      </c>
      <c r="AE87">
        <v>833.33333333333326</v>
      </c>
      <c r="AF87">
        <v>28.333333333333332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25">
      <c r="N88">
        <v>7</v>
      </c>
      <c r="O88">
        <v>1000</v>
      </c>
      <c r="P88">
        <v>107.20091589590815</v>
      </c>
      <c r="Q88">
        <v>900</v>
      </c>
      <c r="R88">
        <v>0</v>
      </c>
      <c r="S88">
        <v>900</v>
      </c>
      <c r="T88">
        <v>0.06</v>
      </c>
      <c r="U88">
        <v>900</v>
      </c>
      <c r="V88">
        <v>90</v>
      </c>
      <c r="W88">
        <v>1000</v>
      </c>
      <c r="X88">
        <v>30</v>
      </c>
      <c r="Y88">
        <v>900</v>
      </c>
      <c r="Z88">
        <v>1</v>
      </c>
      <c r="AA88">
        <v>833.33333333333326</v>
      </c>
      <c r="AB88">
        <v>27.804058764016595</v>
      </c>
      <c r="AC88">
        <v>2650.7</v>
      </c>
      <c r="AD88">
        <v>1</v>
      </c>
      <c r="AE88">
        <v>1000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25">
      <c r="N89">
        <v>8</v>
      </c>
      <c r="O89">
        <v>1166.6666666666665</v>
      </c>
      <c r="P89">
        <v>120.28984329333792</v>
      </c>
      <c r="Q89">
        <v>1050</v>
      </c>
      <c r="R89">
        <v>2</v>
      </c>
      <c r="S89">
        <v>1050</v>
      </c>
      <c r="T89">
        <v>0.06</v>
      </c>
      <c r="U89">
        <v>1050</v>
      </c>
      <c r="V89">
        <v>72.772461476460705</v>
      </c>
      <c r="W89">
        <v>1166.6666666666665</v>
      </c>
      <c r="X89">
        <v>31.593333333333334</v>
      </c>
      <c r="Y89">
        <v>1050</v>
      </c>
      <c r="Z89">
        <v>1</v>
      </c>
      <c r="AA89">
        <v>1000</v>
      </c>
      <c r="AB89">
        <v>36.134640489000816</v>
      </c>
      <c r="AC89">
        <v>2675.65</v>
      </c>
      <c r="AD89">
        <v>1</v>
      </c>
      <c r="AE89">
        <v>1166.6666666666665</v>
      </c>
      <c r="AF89">
        <v>31.593333333333334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25">
      <c r="N90">
        <v>9</v>
      </c>
      <c r="O90">
        <v>1333.3333333333333</v>
      </c>
      <c r="P90">
        <v>132.97219766910217</v>
      </c>
      <c r="Q90">
        <v>1200</v>
      </c>
      <c r="R90">
        <v>9</v>
      </c>
      <c r="S90">
        <v>1200</v>
      </c>
      <c r="T90">
        <v>0.06</v>
      </c>
      <c r="U90">
        <v>1200</v>
      </c>
      <c r="V90">
        <v>68.434814984757395</v>
      </c>
      <c r="W90">
        <v>1333.3333333333333</v>
      </c>
      <c r="X90">
        <v>33.143333333333338</v>
      </c>
      <c r="Y90">
        <v>1200</v>
      </c>
      <c r="Z90">
        <v>1</v>
      </c>
      <c r="AA90">
        <v>1166.6666666666665</v>
      </c>
      <c r="AB90">
        <v>46.203728904882624</v>
      </c>
      <c r="AC90">
        <v>2700.6</v>
      </c>
      <c r="AD90">
        <v>1</v>
      </c>
      <c r="AE90">
        <v>1333.3333333333333</v>
      </c>
      <c r="AF90">
        <v>33.143333333333338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25">
      <c r="N91">
        <v>10</v>
      </c>
      <c r="O91">
        <v>1500</v>
      </c>
      <c r="P91">
        <v>145.20593037241812</v>
      </c>
      <c r="Q91">
        <v>1350</v>
      </c>
      <c r="R91">
        <v>20.5</v>
      </c>
      <c r="S91">
        <v>1350</v>
      </c>
      <c r="T91">
        <v>0.06</v>
      </c>
      <c r="U91">
        <v>1350</v>
      </c>
      <c r="V91">
        <v>64.189299205653242</v>
      </c>
      <c r="W91">
        <v>1500</v>
      </c>
      <c r="X91">
        <v>34.64</v>
      </c>
      <c r="Y91">
        <v>1350</v>
      </c>
      <c r="Z91">
        <v>1</v>
      </c>
      <c r="AA91">
        <v>1333.3333333333333</v>
      </c>
      <c r="AB91">
        <v>56.958707223885391</v>
      </c>
      <c r="AC91">
        <v>2725.55</v>
      </c>
      <c r="AD91">
        <v>1</v>
      </c>
      <c r="AE91">
        <v>1500</v>
      </c>
      <c r="AF91">
        <v>34.64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25">
      <c r="N92">
        <v>11</v>
      </c>
      <c r="O92">
        <v>1666.6666666666665</v>
      </c>
      <c r="P92">
        <v>156.92453070702041</v>
      </c>
      <c r="Q92">
        <v>1500</v>
      </c>
      <c r="R92">
        <v>36</v>
      </c>
      <c r="S92">
        <v>1500</v>
      </c>
      <c r="T92">
        <v>0.06</v>
      </c>
      <c r="U92">
        <v>1500</v>
      </c>
      <c r="V92">
        <v>60.45863949985727</v>
      </c>
      <c r="W92">
        <v>1666.6666666666665</v>
      </c>
      <c r="X92">
        <v>40.92166666666666</v>
      </c>
      <c r="Y92">
        <v>1500</v>
      </c>
      <c r="Z92">
        <v>1</v>
      </c>
      <c r="AA92">
        <v>1500</v>
      </c>
      <c r="AB92">
        <v>67.878627803560491</v>
      </c>
      <c r="AC92">
        <v>2750.5</v>
      </c>
      <c r="AD92">
        <v>1</v>
      </c>
      <c r="AE92">
        <v>1666.6666666666665</v>
      </c>
      <c r="AF92">
        <v>40.92166666666666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25">
      <c r="N93">
        <v>12</v>
      </c>
      <c r="O93">
        <v>1833.3333333333333</v>
      </c>
      <c r="P93">
        <v>168.16488037578725</v>
      </c>
      <c r="Q93">
        <v>1650</v>
      </c>
      <c r="R93">
        <v>56.5</v>
      </c>
      <c r="S93">
        <v>1650</v>
      </c>
      <c r="T93">
        <v>0.06</v>
      </c>
      <c r="U93">
        <v>1650</v>
      </c>
      <c r="V93">
        <v>57.155203693041116</v>
      </c>
      <c r="W93">
        <v>1833.3333333333333</v>
      </c>
      <c r="X93">
        <v>48.53</v>
      </c>
      <c r="Y93">
        <v>1650</v>
      </c>
      <c r="Z93">
        <v>1</v>
      </c>
      <c r="AA93">
        <v>1666.6666666666665</v>
      </c>
      <c r="AB93">
        <v>78.527354322462529</v>
      </c>
      <c r="AC93">
        <v>2775.45</v>
      </c>
      <c r="AD93">
        <v>1</v>
      </c>
      <c r="AE93">
        <v>1833.3333333333333</v>
      </c>
      <c r="AF93">
        <v>48.53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25">
      <c r="N94">
        <v>13</v>
      </c>
      <c r="O94">
        <v>2000</v>
      </c>
      <c r="P94">
        <v>178.93040673070621</v>
      </c>
      <c r="Q94">
        <v>1800</v>
      </c>
      <c r="R94">
        <v>81</v>
      </c>
      <c r="S94">
        <v>1800</v>
      </c>
      <c r="T94">
        <v>0.06</v>
      </c>
      <c r="U94">
        <v>1800</v>
      </c>
      <c r="V94">
        <v>54.095931416682895</v>
      </c>
      <c r="W94">
        <v>2000</v>
      </c>
      <c r="X94">
        <v>55.844999999999999</v>
      </c>
      <c r="Y94">
        <v>1800</v>
      </c>
      <c r="Z94">
        <v>1</v>
      </c>
      <c r="AA94">
        <v>1833.3333333333333</v>
      </c>
      <c r="AB94">
        <v>88.715799164726803</v>
      </c>
      <c r="AC94">
        <v>2800.4</v>
      </c>
      <c r="AD94">
        <v>1</v>
      </c>
      <c r="AE94">
        <v>2000</v>
      </c>
      <c r="AF94">
        <v>55.844999999999999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25">
      <c r="N95">
        <v>14</v>
      </c>
      <c r="O95">
        <v>2166.6666666666665</v>
      </c>
      <c r="P95">
        <v>189.16741422074566</v>
      </c>
      <c r="Q95">
        <v>1950</v>
      </c>
      <c r="R95">
        <v>110.5</v>
      </c>
      <c r="S95">
        <v>1950</v>
      </c>
      <c r="T95">
        <v>0.06</v>
      </c>
      <c r="U95">
        <v>1950</v>
      </c>
      <c r="V95">
        <v>51.269700173506124</v>
      </c>
      <c r="W95">
        <v>2166.6666666666665</v>
      </c>
      <c r="X95">
        <v>62.829999999999991</v>
      </c>
      <c r="Y95">
        <v>1950</v>
      </c>
      <c r="Z95">
        <v>1</v>
      </c>
      <c r="AA95">
        <v>2000</v>
      </c>
      <c r="AB95">
        <v>98.519797900969451</v>
      </c>
      <c r="AC95">
        <v>2825.35</v>
      </c>
      <c r="AD95">
        <v>1</v>
      </c>
      <c r="AE95">
        <v>2166.6666666666665</v>
      </c>
      <c r="AF95">
        <v>62.829999999999991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25">
      <c r="N96">
        <v>15</v>
      </c>
      <c r="O96">
        <v>2333.333333333333</v>
      </c>
      <c r="P96">
        <v>198.93933062042314</v>
      </c>
      <c r="Q96">
        <v>2100</v>
      </c>
      <c r="R96">
        <v>144</v>
      </c>
      <c r="S96">
        <v>2100</v>
      </c>
      <c r="T96">
        <v>0.06</v>
      </c>
      <c r="U96">
        <v>2100</v>
      </c>
      <c r="V96">
        <v>48.590377890729194</v>
      </c>
      <c r="W96">
        <v>2333.333333333333</v>
      </c>
      <c r="X96">
        <v>69.521666666666647</v>
      </c>
      <c r="Y96">
        <v>2100</v>
      </c>
      <c r="Z96">
        <v>1</v>
      </c>
      <c r="AA96">
        <v>2166.6666666666665</v>
      </c>
      <c r="AB96">
        <v>108.16899458881448</v>
      </c>
      <c r="AC96">
        <v>2850.3</v>
      </c>
      <c r="AD96">
        <v>1</v>
      </c>
      <c r="AE96">
        <v>2333.333333333333</v>
      </c>
      <c r="AF96">
        <v>69.521666666666647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39" x14ac:dyDescent="0.25">
      <c r="N97">
        <v>16</v>
      </c>
      <c r="O97">
        <v>2416.6666666666665</v>
      </c>
      <c r="P97">
        <v>203.594645150178</v>
      </c>
      <c r="Q97">
        <v>2250</v>
      </c>
      <c r="R97">
        <v>182.5</v>
      </c>
      <c r="S97">
        <v>2250</v>
      </c>
      <c r="T97">
        <v>0.06</v>
      </c>
      <c r="U97">
        <v>2250</v>
      </c>
      <c r="V97">
        <v>46.060654691386475</v>
      </c>
      <c r="W97">
        <v>2416.6666666666665</v>
      </c>
      <c r="X97">
        <v>72.720833333333331</v>
      </c>
      <c r="Y97">
        <v>2250</v>
      </c>
      <c r="Z97">
        <v>1</v>
      </c>
      <c r="AA97">
        <v>2333.333333333333</v>
      </c>
      <c r="AB97">
        <v>117.52616447512801</v>
      </c>
      <c r="AC97">
        <v>2875.25</v>
      </c>
      <c r="AD97">
        <v>1</v>
      </c>
      <c r="AE97">
        <v>2416.6666666666665</v>
      </c>
      <c r="AF97">
        <v>72.720833333333331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39" x14ac:dyDescent="0.25">
      <c r="N98">
        <v>17</v>
      </c>
      <c r="O98">
        <v>2500</v>
      </c>
      <c r="P98">
        <v>208.24995967993289</v>
      </c>
      <c r="Q98">
        <v>2400</v>
      </c>
      <c r="R98">
        <v>225</v>
      </c>
      <c r="S98">
        <v>2400</v>
      </c>
      <c r="T98">
        <v>0.06</v>
      </c>
      <c r="U98">
        <v>2400</v>
      </c>
      <c r="V98">
        <v>43.630108867854346</v>
      </c>
      <c r="W98">
        <v>2500</v>
      </c>
      <c r="X98">
        <v>75.92</v>
      </c>
      <c r="Y98">
        <v>2400</v>
      </c>
      <c r="Z98">
        <v>1</v>
      </c>
      <c r="AA98">
        <v>2500</v>
      </c>
      <c r="AB98">
        <v>126.45070134450869</v>
      </c>
      <c r="AC98">
        <v>2900.2</v>
      </c>
      <c r="AD98">
        <v>1</v>
      </c>
      <c r="AE98">
        <v>2500</v>
      </c>
      <c r="AF98">
        <v>75.92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39" x14ac:dyDescent="0.25">
      <c r="N99">
        <v>18</v>
      </c>
      <c r="O99">
        <v>2501</v>
      </c>
      <c r="P99">
        <v>126.50275104999338</v>
      </c>
      <c r="Q99">
        <v>2550</v>
      </c>
      <c r="R99">
        <v>272.50979999999993</v>
      </c>
      <c r="S99">
        <v>2550</v>
      </c>
      <c r="T99">
        <v>0.125</v>
      </c>
      <c r="U99">
        <v>2550</v>
      </c>
      <c r="V99">
        <v>41.304333337999893</v>
      </c>
      <c r="W99">
        <v>2501</v>
      </c>
      <c r="X99">
        <v>75.956850000000003</v>
      </c>
      <c r="Y99">
        <v>2550</v>
      </c>
      <c r="Z99">
        <v>1</v>
      </c>
      <c r="AA99">
        <v>2501</v>
      </c>
      <c r="AB99">
        <v>126.50275104999338</v>
      </c>
      <c r="AC99">
        <v>2925.15</v>
      </c>
      <c r="AD99">
        <v>1</v>
      </c>
      <c r="AE99">
        <v>2501</v>
      </c>
      <c r="AF99">
        <v>75.956850000000003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39" x14ac:dyDescent="0.25">
      <c r="N100">
        <v>19</v>
      </c>
      <c r="O100">
        <v>2666.6666666666665</v>
      </c>
      <c r="P100">
        <v>134.86444787995396</v>
      </c>
      <c r="Q100">
        <v>2700</v>
      </c>
      <c r="R100">
        <v>324.01979999999992</v>
      </c>
      <c r="S100">
        <v>2700</v>
      </c>
      <c r="T100">
        <v>0.125</v>
      </c>
      <c r="U100">
        <v>2700</v>
      </c>
      <c r="V100">
        <v>39.05012253615353</v>
      </c>
      <c r="W100">
        <v>2666.6666666666665</v>
      </c>
      <c r="X100">
        <v>81.987611000000001</v>
      </c>
      <c r="Y100">
        <v>2700</v>
      </c>
      <c r="Z100">
        <v>1</v>
      </c>
      <c r="AA100">
        <v>2666.6666666666665</v>
      </c>
      <c r="AB100">
        <v>134.86444787995396</v>
      </c>
      <c r="AC100">
        <v>2950.1</v>
      </c>
      <c r="AD100">
        <v>1</v>
      </c>
      <c r="AE100">
        <v>2666.6666666666665</v>
      </c>
      <c r="AF100">
        <v>81.987611000000001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39" x14ac:dyDescent="0.25">
      <c r="N101">
        <v>20</v>
      </c>
      <c r="O101">
        <v>2833.333333333333</v>
      </c>
      <c r="P101">
        <v>140.9501524414155</v>
      </c>
      <c r="Q101">
        <v>2850</v>
      </c>
      <c r="R101">
        <v>395.75000000000017</v>
      </c>
      <c r="S101">
        <v>2850</v>
      </c>
      <c r="T101">
        <v>0.125</v>
      </c>
      <c r="U101">
        <v>2850</v>
      </c>
      <c r="V101">
        <v>17.758163906557428</v>
      </c>
      <c r="W101">
        <v>2833.333333333333</v>
      </c>
      <c r="X101">
        <v>87.204166666666652</v>
      </c>
      <c r="Y101">
        <v>2850</v>
      </c>
      <c r="Z101">
        <v>1</v>
      </c>
      <c r="AA101">
        <v>2833.333333333333</v>
      </c>
      <c r="AB101">
        <v>140.9501524414155</v>
      </c>
      <c r="AC101">
        <v>2975.05</v>
      </c>
      <c r="AD101">
        <v>1</v>
      </c>
      <c r="AE101">
        <v>2833.333333333333</v>
      </c>
      <c r="AF101">
        <v>87.204166666666652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39" x14ac:dyDescent="0.25">
      <c r="N102">
        <v>21</v>
      </c>
      <c r="O102">
        <v>3000</v>
      </c>
      <c r="P102">
        <v>144.86713011851421</v>
      </c>
      <c r="Q102">
        <v>3000</v>
      </c>
      <c r="R102">
        <v>500</v>
      </c>
      <c r="S102">
        <v>3000</v>
      </c>
      <c r="T102">
        <v>0.125</v>
      </c>
      <c r="U102">
        <v>3000</v>
      </c>
      <c r="V102">
        <v>17.758163906557428</v>
      </c>
      <c r="W102">
        <v>3000</v>
      </c>
      <c r="X102">
        <v>90</v>
      </c>
      <c r="Y102">
        <v>3000</v>
      </c>
      <c r="Z102">
        <v>1</v>
      </c>
      <c r="AA102">
        <v>3000</v>
      </c>
      <c r="AB102">
        <v>144.86713011851421</v>
      </c>
      <c r="AC102">
        <v>3000</v>
      </c>
      <c r="AD102">
        <v>1</v>
      </c>
      <c r="AE102">
        <v>3000</v>
      </c>
      <c r="AF102">
        <v>90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AL_str_</vt:lpstr>
      <vt:lpstr>ALsel</vt:lpstr>
      <vt:lpstr>Лист1!Bob_</vt:lpstr>
      <vt:lpstr>ESP_</vt:lpstr>
      <vt:lpstr>Fr</vt:lpstr>
      <vt:lpstr>fw_</vt:lpstr>
      <vt:lpstr>Лист1!gamma_gas_</vt:lpstr>
      <vt:lpstr>Лист1!gamma_oil_</vt:lpstr>
      <vt:lpstr>Лист1!gamma_wat_</vt:lpstr>
      <vt:lpstr>GLV_</vt:lpstr>
      <vt:lpstr>hcor</vt:lpstr>
      <vt:lpstr>Hnom</vt:lpstr>
      <vt:lpstr>Лист1!muob_</vt:lpstr>
      <vt:lpstr>Лист1!Pb_</vt:lpstr>
      <vt:lpstr>Pcalc_</vt:lpstr>
      <vt:lpstr>plin_calc_</vt:lpstr>
      <vt:lpstr>PVTstr_</vt:lpstr>
      <vt:lpstr>qgas_inj_</vt:lpstr>
      <vt:lpstr>Qinj_</vt:lpstr>
      <vt:lpstr>qliq_</vt:lpstr>
      <vt:lpstr>Qnom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2019-11-03T14:36:10Z</dcterms:modified>
</cp:coreProperties>
</file>