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09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Упражнение!#REF!</definedName>
    <definedName name="Dintake_" localSheetId="0">Упражнение!#REF!</definedName>
    <definedName name="Dtub_" localSheetId="0">Упражнение!#REF!</definedName>
    <definedName name="Dtub_out_" localSheetId="0">Упражнение!#REF!</definedName>
    <definedName name="Dштуц__мм">Фонтан!$B$34</definedName>
    <definedName name="Freq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Упражнение!#REF!</definedName>
    <definedName name="Hmes_" localSheetId="0">Упражнение!#REF!</definedName>
    <definedName name="Hpump_" localSheetId="0">Упражнение!#REF!</definedName>
    <definedName name="KsepGasSep_" localSheetId="0">Упражнение!#REF!</definedName>
    <definedName name="N_" localSheetId="0">Упражнение!$C$24</definedName>
    <definedName name="NumStage_" localSheetId="0">Упражнение!#REF!</definedName>
    <definedName name="Pb_" localSheetId="0">Упражнение!$C$11</definedName>
    <definedName name="Pbuf_" localSheetId="0">Упражнение!#REF!</definedName>
    <definedName name="Pdis_" localSheetId="0">Упражнение!#REF!</definedName>
    <definedName name="PI_" localSheetId="0">Упражнение!$C$21</definedName>
    <definedName name="Pintake_" localSheetId="0">Упражнение!#REF!</definedName>
    <definedName name="Pres_" localSheetId="0">Упражнение!$C$20</definedName>
    <definedName name="PumpID_" localSheetId="0">Упражнение!#REF!</definedName>
    <definedName name="Pwf_" localSheetId="0">Упражнение!#REF!</definedName>
    <definedName name="Pwftest">Упражнение!$C$18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Упражнение!#REF!</definedName>
    <definedName name="Q_ESP_" localSheetId="0">Упражнение!#REF!</definedName>
    <definedName name="Qmax" localSheetId="0">Упражнение!#REF!</definedName>
    <definedName name="Qtest">Упражнение!$C$17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Упражнение!$C$22</definedName>
    <definedName name="Tintake_" localSheetId="0">Упражнение!#REF!</definedName>
    <definedName name="Tres_" localSheetId="0">Упражнение!$C$12</definedName>
    <definedName name="Udl_" localSheetId="0">Упражнение!#REF!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E10" i="109" l="1"/>
  <c r="E9" i="109"/>
  <c r="E8" i="109"/>
  <c r="E7" i="109"/>
  <c r="C21" i="109"/>
  <c r="D29" i="109"/>
  <c r="C34" i="109" l="1"/>
  <c r="C35" i="109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C36" i="109" l="1"/>
  <c r="C37" i="109" l="1"/>
  <c r="C38" i="109" l="1"/>
  <c r="C39" i="109" l="1"/>
  <c r="C40" i="109" l="1"/>
  <c r="C41" i="109" l="1"/>
  <c r="C42" i="109" l="1"/>
  <c r="C43" i="109" l="1"/>
  <c r="C44" i="109" l="1"/>
  <c r="C45" i="109" l="1"/>
  <c r="C46" i="109" l="1"/>
  <c r="C47" i="109" l="1"/>
  <c r="C48" i="109" l="1"/>
  <c r="C49" i="109" l="1"/>
  <c r="C50" i="109" l="1"/>
  <c r="C51" i="109" l="1"/>
  <c r="C52" i="109" l="1"/>
  <c r="C53" i="109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<sst xmlns="http://schemas.openxmlformats.org/spreadsheetml/2006/main" count="2785" uniqueCount="317">
  <si>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</si>
  <si>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</si>
  <si>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</si>
  <si>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</si>
  <si>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</si>
  <si>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</si>
  <si>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</si>
  <si>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</si>
  <si>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</si>
  <si>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</si>
  <si>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</si>
  <si>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</si>
  <si>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</si>
  <si>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</si>
  <si>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</si>
  <si>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</si>
  <si>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</si>
  <si>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</si>
  <si>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</si>
  <si>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</si>
  <si>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</si>
  <si>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</si>
  <si>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</si>
  <si>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</si>
  <si>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</si>
  <si>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</si>
  <si>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</si>
  <si>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</si>
  <si>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</si>
  <si>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</si>
  <si>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</si>
  <si>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</si>
  <si>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</si>
  <si>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</si>
  <si>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</si>
  <si>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</si>
  <si>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</si>
  <si>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</si>
  <si>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</si>
  <si>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</si>
  <si>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</si>
  <si>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</si>
  <si>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</si>
  <si>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</si>
  <si>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</si>
  <si>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</si>
  <si>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</si>
  <si>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</si>
  <si>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</si>
  <si>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</si>
  <si>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</si>
  <si>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</si>
  <si>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</si>
  <si>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</si>
  <si>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</si>
  <si>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</si>
  <si>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</si>
  <si>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</si>
  <si>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</si>
  <si>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</si>
  <si>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</si>
  <si>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</si>
  <si>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</si>
  <si>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</si>
  <si>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</si>
  <si>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</si>
  <si>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</si>
  <si>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</si>
  <si>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</si>
  <si>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</si>
  <si>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</si>
  <si>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</si>
  <si>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</si>
  <si>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</si>
  <si>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</si>
  <si>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</si>
  <si>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</si>
  <si>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</si>
  <si>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</si>
  <si>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</si>
  <si>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</si>
  <si>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</si>
  <si>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</si>
  <si>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</si>
  <si>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</si>
  <si>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</si>
  <si>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</si>
  <si>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</si>
  <si>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</si>
  <si>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</si>
  <si>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</si>
  <si>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</si>
  <si>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</si>
  <si>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</si>
  <si>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</si>
  <si>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</si>
  <si>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</si>
  <si>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</si>
  <si>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</si>
  <si>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</si>
  <si>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</si>
  <si>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</si>
  <si>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</si>
  <si>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</si>
  <si>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</si>
  <si>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</si>
  <si>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</si>
  <si>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</si>
  <si>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</si>
  <si>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</si>
  <si>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</si>
  <si>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</si>
  <si>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</si>
  <si>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</si>
  <si>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</si>
  <si>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</si>
  <si>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</si>
  <si>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</si>
  <si>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</si>
  <si>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</si>
  <si>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</si>
  <si>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</si>
  <si>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</si>
  <si>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</si>
  <si>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</si>
  <si>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</si>
  <si>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</si>
  <si>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</si>
  <si>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</si>
  <si>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</si>
  <si>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</si>
  <si>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</si>
  <si>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</si>
  <si>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</si>
  <si>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</si>
  <si>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</si>
  <si>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</si>
  <si>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</si>
  <si>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</si>
  <si>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</si>
  <si>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</si>
  <si>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</si>
  <si>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</si>
  <si>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</si>
  <si>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</si>
  <si>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</si>
  <si>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</si>
  <si>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</si>
  <si>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</si>
  <si>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</si>
  <si>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</si>
  <si>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</si>
  <si>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</si>
  <si>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</si>
  <si>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</si>
  <si>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</si>
  <si>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</si>
  <si>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</si>
  <si>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</si>
  <si>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</si>
  <si>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</si>
  <si>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</si>
  <si>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</si>
  <si>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</si>
  <si>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</si>
  <si>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</si>
  <si>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</si>
  <si>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</si>
  <si>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</si>
  <si>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</si>
  <si>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</si>
  <si>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</si>
  <si>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</si>
  <si>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</si>
  <si>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</si>
  <si>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</si>
  <si>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</si>
  <si>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</si>
  <si>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</si>
  <si>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</si>
  <si>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</si>
  <si>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</si>
  <si>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</si>
  <si>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</si>
  <si>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</si>
  <si>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</si>
  <si>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</si>
  <si>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</si>
  <si>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</si>
  <si>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</si>
  <si>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</si>
  <si>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</si>
  <si>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</si>
  <si>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</si>
  <si>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</si>
  <si>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</si>
  <si>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</si>
  <si>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</si>
  <si>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</si>
  <si>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</si>
  <si>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</si>
  <si>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</si>
  <si>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</si>
  <si>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</si>
  <si>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</si>
  <si>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</si>
  <si>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</si>
  <si>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</si>
  <si>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</si>
  <si>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</si>
  <si>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</si>
  <si>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</si>
  <si>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</si>
  <si>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</si>
  <si>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</si>
  <si>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</si>
  <si>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</si>
  <si>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</si>
  <si>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</si>
  <si>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</si>
  <si>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</si>
  <si>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</si>
  <si>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</si>
  <si>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</si>
  <si>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</si>
  <si>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</si>
  <si>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</si>
  <si>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</si>
  <si>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</si>
  <si>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</si>
  <si>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</si>
  <si>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</si>
  <si>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</si>
  <si>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</si>
  <si>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</si>
  <si>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</si>
  <si>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</si>
  <si>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</si>
  <si>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</si>
  <si>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</si>
  <si>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</si>
  <si>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</si>
  <si>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</si>
  <si>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</si>
  <si>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</si>
  <si>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</si>
  <si>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</si>
  <si>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</si>
  <si>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</si>
  <si>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</si>
  <si>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</si>
  <si>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</si>
  <si>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</si>
  <si>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</si>
  <si>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</si>
  <si>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</si>
  <si>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</si>
  <si>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</si>
  <si>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</si>
  <si>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</si>
  <si>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</si>
  <si>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</si>
  <si>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</si>
  <si>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</si>
  <si>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</si>
  <si>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</si>
  <si>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</si>
  <si>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</si>
  <si>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</si>
  <si>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</si>
  <si>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</si>
  <si>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</si>
  <si>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</si>
  <si>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</si>
  <si>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</si>
  <si>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</si>
  <si>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</si>
  <si>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</si>
  <si>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</si>
  <si>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</si>
  <si>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</si>
  <si>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</si>
  <si>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</si>
  <si>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</si>
  <si>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</si>
  <si>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</si>
  <si>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</si>
  <si>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</si>
  <si>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</si>
  <si>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</si>
  <si>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</si>
  <si>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</si>
  <si>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</si>
  <si>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</si>
  <si>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Qmax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</si>
  <si>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</si>
  <si>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</si>
  <si>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</si>
  <si>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</si>
  <si>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</si>
  <si>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</si>
  <si>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</si>
  <si>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</si>
  <si>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</si>
  <si>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</si>
  <si>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</si>
  <si>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</si>
  <si>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</si>
  <si>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Пласт</t>
  </si>
  <si>
    <t>Пластовое давление</t>
  </si>
  <si>
    <t>Коэффициет продуктивности</t>
  </si>
  <si>
    <t>Темп град</t>
  </si>
  <si>
    <t>Построить индикаторную кривую</t>
  </si>
  <si>
    <t>Упражнение 1</t>
  </si>
  <si>
    <t>м3/сут</t>
  </si>
  <si>
    <t>Забойное давление</t>
  </si>
  <si>
    <t>Измеренные значение дебита и забойного давления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</si>
</sst>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2" xfId="0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2" fontId="0" fillId="0" borderId="2" xfId="0" applyNumberFormat="1" applyBorder="1"/>
    <xf numFmtId="0" fontId="6" fillId="0" borderId="0" xfId="0" applyFont="1" applyAlignment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2'!#REF!</c:f>
            </c:numRef>
          </c:xVal>
          <c:yVal>
            <c:numRef>
              <c:f>'Упражнение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'Упражнение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3C-4F13-9075-F8BD9F2D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48160"/>
        <c:axId val="295748736"/>
      </c:scatterChar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2'!#REF!</c:f>
            </c:numRef>
          </c:xVal>
          <c:yVal>
            <c:numRef>
              <c:f>'Упражнение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'Упражнение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43C-4F13-9075-F8BD9F2D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49888"/>
        <c:axId val="295749312"/>
      </c:scatterChart>
      <c:valAx>
        <c:axId val="2957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748736"/>
        <c:crosses val="autoZero"/>
        <c:crossBetween val="midCat"/>
      </c:valAx>
      <c:valAx>
        <c:axId val="29574873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748160"/>
        <c:crosses val="autoZero"/>
        <c:crossBetween val="midCat"/>
      </c:valAx>
      <c:valAx>
        <c:axId val="2957493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749888"/>
        <c:crosses val="max"/>
        <c:crossBetween val="midCat"/>
      </c:valAx>
      <c:valAx>
        <c:axId val="2957498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9574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2"/>
          <c:order val="0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Упражнение!$C$17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Упражнение!$C$18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Упражнение!$C$33:$C$53</c:f>
              <c:numCache>
                <c:formatCode>0</c:formatCode>
                <c:ptCount val="21"/>
                <c:pt idx="0">
                  <c:v>0</c:v>
                </c:pt>
                <c:pt idx="1">
                  <c:v>9.2720967404593253</c:v>
                </c:pt>
                <c:pt idx="2">
                  <c:v>18.544193480918651</c:v>
                </c:pt>
                <c:pt idx="3">
                  <c:v>27.816290221377976</c:v>
                </c:pt>
                <c:pt idx="4">
                  <c:v>37.088386961837301</c:v>
                </c:pt>
                <c:pt idx="5">
                  <c:v>46.360483702296627</c:v>
                </c:pt>
                <c:pt idx="6">
                  <c:v>55.632580442755952</c:v>
                </c:pt>
                <c:pt idx="7">
                  <c:v>64.904677183215284</c:v>
                </c:pt>
                <c:pt idx="8">
                  <c:v>74.176773923674602</c:v>
                </c:pt>
                <c:pt idx="9">
                  <c:v>83.448870664133921</c:v>
                </c:pt>
                <c:pt idx="10">
                  <c:v>92.720967404593239</c:v>
                </c:pt>
                <c:pt idx="11">
                  <c:v>101.99306414505256</c:v>
                </c:pt>
                <c:pt idx="12">
                  <c:v>111.26516088551188</c:v>
                </c:pt>
                <c:pt idx="13">
                  <c:v>120.53725762597119</c:v>
                </c:pt>
                <c:pt idx="14">
                  <c:v>129.80935436643051</c:v>
                </c:pt>
                <c:pt idx="15">
                  <c:v>139.08145110688983</c:v>
                </c:pt>
                <c:pt idx="16">
                  <c:v>148.35354784734915</c:v>
                </c:pt>
                <c:pt idx="17">
                  <c:v>157.62564458780847</c:v>
                </c:pt>
                <c:pt idx="18">
                  <c:v>166.89774132826778</c:v>
                </c:pt>
                <c:pt idx="19">
                  <c:v>176.1698380687271</c:v>
                </c:pt>
                <c:pt idx="20">
                  <c:v>185.44193480918642</c:v>
                </c:pt>
              </c:numCache>
            </c:numRef>
          </c:xVal>
          <c:yVal>
            <c:numRef>
              <c:f>Упражнение!$D$33:$D$53</c:f>
              <c:numCache>
                <c:formatCode>0</c:formatCode>
                <c:ptCount val="21"/>
              </c:numCache>
            </c:numRef>
          </c:yVal>
          <c:smooth val="0"/>
        </c:ser>
        <c:ser>
          <c:idx val="1"/>
          <c:order val="2"/>
          <c:xVal>
            <c:numRef>
              <c:f>Упражнение!$E$33:$E$53</c:f>
              <c:numCache>
                <c:formatCode>0.00</c:formatCode>
                <c:ptCount val="21"/>
              </c:numCache>
            </c:numRef>
          </c:xVal>
          <c:yVal>
            <c:numRef>
              <c:f>Упражнение!$D$33:$D$53</c:f>
              <c:numCache>
                <c:formatCode>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51616"/>
        <c:axId val="295752192"/>
      </c:scatterChart>
      <c:valAx>
        <c:axId val="2957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752192"/>
        <c:crosses val="autoZero"/>
        <c:crossBetween val="midCat"/>
      </c:valAx>
      <c:valAx>
        <c:axId val="295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7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55072"/>
        <c:axId val="162006720"/>
      </c:scatterChart>
      <c:valAx>
        <c:axId val="29575507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2006720"/>
        <c:crosses val="autoZero"/>
        <c:crossBetween val="midCat"/>
      </c:valAx>
      <c:valAx>
        <c:axId val="1620067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575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8448"/>
        <c:axId val="162009024"/>
      </c:scatterChart>
      <c:valAx>
        <c:axId val="1620084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2009024"/>
        <c:crosses val="autoZero"/>
        <c:crossBetween val="midCat"/>
      </c:valAx>
      <c:valAx>
        <c:axId val="162009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200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10752"/>
        <c:axId val="162011328"/>
      </c:scatterChart>
      <c:valAx>
        <c:axId val="1620107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2011328"/>
        <c:crosses val="autoZero"/>
        <c:crossBetween val="midCat"/>
      </c:valAx>
      <c:valAx>
        <c:axId val="1620113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20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188917</xdr:colOff>
      <xdr:row>24</xdr:row>
      <xdr:rowOff>0</xdr:rowOff>
    </xdr:from>
    <xdr:to>
      <xdr:col>32</xdr:col>
      <xdr:colOff>252633</xdr:colOff>
      <xdr:row>24</xdr:row>
      <xdr:rowOff>25097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313764</xdr:colOff>
      <xdr:row>26</xdr:row>
      <xdr:rowOff>37486</xdr:rowOff>
    </xdr:from>
    <xdr:to>
      <xdr:col>19</xdr:col>
      <xdr:colOff>190500</xdr:colOff>
      <xdr:row>57</xdr:row>
      <xdr:rowOff>78441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235324</xdr:colOff>
      <xdr:row>2</xdr:row>
      <xdr:rowOff>78442</xdr:rowOff>
    </xdr:from>
    <xdr:to>
      <xdr:col>15</xdr:col>
      <xdr:colOff>114300</xdr:colOff>
      <xdr:row>22</xdr:row>
      <xdr:rowOff>121025</xdr:rowOff>
    </xdr:to>
    <xdr:sp macro="" textlink="">
      <xdr:nvSpPr>
        <xdr:cNvPr id="19" name="TextBox 18"/>
        <xdr:cNvSpPr txBox="1"/>
      </xdr:nvSpPr>
      <xdr:spPr>
        <a:xfrm>
          <a:off x="6006353" y="392207"/>
          <a:ext cx="5145741" cy="38413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IPR_PI_sm3dayatm"/>
      <definedName name="IPR_Ql_sm3Day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outlinePr summaryBelow="0"/>
  </sheetPr>
  <dimension ref="A2:K127"/>
  <sheetViews>
    <sheetView tabSelected="1" zoomScale="85" zoomScaleNormal="85" workbookViewId="0">
      <selection activeCell="C21" sqref="C21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299</v>
      </c>
    </row>
    <row r="6" spans="1:6" x14ac:dyDescent="0.2">
      <c r="A6" s="52" t="s">
        <v>300</v>
      </c>
    </row>
    <row r="7" spans="1:6" outlineLevel="1" x14ac:dyDescent="0.2">
      <c r="B7" s="53" t="s">
        <v>301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302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303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304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305</v>
      </c>
      <c r="C11" s="54">
        <v>150</v>
      </c>
      <c r="D11" s="53" t="s">
        <v>291</v>
      </c>
    </row>
    <row r="12" spans="1:6" outlineLevel="1" x14ac:dyDescent="0.2">
      <c r="B12" s="53" t="s">
        <v>306</v>
      </c>
      <c r="C12" s="54">
        <v>120</v>
      </c>
      <c r="D12" s="53" t="s">
        <v>292</v>
      </c>
    </row>
    <row r="13" spans="1:6" ht="38.25" outlineLevel="1" x14ac:dyDescent="0.2">
      <c r="B13" s="57" t="s">
        <v>307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6" spans="1:6" x14ac:dyDescent="0.2">
      <c r="A16" s="69" t="s">
        <v>316</v>
      </c>
      <c r="B16" s="69"/>
      <c r="C16" s="69"/>
      <c r="D16" s="52"/>
    </row>
    <row r="17" spans="1:5" x14ac:dyDescent="0.2">
      <c r="B17" s="57" t="s">
        <v>174</v>
      </c>
      <c r="C17" s="54">
        <v>100</v>
      </c>
      <c r="D17" s="66" t="s">
        <v>314</v>
      </c>
    </row>
    <row r="18" spans="1:5" x14ac:dyDescent="0.2">
      <c r="B18" s="67" t="s">
        <v>315</v>
      </c>
      <c r="C18" s="54">
        <v>150</v>
      </c>
      <c r="D18" s="66" t="s">
        <v>291</v>
      </c>
    </row>
    <row r="19" spans="1:5" x14ac:dyDescent="0.2">
      <c r="A19" s="52" t="s">
        <v>308</v>
      </c>
    </row>
    <row r="20" spans="1:5" x14ac:dyDescent="0.2">
      <c r="B20" s="53" t="s">
        <v>309</v>
      </c>
      <c r="C20" s="54">
        <v>250</v>
      </c>
      <c r="D20" s="53" t="s">
        <v>291</v>
      </c>
    </row>
    <row r="21" spans="1:5" x14ac:dyDescent="0.2">
      <c r="B21" s="53" t="s">
        <v>310</v>
      </c>
      <c r="C21" s="65">
        <f>[1]!IPR_PI_sm3dayatm(Qtest,Pwftest,Pres_,wc_,Pb_)</f>
        <v>1</v>
      </c>
      <c r="D21" s="53" t="s">
        <v>295</v>
      </c>
    </row>
    <row r="22" spans="1:5" x14ac:dyDescent="0.2">
      <c r="B22" s="53" t="s">
        <v>311</v>
      </c>
      <c r="C22" s="54">
        <v>3</v>
      </c>
      <c r="D22" s="53" t="s">
        <v>296</v>
      </c>
    </row>
    <row r="24" spans="1:5" x14ac:dyDescent="0.2">
      <c r="B24" s="53" t="s">
        <v>297</v>
      </c>
      <c r="C24" s="54">
        <v>20</v>
      </c>
      <c r="D24" s="53"/>
    </row>
    <row r="25" spans="1:5" x14ac:dyDescent="0.2">
      <c r="A25" t="s">
        <v>313</v>
      </c>
    </row>
    <row r="26" spans="1:5" outlineLevel="1" x14ac:dyDescent="0.2">
      <c r="A26" t="s">
        <v>312</v>
      </c>
    </row>
    <row r="27" spans="1:5" outlineLevel="1" x14ac:dyDescent="0.2"/>
    <row r="28" spans="1:5" outlineLevel="1" x14ac:dyDescent="0.2"/>
    <row r="29" spans="1:5" outlineLevel="1" x14ac:dyDescent="0.2">
      <c r="C29" t="s">
        <v>294</v>
      </c>
      <c r="D29" s="61">
        <f>[1]!IPR_Ql_sm3Day(PI_,Pres_,0,wc_,Pb_)</f>
        <v>185.44193480918651</v>
      </c>
    </row>
    <row r="30" spans="1:5" outlineLevel="1" x14ac:dyDescent="0.2"/>
    <row r="31" spans="1:5" outlineLevel="1" x14ac:dyDescent="0.2"/>
    <row r="32" spans="1:5" outlineLevel="1" x14ac:dyDescent="0.2">
      <c r="C32" s="59" t="s">
        <v>15</v>
      </c>
      <c r="D32" s="53" t="s">
        <v>17</v>
      </c>
      <c r="E32" s="53" t="s">
        <v>15</v>
      </c>
    </row>
    <row r="33" spans="3:5" outlineLevel="1" x14ac:dyDescent="0.2">
      <c r="C33" s="60">
        <v>0</v>
      </c>
      <c r="D33" s="62"/>
      <c r="E33" s="68"/>
    </row>
    <row r="34" spans="3:5" outlineLevel="1" x14ac:dyDescent="0.2">
      <c r="C34" s="60">
        <f t="shared" ref="C34:C53" si="0">C33+$D$29/N_</f>
        <v>9.2720967404593253</v>
      </c>
      <c r="D34" s="62"/>
      <c r="E34" s="68"/>
    </row>
    <row r="35" spans="3:5" outlineLevel="1" x14ac:dyDescent="0.2">
      <c r="C35" s="60">
        <f t="shared" si="0"/>
        <v>18.544193480918651</v>
      </c>
      <c r="D35" s="62"/>
      <c r="E35" s="68"/>
    </row>
    <row r="36" spans="3:5" outlineLevel="1" x14ac:dyDescent="0.2">
      <c r="C36" s="60">
        <f t="shared" si="0"/>
        <v>27.816290221377976</v>
      </c>
      <c r="D36" s="62"/>
      <c r="E36" s="68"/>
    </row>
    <row r="37" spans="3:5" outlineLevel="1" x14ac:dyDescent="0.2">
      <c r="C37" s="60">
        <f t="shared" si="0"/>
        <v>37.088386961837301</v>
      </c>
      <c r="D37" s="62"/>
      <c r="E37" s="68"/>
    </row>
    <row r="38" spans="3:5" outlineLevel="1" x14ac:dyDescent="0.2">
      <c r="C38" s="60">
        <f t="shared" si="0"/>
        <v>46.360483702296627</v>
      </c>
      <c r="D38" s="62"/>
      <c r="E38" s="68"/>
    </row>
    <row r="39" spans="3:5" outlineLevel="1" x14ac:dyDescent="0.2">
      <c r="C39" s="60">
        <f t="shared" si="0"/>
        <v>55.632580442755952</v>
      </c>
      <c r="D39" s="62"/>
      <c r="E39" s="68"/>
    </row>
    <row r="40" spans="3:5" outlineLevel="1" x14ac:dyDescent="0.2">
      <c r="C40" s="60">
        <f t="shared" si="0"/>
        <v>64.904677183215284</v>
      </c>
      <c r="D40" s="62"/>
      <c r="E40" s="68"/>
    </row>
    <row r="41" spans="3:5" outlineLevel="1" x14ac:dyDescent="0.2">
      <c r="C41" s="60">
        <f t="shared" si="0"/>
        <v>74.176773923674602</v>
      </c>
      <c r="D41" s="62"/>
      <c r="E41" s="68"/>
    </row>
    <row r="42" spans="3:5" outlineLevel="1" x14ac:dyDescent="0.2">
      <c r="C42" s="60">
        <f t="shared" si="0"/>
        <v>83.448870664133921</v>
      </c>
      <c r="D42" s="62"/>
      <c r="E42" s="68"/>
    </row>
    <row r="43" spans="3:5" outlineLevel="1" x14ac:dyDescent="0.2">
      <c r="C43" s="60">
        <f t="shared" si="0"/>
        <v>92.720967404593239</v>
      </c>
      <c r="D43" s="62"/>
      <c r="E43" s="68"/>
    </row>
    <row r="44" spans="3:5" outlineLevel="1" x14ac:dyDescent="0.2">
      <c r="C44" s="60">
        <f t="shared" si="0"/>
        <v>101.99306414505256</v>
      </c>
      <c r="D44" s="62"/>
      <c r="E44" s="68"/>
    </row>
    <row r="45" spans="3:5" outlineLevel="1" x14ac:dyDescent="0.2">
      <c r="C45" s="60">
        <f t="shared" si="0"/>
        <v>111.26516088551188</v>
      </c>
      <c r="D45" s="62"/>
      <c r="E45" s="68"/>
    </row>
    <row r="46" spans="3:5" outlineLevel="1" x14ac:dyDescent="0.2">
      <c r="C46" s="60">
        <f t="shared" si="0"/>
        <v>120.53725762597119</v>
      </c>
      <c r="D46" s="62"/>
      <c r="E46" s="68"/>
    </row>
    <row r="47" spans="3:5" outlineLevel="1" x14ac:dyDescent="0.2">
      <c r="C47" s="60">
        <f t="shared" si="0"/>
        <v>129.80935436643051</v>
      </c>
      <c r="D47" s="62"/>
      <c r="E47" s="68"/>
    </row>
    <row r="48" spans="3:5" outlineLevel="1" x14ac:dyDescent="0.2">
      <c r="C48" s="60">
        <f t="shared" si="0"/>
        <v>139.08145110688983</v>
      </c>
      <c r="D48" s="62"/>
      <c r="E48" s="68"/>
    </row>
    <row r="49" spans="3:11" outlineLevel="1" x14ac:dyDescent="0.2">
      <c r="C49" s="60">
        <f t="shared" si="0"/>
        <v>148.35354784734915</v>
      </c>
      <c r="D49" s="62"/>
      <c r="E49" s="68"/>
    </row>
    <row r="50" spans="3:11" outlineLevel="1" x14ac:dyDescent="0.2">
      <c r="C50" s="60">
        <f t="shared" si="0"/>
        <v>157.62564458780847</v>
      </c>
      <c r="D50" s="62"/>
      <c r="E50" s="68"/>
    </row>
    <row r="51" spans="3:11" outlineLevel="1" x14ac:dyDescent="0.2">
      <c r="C51" s="60">
        <f t="shared" si="0"/>
        <v>166.89774132826778</v>
      </c>
      <c r="D51" s="62"/>
      <c r="E51" s="68"/>
    </row>
    <row r="52" spans="3:11" outlineLevel="1" x14ac:dyDescent="0.2">
      <c r="C52" s="60">
        <f t="shared" si="0"/>
        <v>176.1698380687271</v>
      </c>
      <c r="D52" s="62"/>
      <c r="E52" s="68"/>
    </row>
    <row r="53" spans="3:11" outlineLevel="1" x14ac:dyDescent="0.2">
      <c r="C53" s="60">
        <f t="shared" si="0"/>
        <v>185.44193480918642</v>
      </c>
      <c r="D53" s="62"/>
      <c r="E53" s="68"/>
    </row>
    <row r="54" spans="3:11" outlineLevel="1" x14ac:dyDescent="0.2">
      <c r="C54" s="63"/>
    </row>
    <row r="55" spans="3:11" outlineLevel="1" x14ac:dyDescent="0.2">
      <c r="C55" s="63"/>
    </row>
    <row r="56" spans="3:11" outlineLevel="1" x14ac:dyDescent="0.2"/>
    <row r="60" spans="3:11" x14ac:dyDescent="0.2">
      <c r="K60">
        <v>3</v>
      </c>
    </row>
    <row r="116" spans="11:11" x14ac:dyDescent="0.2">
      <c r="K116" t="s">
        <v>298</v>
      </c>
    </row>
    <row r="127" spans="11:11" x14ac:dyDescent="0.2">
      <c r="K127" s="6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0" t="s">
        <v>161</v>
      </c>
      <c r="C2" s="70"/>
      <c r="D2" s="70"/>
      <c r="E2" s="70"/>
      <c r="F2" s="70"/>
      <c r="G2" s="70"/>
      <c r="H2" s="70"/>
      <c r="I2" s="70"/>
      <c r="J2" s="70"/>
      <c r="K2" s="70"/>
      <c r="L2" s="70" t="s">
        <v>162</v>
      </c>
      <c r="M2" s="70"/>
      <c r="N2" s="70"/>
      <c r="O2" s="70"/>
      <c r="V2" s="71" t="s">
        <v>163</v>
      </c>
      <c r="W2" s="71"/>
      <c r="X2" s="71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3" t="s">
        <v>23</v>
      </c>
      <c r="K1" s="74"/>
      <c r="L1" s="79">
        <f>AV7-1</f>
        <v>-1</v>
      </c>
      <c r="M1" s="80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75" t="s">
        <v>24</v>
      </c>
      <c r="K2" s="76"/>
      <c r="L2" s="77">
        <f>AY11-1</f>
        <v>-1</v>
      </c>
      <c r="M2" s="78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95" t="s">
        <v>21</v>
      </c>
      <c r="C4" s="77"/>
      <c r="D4" s="96"/>
    </row>
    <row r="5" spans="1:20" x14ac:dyDescent="0.2">
      <c r="A5" s="2" t="s">
        <v>3</v>
      </c>
      <c r="B5" s="97">
        <v>1</v>
      </c>
      <c r="C5" s="98"/>
      <c r="D5" s="99"/>
    </row>
    <row r="6" spans="1:20" ht="13.5" thickBot="1" x14ac:dyDescent="0.25">
      <c r="A6" s="3" t="s">
        <v>4</v>
      </c>
      <c r="B6" s="100" t="s">
        <v>6</v>
      </c>
      <c r="C6" s="101"/>
      <c r="D6" s="102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03" t="s">
        <v>22</v>
      </c>
      <c r="B8" s="104"/>
      <c r="D8" s="103" t="s">
        <v>70</v>
      </c>
      <c r="E8" s="104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05" t="s">
        <v>12</v>
      </c>
      <c r="B18" s="106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05" t="s">
        <v>5</v>
      </c>
      <c r="B23" s="106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3" t="s">
        <v>7</v>
      </c>
      <c r="B42" s="94"/>
      <c r="C42" s="83" t="s">
        <v>0</v>
      </c>
      <c r="D42" s="84"/>
      <c r="E42" s="84"/>
      <c r="F42" s="84"/>
      <c r="G42" s="84"/>
      <c r="H42" s="85"/>
      <c r="I42" s="86" t="s">
        <v>13</v>
      </c>
      <c r="J42" s="87"/>
      <c r="L42" s="72" t="s">
        <v>26</v>
      </c>
      <c r="M42" s="72"/>
      <c r="N42" s="72" t="s">
        <v>27</v>
      </c>
      <c r="O42" s="72"/>
      <c r="P42" s="72" t="s">
        <v>28</v>
      </c>
      <c r="Q42" s="72"/>
      <c r="R42" s="72" t="s">
        <v>31</v>
      </c>
      <c r="S42" s="72"/>
      <c r="T42" s="72" t="s">
        <v>33</v>
      </c>
      <c r="U42" s="72"/>
      <c r="V42" s="72" t="s">
        <v>79</v>
      </c>
      <c r="W42" s="72"/>
      <c r="X42" s="72" t="s">
        <v>35</v>
      </c>
      <c r="Y42" s="72"/>
      <c r="Z42" s="72" t="s">
        <v>36</v>
      </c>
      <c r="AA42" s="72"/>
      <c r="AB42" s="72" t="s">
        <v>37</v>
      </c>
      <c r="AC42" s="72"/>
      <c r="AD42" s="72" t="s">
        <v>38</v>
      </c>
      <c r="AE42" s="72"/>
      <c r="AF42" s="72" t="s">
        <v>39</v>
      </c>
      <c r="AG42" s="72"/>
      <c r="AH42" s="72" t="s">
        <v>40</v>
      </c>
      <c r="AI42" s="72"/>
      <c r="AJ42" s="72" t="s">
        <v>41</v>
      </c>
      <c r="AK42" s="72"/>
      <c r="AL42" s="72"/>
      <c r="AM42" s="72"/>
      <c r="AN42" s="72"/>
      <c r="AO42" s="72"/>
      <c r="AP42" s="72"/>
      <c r="AQ42" s="72"/>
      <c r="AR42" s="72"/>
      <c r="AS42" s="72"/>
      <c r="AT42" s="22"/>
    </row>
    <row r="43" spans="1:46" ht="13.5" thickBot="1" x14ac:dyDescent="0.25">
      <c r="A43" s="90"/>
      <c r="B43" s="91"/>
      <c r="C43" s="90" t="s">
        <v>69</v>
      </c>
      <c r="D43" s="91"/>
      <c r="E43" s="92"/>
      <c r="F43" s="90" t="s">
        <v>8</v>
      </c>
      <c r="G43" s="91"/>
      <c r="H43" s="92"/>
      <c r="I43" s="88"/>
      <c r="J43" s="89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1" t="s">
        <v>68</v>
      </c>
      <c r="D44" s="82"/>
      <c r="E44" s="9" t="s">
        <v>11</v>
      </c>
      <c r="F44" s="81" t="s">
        <v>68</v>
      </c>
      <c r="G44" s="82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55</vt:i4>
      </vt:variant>
    </vt:vector>
  </HeadingPairs>
  <TitlesOfParts>
    <vt:vector size="58" baseType="lpstr">
      <vt:lpstr>Упражнение</vt:lpstr>
      <vt:lpstr>База насосов</vt:lpstr>
      <vt:lpstr>Фонтан</vt:lpstr>
      <vt:lpstr>Упражнение!Bob_</vt:lpstr>
      <vt:lpstr>Dштуц__мм</vt:lpstr>
      <vt:lpstr>Упражнение!gamma_gas_</vt:lpstr>
      <vt:lpstr>Упражнение!gamma_oil_</vt:lpstr>
      <vt:lpstr>Упражнение!N_</vt:lpstr>
      <vt:lpstr>Упражнение!Pb_</vt:lpstr>
      <vt:lpstr>Упражнение!PI_</vt:lpstr>
      <vt:lpstr>Упражнение!Pres_</vt:lpstr>
      <vt:lpstr>Pwftest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Qtest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Упражнение!Tres_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