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updateLinks="always" codeName="Workbook_Separation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 empty\"/>
    </mc:Choice>
  </mc:AlternateContent>
  <xr:revisionPtr revIDLastSave="0" documentId="13_ncr:1_{F34478A4-72B5-4722-B1F8-BB0A1663933A}" xr6:coauthVersionLast="43" xr6:coauthVersionMax="43" xr10:uidLastSave="{00000000-0000-0000-0000-000000000000}"/>
  <bookViews>
    <workbookView xWindow="-98" yWindow="-98" windowWidth="20715" windowHeight="13276" tabRatio="422" xr2:uid="{00000000-000D-0000-FFFF-FFFF00000000}"/>
  </bookViews>
  <sheets>
    <sheet name="Separation" sheetId="110" r:id="rId1"/>
  </sheets>
  <externalReferences>
    <externalReference r:id="rId2"/>
  </externalReferences>
  <definedNames>
    <definedName name="Bob_" localSheetId="0">Separation!$C$14</definedName>
    <definedName name="cf_dcas_">Separation!$F$30</definedName>
    <definedName name="Dcas_" localSheetId="0">Separation!$C$19</definedName>
    <definedName name="Dintake_" localSheetId="0">Separation!$C$20</definedName>
    <definedName name="gamma_gas_" localSheetId="0">Separation!$C$9</definedName>
    <definedName name="gamma_oil_" localSheetId="0">Separation!$C$7</definedName>
    <definedName name="gamma_wat_" localSheetId="0">Separation!$C$8</definedName>
    <definedName name="gassep_type">Separation!$H$30</definedName>
    <definedName name="muob_" localSheetId="0">Separation!$C$15</definedName>
    <definedName name="Pb_" localSheetId="0">Separation!$C$12</definedName>
    <definedName name="Pintake_" localSheetId="0">Separation!$C$21</definedName>
    <definedName name="PVT_str_">Separation!$C$25</definedName>
    <definedName name="Rp_" localSheetId="0">Separation!$C$11</definedName>
    <definedName name="Rsb_" localSheetId="0">Separation!$C$10</definedName>
    <definedName name="Tintake_" localSheetId="0">Separation!$C$22</definedName>
    <definedName name="Tres_" localSheetId="0">Separation!$C$13</definedName>
    <definedName name="wc_" localSheetId="0">Separation!$C$16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10" l="1"/>
  <c r="F12" i="110"/>
  <c r="F11" i="110"/>
  <c r="F10" i="110"/>
  <c r="F9" i="110"/>
  <c r="F8" i="110"/>
  <c r="F7" i="110"/>
  <c r="C25" i="110"/>
  <c r="G1" i="110"/>
  <c r="F31" i="110" l="1"/>
  <c r="E31" i="110" l="1"/>
</calcChain>
</file>

<file path=xl/sharedStrings.xml><?xml version="1.0" encoding="utf-8"?>
<sst xmlns="http://schemas.openxmlformats.org/spreadsheetml/2006/main" count="50" uniqueCount="40">
  <si>
    <t>Q</t>
  </si>
  <si>
    <t>м3/м3</t>
  </si>
  <si>
    <t>атм</t>
  </si>
  <si>
    <t>С</t>
  </si>
  <si>
    <t>%</t>
  </si>
  <si>
    <t>мм</t>
  </si>
  <si>
    <t>,</t>
  </si>
  <si>
    <t>Физико - химические свойства флюида</t>
  </si>
  <si>
    <t>Данные по скважине</t>
  </si>
  <si>
    <t>Построить зависимость коэффициента сепарации от дебита</t>
  </si>
  <si>
    <t>Коэффициент сепарации газосепаратора</t>
  </si>
  <si>
    <t>Общая сепарация</t>
  </si>
  <si>
    <t>Упражнение 1.</t>
  </si>
  <si>
    <t>T</t>
  </si>
  <si>
    <t>Расчет коэффициентов сепарации</t>
  </si>
  <si>
    <t>PVT строка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</si>
  <si>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</si>
  <si>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</si>
  <si>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</si>
  <si>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</si>
  <si>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</si>
  <si>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</si>
  <si>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</si>
  <si>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</si>
  <si>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</si>
  <si>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d</t>
    </r>
    <r>
      <rPr>
        <vertAlign val="subscript"/>
        <sz val="11"/>
        <color theme="1"/>
        <rFont val="Calibri"/>
        <family val="2"/>
        <charset val="204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</si>
  <si>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</rPr>
      <t>intake</t>
    </r>
  </si>
  <si>
    <r>
      <t>P</t>
    </r>
    <r>
      <rPr>
        <vertAlign val="subscript"/>
        <sz val="11"/>
        <color theme="1"/>
        <rFont val="Calibri"/>
        <family val="2"/>
        <charset val="204"/>
      </rPr>
      <t>intake</t>
    </r>
  </si>
  <si>
    <r>
      <t>T</t>
    </r>
    <r>
      <rPr>
        <vertAlign val="subscript"/>
        <sz val="11"/>
        <color theme="1"/>
        <rFont val="Calibri"/>
        <family val="2"/>
        <charset val="204"/>
      </rPr>
      <t>intake</t>
    </r>
  </si>
  <si>
    <t>cP</t>
  </si>
  <si>
    <r>
      <t>f</t>
    </r>
    <r>
      <rPr>
        <vertAlign val="subscript"/>
        <sz val="10"/>
        <rFont val="Arial Cyr"/>
        <charset val="204"/>
      </rPr>
      <t>w</t>
    </r>
  </si>
  <si>
    <t>Доля газа в газосепараторе</t>
  </si>
  <si>
    <t>Упражнения по работе с макросами Unifloc VBA</t>
  </si>
  <si>
    <t>версия</t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</si>
  <si>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</si>
  <si>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</si>
  <si>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</si>
  <si>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t>атмa</t>
  </si>
  <si>
    <t>МПа</t>
  </si>
  <si>
    <t>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</si>
</sst>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1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3" fillId="0" borderId="1"/>
    <xf numFmtId="0" fontId="4" fillId="0" borderId="0"/>
    <xf numFmtId="0" fontId="2" fillId="0" borderId="0"/>
    <xf numFmtId="164" fontId="6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5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2" borderId="2" xfId="0" applyNumberForma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5" borderId="2" xfId="0" applyFill="1" applyBorder="1"/>
    <xf numFmtId="164" fontId="0" fillId="2" borderId="2" xfId="4" applyFon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6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5" xr:uid="{00000000-0005-0000-0000-000005000000}"/>
    <cellStyle name="Финансовый" xfId="4" builtinId="3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Естественная</a:t>
            </a:r>
            <a:r>
              <a:rPr lang="ru-RU" baseline="0"/>
              <a:t> сепарация газа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Separation!$E$31</c:f>
              <c:strCache>
                <c:ptCount val="1"/>
                <c:pt idx="0">
                  <c:v>Естественная сепарация 100 мм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Separation!$C$32:$C$57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</c:numCache>
            </c:numRef>
          </c:xVal>
          <c:yVal>
            <c:numRef>
              <c:f>Separation!$E$32:$E$57</c:f>
              <c:numCache>
                <c:formatCode>0.00</c:formatCode>
                <c:ptCount val="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C-4AAF-9F76-7B916FF4FAE3}"/>
            </c:ext>
          </c:extLst>
        </c:ser>
        <c:ser>
          <c:idx val="0"/>
          <c:order val="1"/>
          <c:tx>
            <c:strRef>
              <c:f>Separation!$F$31</c:f>
              <c:strCache>
                <c:ptCount val="1"/>
                <c:pt idx="0">
                  <c:v>Естественная сепарация 112,5 мм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Separation!$C$32:$C$57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</c:numCache>
            </c:numRef>
          </c:xVal>
          <c:yVal>
            <c:numRef>
              <c:f>Separation!$F$32:$F$57</c:f>
              <c:numCache>
                <c:formatCode>0.00</c:formatCode>
                <c:ptCount val="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0C-4AAF-9F76-7B916FF4F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971008"/>
        <c:axId val="232971584"/>
      </c:scatterChart>
      <c:valAx>
        <c:axId val="23297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</a:t>
                </a:r>
                <a:r>
                  <a:rPr lang="ru-RU" baseline="0"/>
                  <a:t> жидкости, м3/сут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971584"/>
        <c:crosses val="autoZero"/>
        <c:crossBetween val="midCat"/>
      </c:valAx>
      <c:valAx>
        <c:axId val="2329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Коэффициент</a:t>
                </a:r>
                <a:r>
                  <a:rPr lang="ru-RU" baseline="0"/>
                  <a:t> сепарации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971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Общая</a:t>
            </a:r>
            <a:r>
              <a:rPr lang="ru-RU" baseline="0"/>
              <a:t> сепарация газа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Separation!$E$31</c:f>
              <c:strCache>
                <c:ptCount val="1"/>
                <c:pt idx="0">
                  <c:v>Естественная сепарация 100 мм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Separation!$C$32:$C$57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</c:numCache>
            </c:numRef>
          </c:xVal>
          <c:yVal>
            <c:numRef>
              <c:f>Separation!$E$32:$E$57</c:f>
              <c:numCache>
                <c:formatCode>0.00</c:formatCode>
                <c:ptCount val="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2F-4936-B8BF-FFB7F4BBD7CE}"/>
            </c:ext>
          </c:extLst>
        </c:ser>
        <c:ser>
          <c:idx val="0"/>
          <c:order val="1"/>
          <c:tx>
            <c:strRef>
              <c:f>Separation!$I$31</c:f>
              <c:strCache>
                <c:ptCount val="1"/>
                <c:pt idx="0">
                  <c:v>Общая сепарация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Separation!$C$32:$C$57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</c:numCache>
            </c:numRef>
          </c:xVal>
          <c:yVal>
            <c:numRef>
              <c:f>Separation!$I$32:$I$57</c:f>
              <c:numCache>
                <c:formatCode>0.00</c:formatCode>
                <c:ptCount val="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936-B8BF-FFB7F4BBD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645760"/>
        <c:axId val="233646336"/>
      </c:scatterChart>
      <c:valAx>
        <c:axId val="23364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Дебит жидкости, м3/сут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646336"/>
        <c:crosses val="autoZero"/>
        <c:crossBetween val="midCat"/>
      </c:valAx>
      <c:valAx>
        <c:axId val="23364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Коэффициент</a:t>
                </a:r>
                <a:r>
                  <a:rPr lang="ru-RU" baseline="0"/>
                  <a:t> сепарации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64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33219</xdr:colOff>
      <xdr:row>30</xdr:row>
      <xdr:rowOff>233322</xdr:rowOff>
    </xdr:from>
    <xdr:to>
      <xdr:col>22</xdr:col>
      <xdr:colOff>538683</xdr:colOff>
      <xdr:row>58</xdr:row>
      <xdr:rowOff>20410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218916</xdr:colOff>
      <xdr:row>30</xdr:row>
      <xdr:rowOff>222117</xdr:rowOff>
    </xdr:from>
    <xdr:to>
      <xdr:col>15</xdr:col>
      <xdr:colOff>577104</xdr:colOff>
      <xdr:row>58</xdr:row>
      <xdr:rowOff>9205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853408</xdr:colOff>
      <xdr:row>5</xdr:row>
      <xdr:rowOff>33617</xdr:rowOff>
    </xdr:from>
    <xdr:to>
      <xdr:col>16</xdr:col>
      <xdr:colOff>261978</xdr:colOff>
      <xdr:row>18</xdr:row>
      <xdr:rowOff>134471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131379" y="818029"/>
          <a:ext cx="5683864" cy="28462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От каких параметров будет зависеть коэффициент сепарации?</a:t>
          </a:r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  <sheetName val="UniflocVBA_7"/>
    </sheetNames>
    <definedNames>
      <definedName name="getUFVersion"/>
      <definedName name="PVT_encode_string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Separation">
    <outlinePr summaryBelow="0"/>
  </sheetPr>
  <dimension ref="A1:T160"/>
  <sheetViews>
    <sheetView tabSelected="1" zoomScale="85" zoomScaleNormal="85" workbookViewId="0">
      <selection activeCell="E32" sqref="E32:I57"/>
    </sheetView>
  </sheetViews>
  <sheetFormatPr defaultRowHeight="12.75" outlineLevelRow="1" x14ac:dyDescent="0.35"/>
  <cols>
    <col min="2" max="2" width="12.3984375" customWidth="1"/>
    <col min="3" max="4" width="9.86328125" customWidth="1"/>
    <col min="5" max="9" width="15.73046875" customWidth="1"/>
    <col min="10" max="10" width="11.265625" customWidth="1"/>
    <col min="11" max="11" width="10.1328125" customWidth="1"/>
  </cols>
  <sheetData>
    <row r="1" spans="1:7" ht="13.15" x14ac:dyDescent="0.4">
      <c r="A1" s="1" t="s">
        <v>32</v>
      </c>
      <c r="F1" t="s">
        <v>33</v>
      </c>
      <c r="G1" t="str">
        <f>[1]!getUFVersion()</f>
        <v>7.7</v>
      </c>
    </row>
    <row r="2" spans="1:7" ht="13.15" x14ac:dyDescent="0.4">
      <c r="A2" s="1" t="s">
        <v>14</v>
      </c>
    </row>
    <row r="6" spans="1:7" ht="13.15" x14ac:dyDescent="0.4">
      <c r="A6" s="1" t="s">
        <v>7</v>
      </c>
    </row>
    <row r="7" spans="1:7" ht="16.5" outlineLevel="1" x14ac:dyDescent="0.55000000000000004">
      <c r="B7" s="10" t="s">
        <v>16</v>
      </c>
      <c r="C7" s="2">
        <v>0.875</v>
      </c>
      <c r="D7" s="13"/>
      <c r="E7" s="14"/>
      <c r="F7" s="15">
        <f>gamma_oil_*1000</f>
        <v>875</v>
      </c>
      <c r="G7" s="11" t="s">
        <v>34</v>
      </c>
    </row>
    <row r="8" spans="1:7" ht="16.5" outlineLevel="1" x14ac:dyDescent="0.55000000000000004">
      <c r="B8" s="11" t="s">
        <v>18</v>
      </c>
      <c r="C8" s="2">
        <v>1</v>
      </c>
      <c r="D8" s="13"/>
      <c r="E8" s="14"/>
      <c r="F8" s="15">
        <f>gamma_wat_*1000</f>
        <v>1000</v>
      </c>
      <c r="G8" s="11" t="s">
        <v>34</v>
      </c>
    </row>
    <row r="9" spans="1:7" ht="16.5" outlineLevel="1" x14ac:dyDescent="0.55000000000000004">
      <c r="B9" s="11" t="s">
        <v>17</v>
      </c>
      <c r="C9" s="2">
        <v>0.9</v>
      </c>
      <c r="D9" s="13"/>
      <c r="E9" s="14"/>
      <c r="F9" s="15">
        <f>gamma_gas_*1.22</f>
        <v>1.0980000000000001</v>
      </c>
      <c r="G9" s="11" t="s">
        <v>34</v>
      </c>
    </row>
    <row r="10" spans="1:7" ht="16.5" outlineLevel="1" x14ac:dyDescent="0.55000000000000004">
      <c r="B10" s="12" t="s">
        <v>19</v>
      </c>
      <c r="C10" s="2">
        <v>80</v>
      </c>
      <c r="D10" s="13" t="s">
        <v>1</v>
      </c>
      <c r="E10" s="11" t="s">
        <v>35</v>
      </c>
      <c r="F10" s="16">
        <f>Rsb_/gamma_oil_</f>
        <v>91.428571428571431</v>
      </c>
      <c r="G10" s="11" t="s">
        <v>36</v>
      </c>
    </row>
    <row r="11" spans="1:7" ht="16.5" outlineLevel="1" x14ac:dyDescent="0.55000000000000004">
      <c r="B11" s="12" t="s">
        <v>20</v>
      </c>
      <c r="C11" s="2">
        <v>80</v>
      </c>
      <c r="D11" s="13" t="s">
        <v>1</v>
      </c>
      <c r="E11" s="11" t="s">
        <v>35</v>
      </c>
      <c r="F11" s="16">
        <f>Rsb_/gamma_oil_</f>
        <v>91.428571428571431</v>
      </c>
      <c r="G11" s="11" t="s">
        <v>36</v>
      </c>
    </row>
    <row r="12" spans="1:7" ht="15.75" outlineLevel="1" x14ac:dyDescent="0.55000000000000004">
      <c r="B12" s="11" t="s">
        <v>21</v>
      </c>
      <c r="C12" s="2">
        <v>120</v>
      </c>
      <c r="D12" s="13" t="s">
        <v>2</v>
      </c>
      <c r="E12" s="14" t="s">
        <v>37</v>
      </c>
      <c r="F12" s="16">
        <f>Pb_*1.01325</f>
        <v>121.59</v>
      </c>
      <c r="G12" s="14" t="s">
        <v>38</v>
      </c>
    </row>
    <row r="13" spans="1:7" ht="15.75" outlineLevel="1" x14ac:dyDescent="0.55000000000000004">
      <c r="B13" s="11" t="s">
        <v>22</v>
      </c>
      <c r="C13" s="2">
        <v>120</v>
      </c>
      <c r="D13" s="13" t="s">
        <v>3</v>
      </c>
      <c r="E13" s="14" t="s">
        <v>3</v>
      </c>
      <c r="F13" s="16">
        <f>Tres_*9/5+32</f>
        <v>248</v>
      </c>
      <c r="G13" s="14" t="s">
        <v>39</v>
      </c>
    </row>
    <row r="14" spans="1:7" ht="15.75" outlineLevel="1" x14ac:dyDescent="0.55000000000000004">
      <c r="B14" s="12" t="s">
        <v>23</v>
      </c>
      <c r="C14" s="2">
        <v>1.2</v>
      </c>
      <c r="D14" s="13" t="s">
        <v>1</v>
      </c>
    </row>
    <row r="15" spans="1:7" ht="15.75" outlineLevel="1" x14ac:dyDescent="0.55000000000000004">
      <c r="B15" s="13" t="s">
        <v>24</v>
      </c>
      <c r="C15" s="2">
        <v>1</v>
      </c>
      <c r="D15" s="13" t="s">
        <v>29</v>
      </c>
    </row>
    <row r="16" spans="1:7" ht="15" x14ac:dyDescent="0.5">
      <c r="B16" s="13" t="s">
        <v>30</v>
      </c>
      <c r="C16" s="2">
        <v>1</v>
      </c>
      <c r="D16" s="13" t="s">
        <v>4</v>
      </c>
    </row>
    <row r="18" spans="1:20" ht="13.15" x14ac:dyDescent="0.4">
      <c r="A18" s="1" t="s">
        <v>8</v>
      </c>
      <c r="B18" s="3"/>
      <c r="C18" s="4"/>
    </row>
    <row r="19" spans="1:20" ht="15.75" outlineLevel="1" x14ac:dyDescent="0.55000000000000004">
      <c r="B19" s="13" t="s">
        <v>25</v>
      </c>
      <c r="C19" s="2">
        <v>125</v>
      </c>
      <c r="D19" s="13" t="s">
        <v>5</v>
      </c>
    </row>
    <row r="20" spans="1:20" ht="15.75" outlineLevel="1" x14ac:dyDescent="0.55000000000000004">
      <c r="B20" s="13" t="s">
        <v>26</v>
      </c>
      <c r="C20" s="2">
        <v>100</v>
      </c>
      <c r="D20" s="13" t="s">
        <v>5</v>
      </c>
    </row>
    <row r="21" spans="1:20" ht="15.75" outlineLevel="1" x14ac:dyDescent="0.55000000000000004">
      <c r="B21" s="13" t="s">
        <v>27</v>
      </c>
      <c r="C21" s="2">
        <v>30</v>
      </c>
      <c r="D21" s="13" t="s">
        <v>2</v>
      </c>
    </row>
    <row r="22" spans="1:20" ht="15.75" outlineLevel="1" x14ac:dyDescent="0.55000000000000004">
      <c r="B22" s="13" t="s">
        <v>28</v>
      </c>
      <c r="C22" s="2">
        <v>80</v>
      </c>
      <c r="D22" s="13" t="s">
        <v>3</v>
      </c>
    </row>
    <row r="25" spans="1:20" x14ac:dyDescent="0.35">
      <c r="B25" s="17" t="s">
        <v>15</v>
      </c>
      <c r="C25" s="18" t="str">
        <f>[1]!PVT_encode_string(gamma_gas_,gamma_oil_,gamma_wat_,Rsb_,Rp_,Pb_,Tres_,Bob_,muob_)</f>
        <v>gamma_gas:0,900;gamma_oil:0,875;gamma_wat:1,000;rsb_m3m3:80,000;rp_m3m3:80,000;pb_atma:120,000;tres_C:120,000;bob_m3m3:1,200;muob_cP:1,000;PVTcorr:0;ksep_fr:0,000;pksep_atma:-1,000;tksep_C:-1,000;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25"/>
      <c r="T25" s="25"/>
    </row>
    <row r="26" spans="1:20" ht="12.75" customHeight="1" outlineLevel="1" x14ac:dyDescent="0.35"/>
    <row r="27" spans="1:20" x14ac:dyDescent="0.35">
      <c r="A27" t="s">
        <v>12</v>
      </c>
    </row>
    <row r="28" spans="1:20" outlineLevel="1" x14ac:dyDescent="0.35">
      <c r="A28" t="s">
        <v>9</v>
      </c>
    </row>
    <row r="29" spans="1:20" outlineLevel="1" x14ac:dyDescent="0.35"/>
    <row r="30" spans="1:20" outlineLevel="1" x14ac:dyDescent="0.35">
      <c r="F30" s="5">
        <v>0.9</v>
      </c>
      <c r="H30" s="19">
        <v>6</v>
      </c>
    </row>
    <row r="31" spans="1:20" ht="39.4" outlineLevel="1" x14ac:dyDescent="0.35">
      <c r="C31" s="21" t="s">
        <v>0</v>
      </c>
      <c r="D31" s="21" t="s">
        <v>13</v>
      </c>
      <c r="E31" s="22" t="str">
        <f>"Естественная сепарация "&amp;Dintake_&amp;" мм"</f>
        <v>Естественная сепарация 100 мм</v>
      </c>
      <c r="F31" s="22" t="str">
        <f>"Естественная сепарация "&amp;Dcas_*cf_dcas_&amp;" мм"</f>
        <v>Естественная сепарация 112,5 мм</v>
      </c>
      <c r="G31" s="24" t="s">
        <v>31</v>
      </c>
      <c r="H31" s="23" t="s">
        <v>10</v>
      </c>
      <c r="I31" s="22" t="s">
        <v>11</v>
      </c>
    </row>
    <row r="32" spans="1:20" outlineLevel="1" x14ac:dyDescent="0.35">
      <c r="C32" s="2">
        <v>1</v>
      </c>
      <c r="D32" s="2">
        <v>80</v>
      </c>
      <c r="E32" s="20"/>
      <c r="F32" s="20"/>
      <c r="G32" s="20"/>
      <c r="H32" s="20"/>
      <c r="I32" s="20"/>
    </row>
    <row r="33" spans="3:9" outlineLevel="1" x14ac:dyDescent="0.35">
      <c r="C33" s="2">
        <v>5</v>
      </c>
      <c r="D33" s="2">
        <v>80</v>
      </c>
      <c r="E33" s="20"/>
      <c r="F33" s="20"/>
      <c r="G33" s="20"/>
      <c r="H33" s="20"/>
      <c r="I33" s="20"/>
    </row>
    <row r="34" spans="3:9" outlineLevel="1" x14ac:dyDescent="0.35">
      <c r="C34" s="2">
        <v>10</v>
      </c>
      <c r="D34" s="2">
        <v>80</v>
      </c>
      <c r="E34" s="20"/>
      <c r="F34" s="20"/>
      <c r="G34" s="20"/>
      <c r="H34" s="20"/>
      <c r="I34" s="20"/>
    </row>
    <row r="35" spans="3:9" outlineLevel="1" x14ac:dyDescent="0.35">
      <c r="C35" s="2">
        <v>20</v>
      </c>
      <c r="D35" s="2">
        <v>80</v>
      </c>
      <c r="E35" s="20"/>
      <c r="F35" s="20"/>
      <c r="G35" s="20"/>
      <c r="H35" s="20"/>
      <c r="I35" s="20"/>
    </row>
    <row r="36" spans="3:9" outlineLevel="1" x14ac:dyDescent="0.35">
      <c r="C36" s="2">
        <v>30</v>
      </c>
      <c r="D36" s="2">
        <v>80</v>
      </c>
      <c r="E36" s="20"/>
      <c r="F36" s="20"/>
      <c r="G36" s="20"/>
      <c r="H36" s="20"/>
      <c r="I36" s="20"/>
    </row>
    <row r="37" spans="3:9" outlineLevel="1" x14ac:dyDescent="0.35">
      <c r="C37" s="2">
        <v>40</v>
      </c>
      <c r="D37" s="2">
        <v>80</v>
      </c>
      <c r="E37" s="20"/>
      <c r="F37" s="20"/>
      <c r="G37" s="20"/>
      <c r="H37" s="20"/>
      <c r="I37" s="20"/>
    </row>
    <row r="38" spans="3:9" outlineLevel="1" x14ac:dyDescent="0.35">
      <c r="C38" s="2">
        <v>50</v>
      </c>
      <c r="D38" s="2">
        <v>80</v>
      </c>
      <c r="E38" s="20"/>
      <c r="F38" s="20"/>
      <c r="G38" s="20"/>
      <c r="H38" s="20"/>
      <c r="I38" s="20"/>
    </row>
    <row r="39" spans="3:9" outlineLevel="1" x14ac:dyDescent="0.35">
      <c r="C39" s="2">
        <v>60</v>
      </c>
      <c r="D39" s="2">
        <v>80</v>
      </c>
      <c r="E39" s="20"/>
      <c r="F39" s="20"/>
      <c r="G39" s="20"/>
      <c r="H39" s="20"/>
      <c r="I39" s="20"/>
    </row>
    <row r="40" spans="3:9" outlineLevel="1" x14ac:dyDescent="0.35">
      <c r="C40" s="2">
        <v>70</v>
      </c>
      <c r="D40" s="2">
        <v>80</v>
      </c>
      <c r="E40" s="20"/>
      <c r="F40" s="20"/>
      <c r="G40" s="20"/>
      <c r="H40" s="20"/>
      <c r="I40" s="20"/>
    </row>
    <row r="41" spans="3:9" outlineLevel="1" x14ac:dyDescent="0.35">
      <c r="C41" s="2">
        <v>80</v>
      </c>
      <c r="D41" s="2">
        <v>80</v>
      </c>
      <c r="E41" s="20"/>
      <c r="F41" s="20"/>
      <c r="G41" s="20"/>
      <c r="H41" s="20"/>
      <c r="I41" s="20"/>
    </row>
    <row r="42" spans="3:9" outlineLevel="1" x14ac:dyDescent="0.35">
      <c r="C42" s="2">
        <v>90</v>
      </c>
      <c r="D42" s="2">
        <v>80</v>
      </c>
      <c r="E42" s="20"/>
      <c r="F42" s="20"/>
      <c r="G42" s="20"/>
      <c r="H42" s="20"/>
      <c r="I42" s="20"/>
    </row>
    <row r="43" spans="3:9" outlineLevel="1" x14ac:dyDescent="0.35">
      <c r="C43" s="2">
        <v>100</v>
      </c>
      <c r="D43" s="2">
        <v>80</v>
      </c>
      <c r="E43" s="20"/>
      <c r="F43" s="20"/>
      <c r="G43" s="20"/>
      <c r="H43" s="20"/>
      <c r="I43" s="20"/>
    </row>
    <row r="44" spans="3:9" outlineLevel="1" x14ac:dyDescent="0.35">
      <c r="C44" s="2">
        <v>110</v>
      </c>
      <c r="D44" s="2">
        <v>80</v>
      </c>
      <c r="E44" s="20"/>
      <c r="F44" s="20"/>
      <c r="G44" s="20"/>
      <c r="H44" s="20"/>
      <c r="I44" s="20"/>
    </row>
    <row r="45" spans="3:9" outlineLevel="1" x14ac:dyDescent="0.35">
      <c r="C45" s="2">
        <v>120</v>
      </c>
      <c r="D45" s="2">
        <v>80</v>
      </c>
      <c r="E45" s="20"/>
      <c r="F45" s="20"/>
      <c r="G45" s="20"/>
      <c r="H45" s="20"/>
      <c r="I45" s="20"/>
    </row>
    <row r="46" spans="3:9" outlineLevel="1" x14ac:dyDescent="0.35">
      <c r="C46" s="2">
        <v>130</v>
      </c>
      <c r="D46" s="2">
        <v>80</v>
      </c>
      <c r="E46" s="20"/>
      <c r="F46" s="20"/>
      <c r="G46" s="20"/>
      <c r="H46" s="20"/>
      <c r="I46" s="20"/>
    </row>
    <row r="47" spans="3:9" outlineLevel="1" x14ac:dyDescent="0.35">
      <c r="C47" s="2">
        <v>140</v>
      </c>
      <c r="D47" s="2">
        <v>80</v>
      </c>
      <c r="E47" s="20"/>
      <c r="F47" s="20"/>
      <c r="G47" s="20"/>
      <c r="H47" s="20"/>
      <c r="I47" s="20"/>
    </row>
    <row r="48" spans="3:9" outlineLevel="1" x14ac:dyDescent="0.35">
      <c r="C48" s="2">
        <v>150</v>
      </c>
      <c r="D48" s="2">
        <v>80</v>
      </c>
      <c r="E48" s="20"/>
      <c r="F48" s="20"/>
      <c r="G48" s="20"/>
      <c r="H48" s="20"/>
      <c r="I48" s="20"/>
    </row>
    <row r="49" spans="3:9" outlineLevel="1" x14ac:dyDescent="0.35">
      <c r="C49" s="2">
        <v>160</v>
      </c>
      <c r="D49" s="2">
        <v>80</v>
      </c>
      <c r="E49" s="20"/>
      <c r="F49" s="20"/>
      <c r="G49" s="20"/>
      <c r="H49" s="20"/>
      <c r="I49" s="20"/>
    </row>
    <row r="50" spans="3:9" outlineLevel="1" x14ac:dyDescent="0.35">
      <c r="C50" s="2">
        <v>170</v>
      </c>
      <c r="D50" s="2">
        <v>80</v>
      </c>
      <c r="E50" s="20"/>
      <c r="F50" s="20"/>
      <c r="G50" s="20"/>
      <c r="H50" s="20"/>
      <c r="I50" s="20"/>
    </row>
    <row r="51" spans="3:9" outlineLevel="1" x14ac:dyDescent="0.35">
      <c r="C51" s="2">
        <v>180</v>
      </c>
      <c r="D51" s="2">
        <v>80</v>
      </c>
      <c r="E51" s="20"/>
      <c r="F51" s="20"/>
      <c r="G51" s="20"/>
      <c r="H51" s="20"/>
      <c r="I51" s="20"/>
    </row>
    <row r="52" spans="3:9" outlineLevel="1" x14ac:dyDescent="0.35">
      <c r="C52" s="2">
        <v>190</v>
      </c>
      <c r="D52" s="2">
        <v>80</v>
      </c>
      <c r="E52" s="20"/>
      <c r="F52" s="20"/>
      <c r="G52" s="20"/>
      <c r="H52" s="20"/>
      <c r="I52" s="20"/>
    </row>
    <row r="53" spans="3:9" outlineLevel="1" x14ac:dyDescent="0.35">
      <c r="C53" s="2">
        <v>200</v>
      </c>
      <c r="D53" s="2">
        <v>80</v>
      </c>
      <c r="E53" s="20"/>
      <c r="F53" s="20"/>
      <c r="G53" s="20"/>
      <c r="H53" s="20"/>
      <c r="I53" s="20"/>
    </row>
    <row r="54" spans="3:9" outlineLevel="1" x14ac:dyDescent="0.35">
      <c r="C54" s="2">
        <v>210</v>
      </c>
      <c r="D54" s="2">
        <v>80</v>
      </c>
      <c r="E54" s="20"/>
      <c r="F54" s="20"/>
      <c r="G54" s="20"/>
      <c r="H54" s="20"/>
      <c r="I54" s="20"/>
    </row>
    <row r="55" spans="3:9" outlineLevel="1" x14ac:dyDescent="0.35">
      <c r="C55" s="2">
        <v>220</v>
      </c>
      <c r="D55" s="2">
        <v>80</v>
      </c>
      <c r="E55" s="20"/>
      <c r="F55" s="20"/>
      <c r="G55" s="20"/>
      <c r="H55" s="20"/>
      <c r="I55" s="20"/>
    </row>
    <row r="56" spans="3:9" outlineLevel="1" x14ac:dyDescent="0.35">
      <c r="C56" s="2">
        <v>230</v>
      </c>
      <c r="D56" s="2">
        <v>80</v>
      </c>
      <c r="E56" s="20"/>
      <c r="F56" s="20"/>
      <c r="G56" s="20"/>
      <c r="H56" s="20"/>
      <c r="I56" s="20"/>
    </row>
    <row r="57" spans="3:9" outlineLevel="1" x14ac:dyDescent="0.35">
      <c r="C57" s="2">
        <v>240</v>
      </c>
      <c r="D57" s="2">
        <v>80</v>
      </c>
      <c r="E57" s="20"/>
      <c r="F57" s="20"/>
      <c r="G57" s="20"/>
      <c r="H57" s="20"/>
      <c r="I57" s="20"/>
    </row>
    <row r="58" spans="3:9" outlineLevel="1" x14ac:dyDescent="0.35"/>
    <row r="59" spans="3:9" outlineLevel="1" x14ac:dyDescent="0.35"/>
    <row r="61" spans="3:9" outlineLevel="1" x14ac:dyDescent="0.35"/>
    <row r="62" spans="3:9" outlineLevel="1" x14ac:dyDescent="0.35"/>
    <row r="63" spans="3:9" outlineLevel="1" x14ac:dyDescent="0.35"/>
    <row r="64" spans="3:9" outlineLevel="1" x14ac:dyDescent="0.35"/>
    <row r="65" spans="3:8" outlineLevel="1" x14ac:dyDescent="0.35"/>
    <row r="66" spans="3:8" outlineLevel="1" x14ac:dyDescent="0.35"/>
    <row r="67" spans="3:8" outlineLevel="1" x14ac:dyDescent="0.35">
      <c r="E67" s="4"/>
    </row>
    <row r="68" spans="3:8" outlineLevel="1" x14ac:dyDescent="0.35"/>
    <row r="69" spans="3:8" outlineLevel="1" x14ac:dyDescent="0.35"/>
    <row r="70" spans="3:8" outlineLevel="1" x14ac:dyDescent="0.35">
      <c r="F70" s="3"/>
      <c r="G70" s="7"/>
      <c r="H70" s="7"/>
    </row>
    <row r="71" spans="3:8" outlineLevel="1" x14ac:dyDescent="0.35">
      <c r="C71" s="8"/>
      <c r="D71" s="8"/>
      <c r="E71" s="9"/>
      <c r="F71" s="9"/>
      <c r="G71" s="9"/>
      <c r="H71" s="9"/>
    </row>
    <row r="72" spans="3:8" outlineLevel="1" x14ac:dyDescent="0.35">
      <c r="C72" s="8"/>
      <c r="D72" s="8"/>
      <c r="E72" s="9"/>
      <c r="F72" s="9"/>
      <c r="G72" s="9"/>
      <c r="H72" s="9"/>
    </row>
    <row r="73" spans="3:8" outlineLevel="1" x14ac:dyDescent="0.35">
      <c r="C73" s="8"/>
      <c r="D73" s="8"/>
      <c r="E73" s="9"/>
      <c r="F73" s="9"/>
      <c r="G73" s="9"/>
      <c r="H73" s="9"/>
    </row>
    <row r="74" spans="3:8" outlineLevel="1" x14ac:dyDescent="0.35">
      <c r="C74" s="8"/>
      <c r="D74" s="8"/>
      <c r="E74" s="9"/>
      <c r="F74" s="9"/>
      <c r="G74" s="9"/>
      <c r="H74" s="9"/>
    </row>
    <row r="75" spans="3:8" outlineLevel="1" x14ac:dyDescent="0.35">
      <c r="C75" s="8"/>
      <c r="D75" s="8"/>
      <c r="E75" s="9"/>
      <c r="F75" s="9"/>
      <c r="G75" s="9"/>
      <c r="H75" s="9"/>
    </row>
    <row r="76" spans="3:8" outlineLevel="1" x14ac:dyDescent="0.35">
      <c r="C76" s="8"/>
      <c r="D76" s="8"/>
      <c r="E76" s="9"/>
      <c r="F76" s="9"/>
      <c r="G76" s="9"/>
      <c r="H76" s="9"/>
    </row>
    <row r="77" spans="3:8" outlineLevel="1" x14ac:dyDescent="0.35">
      <c r="C77" s="8"/>
      <c r="D77" s="8"/>
      <c r="E77" s="9"/>
      <c r="F77" s="9"/>
      <c r="G77" s="9"/>
      <c r="H77" s="9"/>
    </row>
    <row r="78" spans="3:8" outlineLevel="1" x14ac:dyDescent="0.35">
      <c r="C78" s="8"/>
      <c r="D78" s="8"/>
      <c r="E78" s="9"/>
      <c r="F78" s="9"/>
      <c r="G78" s="9"/>
      <c r="H78" s="9"/>
    </row>
    <row r="79" spans="3:8" outlineLevel="1" x14ac:dyDescent="0.35">
      <c r="C79" s="8"/>
      <c r="D79" s="8"/>
      <c r="E79" s="9"/>
      <c r="F79" s="9"/>
      <c r="G79" s="9"/>
      <c r="H79" s="9"/>
    </row>
    <row r="80" spans="3:8" outlineLevel="1" x14ac:dyDescent="0.35">
      <c r="C80" s="8"/>
      <c r="D80" s="8"/>
      <c r="E80" s="9"/>
      <c r="F80" s="9"/>
      <c r="G80" s="9"/>
      <c r="H80" s="9"/>
    </row>
    <row r="81" spans="3:8" outlineLevel="1" x14ac:dyDescent="0.35">
      <c r="C81" s="8"/>
      <c r="D81" s="8"/>
      <c r="E81" s="9"/>
      <c r="F81" s="9"/>
      <c r="G81" s="9"/>
      <c r="H81" s="9"/>
    </row>
    <row r="82" spans="3:8" outlineLevel="1" x14ac:dyDescent="0.35">
      <c r="C82" s="8"/>
      <c r="D82" s="8"/>
      <c r="E82" s="9"/>
      <c r="F82" s="9"/>
      <c r="G82" s="9"/>
      <c r="H82" s="9"/>
    </row>
    <row r="83" spans="3:8" outlineLevel="1" x14ac:dyDescent="0.35">
      <c r="C83" s="8"/>
      <c r="D83" s="8"/>
      <c r="E83" s="9"/>
      <c r="F83" s="9"/>
      <c r="G83" s="9"/>
      <c r="H83" s="9"/>
    </row>
    <row r="84" spans="3:8" outlineLevel="1" x14ac:dyDescent="0.35">
      <c r="C84" s="8"/>
      <c r="D84" s="8"/>
      <c r="E84" s="9"/>
      <c r="F84" s="9"/>
      <c r="G84" s="9"/>
      <c r="H84" s="9"/>
    </row>
    <row r="85" spans="3:8" outlineLevel="1" x14ac:dyDescent="0.35">
      <c r="C85" s="8"/>
      <c r="D85" s="8"/>
      <c r="E85" s="9"/>
      <c r="F85" s="9"/>
      <c r="G85" s="9"/>
      <c r="H85" s="9"/>
    </row>
    <row r="86" spans="3:8" outlineLevel="1" x14ac:dyDescent="0.35">
      <c r="C86" s="8"/>
      <c r="D86" s="8"/>
      <c r="E86" s="9"/>
      <c r="F86" s="9"/>
      <c r="G86" s="9"/>
      <c r="H86" s="9"/>
    </row>
    <row r="87" spans="3:8" outlineLevel="1" x14ac:dyDescent="0.35">
      <c r="C87" s="8"/>
      <c r="D87" s="8"/>
      <c r="E87" s="9"/>
      <c r="F87" s="9"/>
      <c r="G87" s="9"/>
      <c r="H87" s="9"/>
    </row>
    <row r="88" spans="3:8" outlineLevel="1" x14ac:dyDescent="0.35">
      <c r="C88" s="8"/>
      <c r="D88" s="8"/>
      <c r="E88" s="9"/>
      <c r="F88" s="9"/>
      <c r="G88" s="9"/>
      <c r="H88" s="9"/>
    </row>
    <row r="89" spans="3:8" outlineLevel="1" x14ac:dyDescent="0.35">
      <c r="C89" s="8"/>
      <c r="D89" s="8"/>
      <c r="E89" s="9"/>
      <c r="F89" s="9"/>
      <c r="G89" s="9"/>
      <c r="H89" s="9"/>
    </row>
    <row r="90" spans="3:8" outlineLevel="1" x14ac:dyDescent="0.35">
      <c r="C90" s="8"/>
      <c r="D90" s="8"/>
      <c r="E90" s="9"/>
      <c r="F90" s="9"/>
      <c r="G90" s="9"/>
      <c r="H90" s="9"/>
    </row>
    <row r="91" spans="3:8" outlineLevel="1" x14ac:dyDescent="0.35">
      <c r="C91" s="8"/>
      <c r="D91" s="8"/>
      <c r="E91" s="9"/>
      <c r="F91" s="9"/>
      <c r="G91" s="9"/>
      <c r="H91" s="9"/>
    </row>
    <row r="92" spans="3:8" outlineLevel="1" x14ac:dyDescent="0.35"/>
    <row r="93" spans="3:8" outlineLevel="1" x14ac:dyDescent="0.35"/>
    <row r="94" spans="3:8" outlineLevel="1" x14ac:dyDescent="0.35"/>
    <row r="149" spans="11:11" x14ac:dyDescent="0.35">
      <c r="K149" t="s">
        <v>6</v>
      </c>
    </row>
    <row r="160" spans="11:11" x14ac:dyDescent="0.35">
      <c r="K160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17</vt:i4>
      </vt:variant>
    </vt:vector>
  </HeadingPairs>
  <TitlesOfParts>
    <vt:vector size="18" baseType="lpstr">
      <vt:lpstr>Separation</vt:lpstr>
      <vt:lpstr>Separation!Bob_</vt:lpstr>
      <vt:lpstr>cf_dcas_</vt:lpstr>
      <vt:lpstr>Separation!Dcas_</vt:lpstr>
      <vt:lpstr>Separation!Dintake_</vt:lpstr>
      <vt:lpstr>Separation!gamma_gas_</vt:lpstr>
      <vt:lpstr>Separation!gamma_oil_</vt:lpstr>
      <vt:lpstr>Separation!gamma_wat_</vt:lpstr>
      <vt:lpstr>gassep_type</vt:lpstr>
      <vt:lpstr>Separation!muob_</vt:lpstr>
      <vt:lpstr>Separation!Pb_</vt:lpstr>
      <vt:lpstr>Separation!Pintake_</vt:lpstr>
      <vt:lpstr>PVT_str_</vt:lpstr>
      <vt:lpstr>Separation!Rp_</vt:lpstr>
      <vt:lpstr>Separation!Rsb_</vt:lpstr>
      <vt:lpstr>Separation!Tintake_</vt:lpstr>
      <vt:lpstr>Separation!Tres_</vt:lpstr>
      <vt:lpstr>Separation!wc_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2019-06-26T21:07:28Z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