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SFW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1D2FBDBC-A039-457F-88F7-1650346564E5}" xr6:coauthVersionLast="43" xr6:coauthVersionMax="43" xr10:uidLastSave="{00000000-0000-0000-0000-000000000000}"/>
  <bookViews>
    <workbookView xWindow="-98" yWindow="-98" windowWidth="20715" windowHeight="13276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self_flow_well!$C$13</definedName>
    <definedName name="Dcas_" localSheetId="0">self_flow_well!$C$20</definedName>
    <definedName name="Dintake_" localSheetId="0">self_flow_well!$C$23</definedName>
    <definedName name="Dtub_" localSheetId="0">self_flow_well!$C$22</definedName>
    <definedName name="Dtub_out_" localSheetId="0">self_flow_well!$C$21</definedName>
    <definedName name="gamma_gas_" localSheetId="0">self_flow_well!$C$8</definedName>
    <definedName name="gamma_oil_" localSheetId="0">self_flow_well!$C$7</definedName>
    <definedName name="Hmes_" localSheetId="0">self_flow_well!$C$17</definedName>
    <definedName name="Hpump_" localSheetId="0">self_flow_well!$C$19</definedName>
    <definedName name="N_" localSheetId="0">self_flow_well!$C$36</definedName>
    <definedName name="Pb_" localSheetId="0">self_flow_well!$C$11</definedName>
    <definedName name="Pbuf_" localSheetId="0">self_flow_well!$C$24</definedName>
    <definedName name="Pdis_" localSheetId="0">self_flow_well!$C$28</definedName>
    <definedName name="PI_" localSheetId="0">self_flow_well!$C$34</definedName>
    <definedName name="PI_1">self_flow_well!$B$77</definedName>
    <definedName name="Pintake_" localSheetId="0">self_flow_well!$C$25</definedName>
    <definedName name="Pres_" localSheetId="0">self_flow_well!$C$33</definedName>
    <definedName name="Pwf_" localSheetId="0">self_flow_well!$C$27</definedName>
    <definedName name="Pwf_1">self_flow_well!$B$74</definedName>
    <definedName name="Pwf_test">self_flow_well!$C$18</definedName>
    <definedName name="Q_test">self_flow_well!$C$17</definedName>
    <definedName name="Qmax_">self_flow_well!$F$73</definedName>
    <definedName name="Qtest_">self_flow_well!$C$39</definedName>
    <definedName name="Rp_" localSheetId="0">self_flow_well!$C$10</definedName>
    <definedName name="Rsb_" localSheetId="0">self_flow_well!$C$9</definedName>
    <definedName name="Tgrad" localSheetId="0">self_flow_well!$C$32</definedName>
    <definedName name="Tintake_" localSheetId="0">self_flow_well!$C$26</definedName>
    <definedName name="Tres_" localSheetId="0">self_flow_well!$C$12</definedName>
    <definedName name="Udl_" localSheetId="0">self_flow_well!$C$18</definedName>
    <definedName name="wc_" localSheetId="0">self_flow_well!$C$14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08" l="1"/>
  <c r="C34" i="108" l="1"/>
  <c r="F109" i="108" l="1"/>
  <c r="F110" i="108" s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C49" i="108" l="1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E48" i="108"/>
  <c r="E10" i="108"/>
  <c r="E9" i="108"/>
  <c r="E8" i="108"/>
  <c r="E7" i="108"/>
  <c r="C68" i="108" l="1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D48" i="108" l="1"/>
  <c r="B74" i="108" l="1"/>
  <c r="E78" i="108" l="1"/>
  <c r="E79" i="108" l="1"/>
  <c r="E80" i="108" s="1"/>
  <c r="E81" i="108" l="1"/>
  <c r="E82" i="108" l="1"/>
  <c r="E83" i="108" l="1"/>
  <c r="E84" i="108" l="1"/>
  <c r="E85" i="108" l="1"/>
  <c r="E86" i="108" l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</calcChain>
</file>

<file path=xl/sharedStrings.xml><?xml version="1.0" encoding="utf-8"?>
<sst xmlns="http://schemas.openxmlformats.org/spreadsheetml/2006/main" count="84" uniqueCount="62">
  <si>
    <t>Q</t>
  </si>
  <si>
    <t>Обводненность</t>
  </si>
  <si>
    <t>Дебит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</si>
  <si>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</si>
  <si>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</si>
  <si>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</si>
  <si>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</si>
  <si>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</si>
  <si>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</si>
  <si>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</si>
  <si>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</si>
  <si>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</si>
  <si>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</si>
  <si>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</si>
  <si>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</si>
  <si>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</si>
  <si>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</si>
  <si>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</si>
  <si>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</si>
  <si>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</si>
  <si>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</si>
  <si>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</si>
  <si>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</si>
  <si>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</si>
  <si>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</si>
  <si>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</si>
  <si>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</si>
  <si>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</si>
  <si>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</si>
  <si>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</si>
  <si>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</si>
  <si>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</si>
  <si>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</si>
  <si>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</si>
  <si>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</si>
  <si>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</si>
  <si>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</si>
  <si>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</si>
  <si>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</si>
  <si>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</si>
  <si>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</si>
  <si>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</si>
  <si>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</si>
  <si>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</si>
  <si>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</si>
  <si>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</si>
  <si>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</si>
  <si>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</si>
  <si>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</si>
  <si>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</si>
  <si>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</si>
  <si>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</si>
  <si>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</si>
  <si>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</si>
  <si>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</si>
  <si>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</si>
  <si>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</si>
  <si>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</si>
  <si>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</si>
  <si>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</si>
  <si>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</si>
  <si>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Расчет распределения давления в скважине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</si>
</sst>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color theme="0" tint="-0.34998626667073579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5" fillId="0" borderId="0" xfId="0" applyFont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6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0" borderId="0" xfId="0" applyNumberFormat="1"/>
    <xf numFmtId="2" fontId="0" fillId="2" borderId="2" xfId="0" applyNumberFormat="1" applyFill="1" applyBorder="1" applyAlignment="1">
      <alignment horizontal="center"/>
    </xf>
    <xf numFmtId="0" fontId="0" fillId="0" borderId="0" xfId="0" quotePrefix="1"/>
    <xf numFmtId="2" fontId="0" fillId="3" borderId="2" xfId="0" applyNumberForma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/>
    <xf numFmtId="0" fontId="5" fillId="0" borderId="0" xfId="0" applyFont="1" applyAlignment="1">
      <alignment horizontal="center"/>
    </xf>
    <xf numFmtId="2" fontId="0" fillId="0" borderId="2" xfId="0" applyNumberFormat="1" applyBorder="1"/>
    <xf numFmtId="0" fontId="0" fillId="6" borderId="2" xfId="0" applyFill="1" applyBorder="1" applyAlignment="1">
      <alignment horizontal="center"/>
    </xf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self_flow_well!$E$48:$E$68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self_flow_well!$J$48:$J$68</c:f>
              <c:numCache>
                <c:formatCode>0.00</c:formatCode>
                <c:ptCount val="21"/>
                <c:pt idx="20">
                  <c:v>145</c:v>
                </c:pt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self_flow_well!$N$48:$N$68</c:f>
              <c:numCache>
                <c:formatCode>General</c:formatCode>
                <c:ptCount val="21"/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self_flow_well!$M$48:$M$68</c:f>
              <c:numCache>
                <c:formatCode>General</c:formatCode>
                <c:ptCount val="21"/>
              </c:numCache>
            </c:numRef>
          </c:xVal>
          <c:yVal>
            <c:numRef>
              <c:f>self_flow_well!$C$48:$C$68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self_flow_well!$F$77:$F$97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self_flow_well!$G$77:$G$97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self_flow_well!$H$77:$H$97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self_flow_well!$G$107:$G$127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self_flow_well!$H$107:$H$127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22</xdr:col>
      <xdr:colOff>139373</xdr:colOff>
      <xdr:row>135</xdr:row>
      <xdr:rowOff>70370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K137"/>
  <sheetViews>
    <sheetView tabSelected="1" zoomScale="80" zoomScaleNormal="80" workbookViewId="0">
      <selection activeCell="C107" sqref="C107"/>
    </sheetView>
  </sheetViews>
  <sheetFormatPr defaultRowHeight="12.75" outlineLevelRow="1" x14ac:dyDescent="0.35"/>
  <cols>
    <col min="2" max="2" width="28.265625" customWidth="1"/>
    <col min="3" max="4" width="9.86328125" customWidth="1"/>
    <col min="5" max="5" width="11.33203125" customWidth="1"/>
    <col min="6" max="6" width="13" bestFit="1" customWidth="1"/>
    <col min="7" max="7" width="10.86328125" bestFit="1" customWidth="1"/>
    <col min="8" max="8" width="15.86328125" bestFit="1" customWidth="1"/>
    <col min="9" max="9" width="10.86328125" bestFit="1" customWidth="1"/>
    <col min="10" max="10" width="11.33203125" customWidth="1"/>
    <col min="11" max="11" width="10.1328125" customWidth="1"/>
  </cols>
  <sheetData>
    <row r="1" spans="1:7" ht="13.15" x14ac:dyDescent="0.4">
      <c r="A1" s="1" t="s">
        <v>59</v>
      </c>
      <c r="F1" t="s">
        <v>60</v>
      </c>
      <c r="G1" t="str">
        <f>[1]!getUFVersion()</f>
        <v>7.7</v>
      </c>
    </row>
    <row r="2" spans="1:7" x14ac:dyDescent="0.35">
      <c r="A2" t="s">
        <v>61</v>
      </c>
    </row>
    <row r="6" spans="1:7" ht="13.15" x14ac:dyDescent="0.4">
      <c r="A6" s="1" t="s">
        <v>17</v>
      </c>
    </row>
    <row r="7" spans="1:7" outlineLevel="1" x14ac:dyDescent="0.35">
      <c r="B7" s="2" t="s">
        <v>18</v>
      </c>
      <c r="C7" s="3">
        <v>0.75</v>
      </c>
      <c r="D7" s="2"/>
      <c r="E7" s="4">
        <f>gamma_oil_*1000</f>
        <v>750</v>
      </c>
      <c r="F7" s="5" t="s">
        <v>3</v>
      </c>
    </row>
    <row r="8" spans="1:7" outlineLevel="1" x14ac:dyDescent="0.35">
      <c r="B8" s="2" t="s">
        <v>19</v>
      </c>
      <c r="C8" s="3">
        <v>0.9</v>
      </c>
      <c r="D8" s="2"/>
      <c r="E8" s="4">
        <f>gamma_gas_*1.22</f>
        <v>1.0980000000000001</v>
      </c>
      <c r="F8" s="5" t="s">
        <v>3</v>
      </c>
    </row>
    <row r="9" spans="1:7" ht="25.5" outlineLevel="1" x14ac:dyDescent="0.35">
      <c r="B9" s="6" t="s">
        <v>20</v>
      </c>
      <c r="C9" s="3">
        <v>80</v>
      </c>
      <c r="D9" s="2" t="s">
        <v>4</v>
      </c>
      <c r="E9" s="7">
        <f>Rsb_/gamma_oil_</f>
        <v>106.66666666666667</v>
      </c>
      <c r="F9" s="5" t="s">
        <v>5</v>
      </c>
    </row>
    <row r="10" spans="1:7" outlineLevel="1" x14ac:dyDescent="0.35">
      <c r="B10" s="6" t="s">
        <v>21</v>
      </c>
      <c r="C10" s="3">
        <v>80</v>
      </c>
      <c r="D10" s="2" t="s">
        <v>4</v>
      </c>
      <c r="E10" s="7">
        <f>Rsb_/gamma_oil_</f>
        <v>106.66666666666667</v>
      </c>
      <c r="F10" s="5" t="s">
        <v>5</v>
      </c>
    </row>
    <row r="11" spans="1:7" ht="25.5" outlineLevel="1" x14ac:dyDescent="0.35">
      <c r="B11" s="6" t="s">
        <v>22</v>
      </c>
      <c r="C11" s="3">
        <v>150</v>
      </c>
      <c r="D11" s="2" t="s">
        <v>6</v>
      </c>
    </row>
    <row r="12" spans="1:7" outlineLevel="1" x14ac:dyDescent="0.35">
      <c r="B12" s="2" t="s">
        <v>23</v>
      </c>
      <c r="C12" s="3">
        <v>120</v>
      </c>
      <c r="D12" s="2" t="s">
        <v>7</v>
      </c>
    </row>
    <row r="13" spans="1:7" ht="38.25" outlineLevel="1" x14ac:dyDescent="0.35">
      <c r="B13" s="6" t="s">
        <v>24</v>
      </c>
      <c r="C13" s="3"/>
      <c r="D13" s="2" t="s">
        <v>4</v>
      </c>
    </row>
    <row r="14" spans="1:7" outlineLevel="1" x14ac:dyDescent="0.35">
      <c r="B14" s="6" t="s">
        <v>1</v>
      </c>
      <c r="C14" s="3">
        <v>10</v>
      </c>
      <c r="D14" s="2" t="s">
        <v>8</v>
      </c>
    </row>
    <row r="15" spans="1:7" x14ac:dyDescent="0.35">
      <c r="B15" s="8"/>
      <c r="C15" s="9"/>
    </row>
    <row r="16" spans="1:7" ht="13.15" x14ac:dyDescent="0.4">
      <c r="A16" s="1" t="s">
        <v>25</v>
      </c>
      <c r="B16" s="8"/>
      <c r="C16" s="9"/>
    </row>
    <row r="17" spans="1:4" outlineLevel="1" x14ac:dyDescent="0.35">
      <c r="B17" s="6" t="s">
        <v>26</v>
      </c>
      <c r="C17" s="3">
        <v>2000</v>
      </c>
      <c r="D17" s="2" t="s">
        <v>9</v>
      </c>
    </row>
    <row r="18" spans="1:4" outlineLevel="1" x14ac:dyDescent="0.35">
      <c r="B18" s="6" t="s">
        <v>27</v>
      </c>
      <c r="C18" s="3">
        <v>0</v>
      </c>
      <c r="D18" s="2" t="s">
        <v>9</v>
      </c>
    </row>
    <row r="19" spans="1:4" outlineLevel="1" x14ac:dyDescent="0.35">
      <c r="B19" s="6" t="s">
        <v>28</v>
      </c>
      <c r="C19" s="3">
        <v>1500</v>
      </c>
      <c r="D19" s="2" t="s">
        <v>9</v>
      </c>
    </row>
    <row r="20" spans="1:4" outlineLevel="1" x14ac:dyDescent="0.35">
      <c r="B20" s="6" t="s">
        <v>29</v>
      </c>
      <c r="C20" s="3">
        <v>125</v>
      </c>
      <c r="D20" s="2" t="s">
        <v>10</v>
      </c>
    </row>
    <row r="21" spans="1:4" outlineLevel="1" x14ac:dyDescent="0.35">
      <c r="B21" s="6" t="s">
        <v>30</v>
      </c>
      <c r="C21" s="3">
        <v>73</v>
      </c>
      <c r="D21" s="2" t="s">
        <v>10</v>
      </c>
    </row>
    <row r="22" spans="1:4" outlineLevel="1" x14ac:dyDescent="0.35">
      <c r="B22" s="6" t="s">
        <v>31</v>
      </c>
      <c r="C22" s="3">
        <v>62</v>
      </c>
      <c r="D22" s="2" t="s">
        <v>10</v>
      </c>
    </row>
    <row r="23" spans="1:4" ht="25.5" outlineLevel="1" x14ac:dyDescent="0.35">
      <c r="B23" s="6" t="s">
        <v>32</v>
      </c>
      <c r="C23" s="3">
        <v>100</v>
      </c>
      <c r="D23" s="2" t="s">
        <v>10</v>
      </c>
    </row>
    <row r="24" spans="1:4" ht="25.5" outlineLevel="1" x14ac:dyDescent="0.35">
      <c r="B24" s="6" t="s">
        <v>33</v>
      </c>
      <c r="C24" s="3">
        <v>20</v>
      </c>
      <c r="D24" s="2" t="s">
        <v>6</v>
      </c>
    </row>
    <row r="25" spans="1:4" outlineLevel="1" x14ac:dyDescent="0.35">
      <c r="B25" s="6" t="s">
        <v>34</v>
      </c>
      <c r="C25" s="3">
        <v>80</v>
      </c>
      <c r="D25" s="2" t="s">
        <v>6</v>
      </c>
    </row>
    <row r="26" spans="1:4" ht="25.5" outlineLevel="1" x14ac:dyDescent="0.35">
      <c r="B26" s="6" t="s">
        <v>35</v>
      </c>
      <c r="C26" s="3">
        <v>80</v>
      </c>
      <c r="D26" s="2" t="s">
        <v>7</v>
      </c>
    </row>
    <row r="27" spans="1:4" outlineLevel="1" x14ac:dyDescent="0.35">
      <c r="B27" s="6" t="s">
        <v>36</v>
      </c>
      <c r="C27" s="3">
        <v>70</v>
      </c>
      <c r="D27" s="2" t="s">
        <v>6</v>
      </c>
    </row>
    <row r="28" spans="1:4" outlineLevel="1" x14ac:dyDescent="0.35">
      <c r="B28" s="6" t="s">
        <v>37</v>
      </c>
      <c r="C28" s="3">
        <v>150</v>
      </c>
      <c r="D28" s="2" t="s">
        <v>6</v>
      </c>
    </row>
    <row r="29" spans="1:4" outlineLevel="1" x14ac:dyDescent="0.35"/>
    <row r="31" spans="1:4" ht="13.15" x14ac:dyDescent="0.4">
      <c r="A31" s="1" t="s">
        <v>38</v>
      </c>
    </row>
    <row r="32" spans="1:4" x14ac:dyDescent="0.35">
      <c r="B32" s="2" t="s">
        <v>39</v>
      </c>
      <c r="C32" s="3">
        <v>3</v>
      </c>
      <c r="D32" s="2" t="s">
        <v>12</v>
      </c>
    </row>
    <row r="33" spans="1:10" x14ac:dyDescent="0.35">
      <c r="B33" s="2" t="s">
        <v>48</v>
      </c>
      <c r="C33" s="3">
        <v>250</v>
      </c>
      <c r="D33" s="2" t="s">
        <v>6</v>
      </c>
    </row>
    <row r="34" spans="1:10" x14ac:dyDescent="0.35">
      <c r="B34" s="2" t="s">
        <v>49</v>
      </c>
      <c r="C34" s="17" t="e">
        <f>[1]!IPR_PI_sm3dayatm(Q_,Pwf_,Pres_,wc_,Pb_)</f>
        <v>#VALUE!</v>
      </c>
      <c r="D34" s="2" t="s">
        <v>50</v>
      </c>
    </row>
    <row r="36" spans="1:10" x14ac:dyDescent="0.35">
      <c r="B36" s="2" t="s">
        <v>13</v>
      </c>
      <c r="C36" s="3">
        <v>20</v>
      </c>
      <c r="D36" s="2"/>
    </row>
    <row r="37" spans="1:10" outlineLevel="1" x14ac:dyDescent="0.35"/>
    <row r="38" spans="1:10" ht="13.15" x14ac:dyDescent="0.4">
      <c r="A38" s="1" t="s">
        <v>51</v>
      </c>
      <c r="B38" s="1"/>
      <c r="C38" s="1"/>
      <c r="D38" s="1"/>
    </row>
    <row r="39" spans="1:10" outlineLevel="1" x14ac:dyDescent="0.35">
      <c r="B39" s="6" t="s">
        <v>2</v>
      </c>
      <c r="C39" s="3">
        <v>100</v>
      </c>
      <c r="D39" s="2" t="s">
        <v>11</v>
      </c>
    </row>
    <row r="40" spans="1:10" outlineLevel="1" x14ac:dyDescent="0.35">
      <c r="B40" s="8"/>
      <c r="C40" s="9"/>
    </row>
    <row r="41" spans="1:10" outlineLevel="1" x14ac:dyDescent="0.35">
      <c r="A41" t="s">
        <v>44</v>
      </c>
    </row>
    <row r="42" spans="1:10" outlineLevel="1" x14ac:dyDescent="0.35">
      <c r="A42" t="s">
        <v>40</v>
      </c>
    </row>
    <row r="43" spans="1:10" outlineLevel="1" x14ac:dyDescent="0.35">
      <c r="A43" t="s">
        <v>41</v>
      </c>
    </row>
    <row r="44" spans="1:10" outlineLevel="1" x14ac:dyDescent="0.35"/>
    <row r="45" spans="1:10" outlineLevel="1" x14ac:dyDescent="0.35"/>
    <row r="46" spans="1:10" outlineLevel="1" x14ac:dyDescent="0.35"/>
    <row r="47" spans="1:10" ht="26.25" outlineLevel="1" x14ac:dyDescent="0.4">
      <c r="C47" s="10" t="s">
        <v>15</v>
      </c>
      <c r="D47" s="10" t="s">
        <v>14</v>
      </c>
      <c r="E47" s="12" t="s">
        <v>42</v>
      </c>
      <c r="J47" s="12" t="s">
        <v>43</v>
      </c>
    </row>
    <row r="48" spans="1:10" outlineLevel="1" x14ac:dyDescent="0.35">
      <c r="C48" s="13">
        <v>0</v>
      </c>
      <c r="D48" s="13">
        <f t="shared" ref="D48:D67" si="0">D49-Tgrad*(C49-C48)/100</f>
        <v>20</v>
      </c>
      <c r="E48" s="15">
        <f>self_flow_well!Pbuf_</f>
        <v>20</v>
      </c>
      <c r="F48" s="14"/>
      <c r="G48" s="14"/>
      <c r="H48" s="14"/>
      <c r="J48" s="11"/>
    </row>
    <row r="49" spans="3:10" outlineLevel="1" x14ac:dyDescent="0.35">
      <c r="C49" s="13">
        <f t="shared" ref="C49:C68" si="1">C48+Hmes_/N_</f>
        <v>100</v>
      </c>
      <c r="D49" s="13">
        <f t="shared" si="0"/>
        <v>23</v>
      </c>
      <c r="E49" s="11"/>
      <c r="J49" s="11"/>
    </row>
    <row r="50" spans="3:10" outlineLevel="1" x14ac:dyDescent="0.35">
      <c r="C50" s="13">
        <f t="shared" si="1"/>
        <v>200</v>
      </c>
      <c r="D50" s="13">
        <f t="shared" si="0"/>
        <v>26</v>
      </c>
      <c r="E50" s="11"/>
      <c r="J50" s="11"/>
    </row>
    <row r="51" spans="3:10" outlineLevel="1" x14ac:dyDescent="0.35">
      <c r="C51" s="13">
        <f t="shared" si="1"/>
        <v>300</v>
      </c>
      <c r="D51" s="13">
        <f t="shared" si="0"/>
        <v>29</v>
      </c>
      <c r="E51" s="11"/>
      <c r="J51" s="11"/>
    </row>
    <row r="52" spans="3:10" outlineLevel="1" x14ac:dyDescent="0.35">
      <c r="C52" s="13">
        <f t="shared" si="1"/>
        <v>400</v>
      </c>
      <c r="D52" s="13">
        <f t="shared" si="0"/>
        <v>32</v>
      </c>
      <c r="E52" s="11"/>
      <c r="J52" s="11"/>
    </row>
    <row r="53" spans="3:10" outlineLevel="1" x14ac:dyDescent="0.35">
      <c r="C53" s="13">
        <f t="shared" si="1"/>
        <v>500</v>
      </c>
      <c r="D53" s="13">
        <f t="shared" si="0"/>
        <v>35</v>
      </c>
      <c r="E53" s="11"/>
      <c r="J53" s="11"/>
    </row>
    <row r="54" spans="3:10" outlineLevel="1" x14ac:dyDescent="0.35">
      <c r="C54" s="13">
        <f t="shared" si="1"/>
        <v>600</v>
      </c>
      <c r="D54" s="13">
        <f t="shared" si="0"/>
        <v>38</v>
      </c>
      <c r="E54" s="11"/>
      <c r="J54" s="11"/>
    </row>
    <row r="55" spans="3:10" outlineLevel="1" x14ac:dyDescent="0.35">
      <c r="C55" s="13">
        <f t="shared" si="1"/>
        <v>700</v>
      </c>
      <c r="D55" s="13">
        <f t="shared" si="0"/>
        <v>41</v>
      </c>
      <c r="E55" s="11"/>
      <c r="J55" s="11"/>
    </row>
    <row r="56" spans="3:10" outlineLevel="1" x14ac:dyDescent="0.35">
      <c r="C56" s="13">
        <f t="shared" si="1"/>
        <v>800</v>
      </c>
      <c r="D56" s="13">
        <f t="shared" si="0"/>
        <v>44</v>
      </c>
      <c r="E56" s="11"/>
      <c r="J56" s="11"/>
    </row>
    <row r="57" spans="3:10" outlineLevel="1" x14ac:dyDescent="0.35">
      <c r="C57" s="13">
        <f t="shared" si="1"/>
        <v>900</v>
      </c>
      <c r="D57" s="13">
        <f t="shared" si="0"/>
        <v>47</v>
      </c>
      <c r="E57" s="11"/>
      <c r="J57" s="11"/>
    </row>
    <row r="58" spans="3:10" outlineLevel="1" x14ac:dyDescent="0.35">
      <c r="C58" s="13">
        <f t="shared" si="1"/>
        <v>1000</v>
      </c>
      <c r="D58" s="13">
        <f t="shared" si="0"/>
        <v>50</v>
      </c>
      <c r="E58" s="11"/>
      <c r="J58" s="11"/>
    </row>
    <row r="59" spans="3:10" outlineLevel="1" x14ac:dyDescent="0.35">
      <c r="C59" s="13">
        <f t="shared" si="1"/>
        <v>1100</v>
      </c>
      <c r="D59" s="13">
        <f t="shared" si="0"/>
        <v>53</v>
      </c>
      <c r="E59" s="11"/>
      <c r="J59" s="11"/>
    </row>
    <row r="60" spans="3:10" outlineLevel="1" x14ac:dyDescent="0.35">
      <c r="C60" s="13">
        <f t="shared" si="1"/>
        <v>1200</v>
      </c>
      <c r="D60" s="13">
        <f t="shared" si="0"/>
        <v>56</v>
      </c>
      <c r="E60" s="11"/>
      <c r="J60" s="11"/>
    </row>
    <row r="61" spans="3:10" outlineLevel="1" x14ac:dyDescent="0.35">
      <c r="C61" s="13">
        <f t="shared" si="1"/>
        <v>1300</v>
      </c>
      <c r="D61" s="13">
        <f t="shared" si="0"/>
        <v>59</v>
      </c>
      <c r="E61" s="11"/>
      <c r="J61" s="11"/>
    </row>
    <row r="62" spans="3:10" outlineLevel="1" x14ac:dyDescent="0.35">
      <c r="C62" s="13">
        <f t="shared" si="1"/>
        <v>1400</v>
      </c>
      <c r="D62" s="13">
        <f t="shared" si="0"/>
        <v>62</v>
      </c>
      <c r="E62" s="11"/>
      <c r="J62" s="11"/>
    </row>
    <row r="63" spans="3:10" outlineLevel="1" x14ac:dyDescent="0.35">
      <c r="C63" s="13">
        <f t="shared" si="1"/>
        <v>1500</v>
      </c>
      <c r="D63" s="13">
        <f t="shared" si="0"/>
        <v>65</v>
      </c>
      <c r="E63" s="11"/>
      <c r="J63" s="11"/>
    </row>
    <row r="64" spans="3:10" outlineLevel="1" x14ac:dyDescent="0.35">
      <c r="C64" s="13">
        <f t="shared" si="1"/>
        <v>1600</v>
      </c>
      <c r="D64" s="13">
        <f t="shared" si="0"/>
        <v>68</v>
      </c>
      <c r="E64" s="11"/>
      <c r="J64" s="11"/>
    </row>
    <row r="65" spans="1:10" outlineLevel="1" x14ac:dyDescent="0.35">
      <c r="C65" s="13">
        <f t="shared" si="1"/>
        <v>1700</v>
      </c>
      <c r="D65" s="13">
        <f t="shared" si="0"/>
        <v>71</v>
      </c>
      <c r="E65" s="11"/>
      <c r="J65" s="11"/>
    </row>
    <row r="66" spans="1:10" outlineLevel="1" x14ac:dyDescent="0.35">
      <c r="C66" s="13">
        <f t="shared" si="1"/>
        <v>1800</v>
      </c>
      <c r="D66" s="13">
        <f t="shared" si="0"/>
        <v>74</v>
      </c>
      <c r="E66" s="11"/>
      <c r="J66" s="11"/>
    </row>
    <row r="67" spans="1:10" outlineLevel="1" x14ac:dyDescent="0.35">
      <c r="C67" s="13">
        <f t="shared" si="1"/>
        <v>1900</v>
      </c>
      <c r="D67" s="13">
        <f t="shared" si="0"/>
        <v>77</v>
      </c>
      <c r="E67" s="11"/>
      <c r="J67" s="11"/>
    </row>
    <row r="68" spans="1:10" outlineLevel="1" x14ac:dyDescent="0.35">
      <c r="C68" s="13">
        <f t="shared" si="1"/>
        <v>2000</v>
      </c>
      <c r="D68" s="13">
        <v>80</v>
      </c>
      <c r="E68" s="11"/>
      <c r="J68" s="15">
        <v>145</v>
      </c>
    </row>
    <row r="69" spans="1:10" outlineLevel="1" x14ac:dyDescent="0.35"/>
    <row r="70" spans="1:10" outlineLevel="1" x14ac:dyDescent="0.35">
      <c r="A70" t="s">
        <v>45</v>
      </c>
    </row>
    <row r="71" spans="1:10" outlineLevel="1" x14ac:dyDescent="0.35">
      <c r="A71" t="s">
        <v>46</v>
      </c>
    </row>
    <row r="72" spans="1:10" outlineLevel="1" x14ac:dyDescent="0.35"/>
    <row r="73" spans="1:10" x14ac:dyDescent="0.35">
      <c r="A73" t="s">
        <v>52</v>
      </c>
      <c r="E73" s="2" t="s">
        <v>47</v>
      </c>
      <c r="F73" s="22"/>
    </row>
    <row r="74" spans="1:10" x14ac:dyDescent="0.35">
      <c r="A74" s="2" t="s">
        <v>53</v>
      </c>
      <c r="B74" s="20">
        <f>E68</f>
        <v>0</v>
      </c>
      <c r="C74" s="2" t="s">
        <v>6</v>
      </c>
      <c r="H74" s="2" t="s">
        <v>1</v>
      </c>
    </row>
    <row r="75" spans="1:10" x14ac:dyDescent="0.35">
      <c r="H75" s="2">
        <v>50</v>
      </c>
    </row>
    <row r="76" spans="1:10" ht="13.15" x14ac:dyDescent="0.4">
      <c r="A76" t="s">
        <v>49</v>
      </c>
      <c r="E76" s="18" t="s">
        <v>0</v>
      </c>
      <c r="F76" s="18" t="s">
        <v>55</v>
      </c>
      <c r="G76" s="18" t="s">
        <v>56</v>
      </c>
      <c r="H76" s="18" t="s">
        <v>56</v>
      </c>
      <c r="I76" s="21"/>
    </row>
    <row r="77" spans="1:10" x14ac:dyDescent="0.35">
      <c r="A77" s="2" t="s">
        <v>54</v>
      </c>
      <c r="B77" s="20"/>
      <c r="C77" s="2" t="s">
        <v>57</v>
      </c>
      <c r="E77" s="19">
        <v>0</v>
      </c>
      <c r="F77" s="11"/>
      <c r="G77" s="11"/>
      <c r="H77" s="11"/>
    </row>
    <row r="78" spans="1:10" x14ac:dyDescent="0.35">
      <c r="E78" s="19">
        <f t="shared" ref="E78:E97" si="2">E77+Qmax_/N_</f>
        <v>0</v>
      </c>
      <c r="F78" s="11"/>
      <c r="G78" s="11"/>
      <c r="H78" s="11"/>
    </row>
    <row r="79" spans="1:10" x14ac:dyDescent="0.35">
      <c r="E79" s="19">
        <f t="shared" si="2"/>
        <v>0</v>
      </c>
      <c r="F79" s="11"/>
      <c r="G79" s="11"/>
      <c r="H79" s="11"/>
    </row>
    <row r="80" spans="1:10" x14ac:dyDescent="0.35">
      <c r="E80" s="19">
        <f t="shared" si="2"/>
        <v>0</v>
      </c>
      <c r="F80" s="11"/>
      <c r="G80" s="11"/>
      <c r="H80" s="11"/>
    </row>
    <row r="81" spans="5:8" x14ac:dyDescent="0.35">
      <c r="E81" s="19">
        <f t="shared" si="2"/>
        <v>0</v>
      </c>
      <c r="F81" s="11"/>
      <c r="G81" s="11"/>
      <c r="H81" s="11"/>
    </row>
    <row r="82" spans="5:8" x14ac:dyDescent="0.35">
      <c r="E82" s="19">
        <f t="shared" si="2"/>
        <v>0</v>
      </c>
      <c r="F82" s="11"/>
      <c r="G82" s="11"/>
      <c r="H82" s="11"/>
    </row>
    <row r="83" spans="5:8" x14ac:dyDescent="0.35">
      <c r="E83" s="19">
        <f t="shared" si="2"/>
        <v>0</v>
      </c>
      <c r="F83" s="11"/>
      <c r="G83" s="11"/>
      <c r="H83" s="11"/>
    </row>
    <row r="84" spans="5:8" x14ac:dyDescent="0.35">
      <c r="E84" s="19">
        <f t="shared" si="2"/>
        <v>0</v>
      </c>
      <c r="F84" s="11"/>
      <c r="G84" s="11"/>
      <c r="H84" s="11"/>
    </row>
    <row r="85" spans="5:8" x14ac:dyDescent="0.35">
      <c r="E85" s="19">
        <f t="shared" si="2"/>
        <v>0</v>
      </c>
      <c r="F85" s="11"/>
      <c r="G85" s="11"/>
      <c r="H85" s="11"/>
    </row>
    <row r="86" spans="5:8" x14ac:dyDescent="0.35">
      <c r="E86" s="19">
        <f t="shared" si="2"/>
        <v>0</v>
      </c>
      <c r="F86" s="11"/>
      <c r="G86" s="11"/>
      <c r="H86" s="11"/>
    </row>
    <row r="87" spans="5:8" x14ac:dyDescent="0.35">
      <c r="E87" s="19">
        <f t="shared" si="2"/>
        <v>0</v>
      </c>
      <c r="F87" s="11"/>
      <c r="G87" s="11"/>
      <c r="H87" s="11"/>
    </row>
    <row r="88" spans="5:8" x14ac:dyDescent="0.35">
      <c r="E88" s="19">
        <f t="shared" si="2"/>
        <v>0</v>
      </c>
      <c r="F88" s="11"/>
      <c r="G88" s="11"/>
      <c r="H88" s="11"/>
    </row>
    <row r="89" spans="5:8" x14ac:dyDescent="0.35">
      <c r="E89" s="19">
        <f t="shared" si="2"/>
        <v>0</v>
      </c>
      <c r="F89" s="11"/>
      <c r="G89" s="11"/>
      <c r="H89" s="11"/>
    </row>
    <row r="90" spans="5:8" x14ac:dyDescent="0.35">
      <c r="E90" s="19">
        <f t="shared" si="2"/>
        <v>0</v>
      </c>
      <c r="F90" s="11"/>
      <c r="G90" s="11"/>
      <c r="H90" s="11"/>
    </row>
    <row r="91" spans="5:8" x14ac:dyDescent="0.35">
      <c r="E91" s="19">
        <f t="shared" si="2"/>
        <v>0</v>
      </c>
      <c r="F91" s="11"/>
      <c r="G91" s="11"/>
      <c r="H91" s="11"/>
    </row>
    <row r="92" spans="5:8" x14ac:dyDescent="0.35">
      <c r="E92" s="19">
        <f t="shared" si="2"/>
        <v>0</v>
      </c>
      <c r="F92" s="11"/>
      <c r="G92" s="11"/>
      <c r="H92" s="11"/>
    </row>
    <row r="93" spans="5:8" x14ac:dyDescent="0.35">
      <c r="E93" s="19">
        <f t="shared" si="2"/>
        <v>0</v>
      </c>
      <c r="F93" s="11"/>
      <c r="G93" s="11"/>
      <c r="H93" s="11"/>
    </row>
    <row r="94" spans="5:8" x14ac:dyDescent="0.35">
      <c r="E94" s="19">
        <f t="shared" si="2"/>
        <v>0</v>
      </c>
      <c r="F94" s="11"/>
      <c r="G94" s="11"/>
      <c r="H94" s="11"/>
    </row>
    <row r="95" spans="5:8" x14ac:dyDescent="0.35">
      <c r="E95" s="19">
        <f t="shared" si="2"/>
        <v>0</v>
      </c>
      <c r="F95" s="11"/>
      <c r="G95" s="11"/>
      <c r="H95" s="11"/>
    </row>
    <row r="96" spans="5:8" x14ac:dyDescent="0.35">
      <c r="E96" s="19">
        <f t="shared" si="2"/>
        <v>0</v>
      </c>
      <c r="F96" s="11"/>
      <c r="G96" s="11"/>
      <c r="H96" s="11"/>
    </row>
    <row r="97" spans="3:8" x14ac:dyDescent="0.35">
      <c r="E97" s="19">
        <f t="shared" si="2"/>
        <v>0</v>
      </c>
      <c r="F97" s="11"/>
      <c r="G97" s="11"/>
      <c r="H97" s="11"/>
    </row>
    <row r="98" spans="3:8" x14ac:dyDescent="0.35">
      <c r="C98" s="14"/>
    </row>
    <row r="99" spans="3:8" x14ac:dyDescent="0.35">
      <c r="C99" s="14"/>
    </row>
    <row r="100" spans="3:8" x14ac:dyDescent="0.35">
      <c r="C100" s="14"/>
    </row>
    <row r="101" spans="3:8" x14ac:dyDescent="0.35">
      <c r="C101" s="14"/>
    </row>
    <row r="102" spans="3:8" x14ac:dyDescent="0.35">
      <c r="C102" s="14"/>
    </row>
    <row r="103" spans="3:8" x14ac:dyDescent="0.35">
      <c r="C103" s="14"/>
    </row>
    <row r="104" spans="3:8" x14ac:dyDescent="0.35">
      <c r="C104" s="14"/>
      <c r="H104" s="2" t="s">
        <v>1</v>
      </c>
    </row>
    <row r="105" spans="3:8" x14ac:dyDescent="0.35">
      <c r="C105" s="14"/>
      <c r="H105" s="2">
        <v>50</v>
      </c>
    </row>
    <row r="106" spans="3:8" ht="13.15" x14ac:dyDescent="0.4">
      <c r="C106" s="14"/>
      <c r="F106" s="23" t="s">
        <v>58</v>
      </c>
      <c r="G106" s="18" t="s">
        <v>56</v>
      </c>
      <c r="H106" s="18" t="s">
        <v>56</v>
      </c>
    </row>
    <row r="107" spans="3:8" x14ac:dyDescent="0.35">
      <c r="C107" s="14"/>
      <c r="F107" s="23">
        <v>10</v>
      </c>
      <c r="G107" s="11"/>
      <c r="H107" s="11"/>
    </row>
    <row r="108" spans="3:8" x14ac:dyDescent="0.35">
      <c r="C108" s="14"/>
      <c r="F108" s="23">
        <v>50</v>
      </c>
      <c r="G108" s="11"/>
      <c r="H108" s="11"/>
    </row>
    <row r="109" spans="3:8" x14ac:dyDescent="0.35">
      <c r="C109" s="14"/>
      <c r="F109" s="23">
        <f>F108+50</f>
        <v>100</v>
      </c>
      <c r="G109" s="11"/>
      <c r="H109" s="11"/>
    </row>
    <row r="110" spans="3:8" x14ac:dyDescent="0.35">
      <c r="C110" s="14"/>
      <c r="F110" s="23">
        <f t="shared" ref="F110:F127" si="3">F109+50</f>
        <v>150</v>
      </c>
      <c r="G110" s="11"/>
      <c r="H110" s="11"/>
    </row>
    <row r="111" spans="3:8" x14ac:dyDescent="0.35">
      <c r="C111" s="14"/>
      <c r="F111" s="23">
        <f t="shared" si="3"/>
        <v>200</v>
      </c>
      <c r="G111" s="11"/>
      <c r="H111" s="11"/>
    </row>
    <row r="112" spans="3:8" x14ac:dyDescent="0.35">
      <c r="C112" s="14"/>
      <c r="F112" s="23">
        <f t="shared" si="3"/>
        <v>250</v>
      </c>
      <c r="G112" s="11"/>
      <c r="H112" s="11"/>
    </row>
    <row r="113" spans="3:11" x14ac:dyDescent="0.35">
      <c r="C113" s="14"/>
      <c r="F113" s="23">
        <f t="shared" si="3"/>
        <v>300</v>
      </c>
      <c r="G113" s="11"/>
      <c r="H113" s="11"/>
    </row>
    <row r="114" spans="3:11" x14ac:dyDescent="0.35">
      <c r="C114" s="14"/>
      <c r="F114" s="23">
        <f t="shared" si="3"/>
        <v>350</v>
      </c>
      <c r="G114" s="11"/>
      <c r="H114" s="11"/>
    </row>
    <row r="115" spans="3:11" x14ac:dyDescent="0.35">
      <c r="C115" s="14"/>
      <c r="F115" s="23">
        <f t="shared" si="3"/>
        <v>400</v>
      </c>
      <c r="G115" s="11"/>
      <c r="H115" s="11"/>
    </row>
    <row r="116" spans="3:11" x14ac:dyDescent="0.35">
      <c r="C116" s="14"/>
      <c r="F116" s="23">
        <f t="shared" si="3"/>
        <v>450</v>
      </c>
      <c r="G116" s="11"/>
      <c r="H116" s="11"/>
    </row>
    <row r="117" spans="3:11" x14ac:dyDescent="0.35">
      <c r="C117" s="14"/>
      <c r="F117" s="23">
        <f t="shared" si="3"/>
        <v>500</v>
      </c>
      <c r="G117" s="11"/>
      <c r="H117" s="11"/>
    </row>
    <row r="118" spans="3:11" x14ac:dyDescent="0.35">
      <c r="C118" s="14"/>
      <c r="F118" s="23">
        <f t="shared" si="3"/>
        <v>550</v>
      </c>
      <c r="G118" s="11"/>
      <c r="H118" s="11"/>
    </row>
    <row r="119" spans="3:11" x14ac:dyDescent="0.35">
      <c r="C119" s="14"/>
      <c r="F119" s="23">
        <f t="shared" si="3"/>
        <v>600</v>
      </c>
      <c r="G119" s="11"/>
      <c r="H119" s="11"/>
    </row>
    <row r="120" spans="3:11" x14ac:dyDescent="0.35">
      <c r="C120" s="14"/>
      <c r="F120" s="23">
        <f t="shared" si="3"/>
        <v>650</v>
      </c>
      <c r="G120" s="11"/>
      <c r="H120" s="11"/>
    </row>
    <row r="121" spans="3:11" x14ac:dyDescent="0.35">
      <c r="F121" s="23">
        <f t="shared" si="3"/>
        <v>700</v>
      </c>
      <c r="G121" s="11"/>
      <c r="H121" s="11"/>
    </row>
    <row r="122" spans="3:11" x14ac:dyDescent="0.35">
      <c r="F122" s="23">
        <f t="shared" si="3"/>
        <v>750</v>
      </c>
      <c r="G122" s="11"/>
      <c r="H122" s="11"/>
    </row>
    <row r="123" spans="3:11" x14ac:dyDescent="0.35">
      <c r="F123" s="23">
        <f t="shared" si="3"/>
        <v>800</v>
      </c>
      <c r="G123" s="11"/>
      <c r="H123" s="11"/>
    </row>
    <row r="124" spans="3:11" x14ac:dyDescent="0.35">
      <c r="F124" s="23">
        <f t="shared" si="3"/>
        <v>850</v>
      </c>
      <c r="G124" s="11"/>
      <c r="H124" s="11"/>
    </row>
    <row r="125" spans="3:11" x14ac:dyDescent="0.35">
      <c r="F125" s="23">
        <f>F124+50</f>
        <v>900</v>
      </c>
      <c r="G125" s="11"/>
      <c r="H125" s="11"/>
    </row>
    <row r="126" spans="3:11" x14ac:dyDescent="0.35">
      <c r="F126" s="23">
        <f t="shared" si="3"/>
        <v>950</v>
      </c>
      <c r="G126" s="11"/>
      <c r="H126" s="11"/>
      <c r="K126" t="s">
        <v>16</v>
      </c>
    </row>
    <row r="127" spans="3:11" x14ac:dyDescent="0.35">
      <c r="F127" s="23">
        <f t="shared" si="3"/>
        <v>1000</v>
      </c>
      <c r="G127" s="11"/>
      <c r="H127" s="11"/>
    </row>
    <row r="137" spans="11:11" x14ac:dyDescent="0.35">
      <c r="K137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30</vt:i4>
      </vt:variant>
    </vt:vector>
  </HeadingPairs>
  <TitlesOfParts>
    <vt:vector size="31" baseType="lpstr">
      <vt:lpstr>self_flow_well</vt:lpstr>
      <vt:lpstr>self_flow_well!Bob_</vt:lpstr>
      <vt:lpstr>self_flow_well!Dcas_</vt:lpstr>
      <vt:lpstr>self_flow_well!Dintake_</vt:lpstr>
      <vt:lpstr>self_flow_well!Dtub_</vt:lpstr>
      <vt:lpstr>self_flow_well!Dtub_out_</vt:lpstr>
      <vt:lpstr>self_flow_well!gamma_gas_</vt:lpstr>
      <vt:lpstr>self_flow_well!gamma_oil_</vt:lpstr>
      <vt:lpstr>self_flow_well!Hmes_</vt:lpstr>
      <vt:lpstr>self_flow_well!Hpump_</vt:lpstr>
      <vt:lpstr>self_flow_well!N_</vt:lpstr>
      <vt:lpstr>self_flow_well!Pb_</vt:lpstr>
      <vt:lpstr>self_flow_well!Pbuf_</vt:lpstr>
      <vt:lpstr>self_flow_well!Pdis_</vt:lpstr>
      <vt:lpstr>self_flow_well!PI_</vt:lpstr>
      <vt:lpstr>PI_1</vt:lpstr>
      <vt:lpstr>self_flow_well!Pintake_</vt:lpstr>
      <vt:lpstr>self_flow_well!Pres_</vt:lpstr>
      <vt:lpstr>self_flow_well!Pwf_</vt:lpstr>
      <vt:lpstr>Pwf_1</vt:lpstr>
      <vt:lpstr>Pwf_test</vt:lpstr>
      <vt:lpstr>Q_test</vt:lpstr>
      <vt:lpstr>Qmax_</vt:lpstr>
      <vt:lpstr>Qtest_</vt:lpstr>
      <vt:lpstr>self_flow_well!Rp_</vt:lpstr>
      <vt:lpstr>self_flow_well!Rsb_</vt:lpstr>
      <vt:lpstr>self_flow_well!Tgrad</vt:lpstr>
      <vt:lpstr>self_flow_well!Tintake_</vt:lpstr>
      <vt:lpstr>self_flow_well!Tres_</vt:lpstr>
      <vt:lpstr>self_flow_well!Udl_</vt:lpstr>
      <vt:lpstr>self_flow_well!wc_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