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ropbox\Programs\3DS Pokedex\"/>
    </mc:Choice>
  </mc:AlternateContent>
  <xr:revisionPtr revIDLastSave="0" documentId="13_ncr:1_{B36C234B-1CB6-4E05-AF3F-0875F5D4EC53}" xr6:coauthVersionLast="47" xr6:coauthVersionMax="47" xr10:uidLastSave="{00000000-0000-0000-0000-000000000000}"/>
  <bookViews>
    <workbookView xWindow="-28898" yWindow="-98" windowWidth="28996" windowHeight="15796" xr2:uid="{E8F28A6F-6F1D-4032-9281-A373BEA9A053}"/>
  </bookViews>
  <sheets>
    <sheet name="Sheet1" sheetId="1" r:id="rId1"/>
    <sheet name="Sheet3" sheetId="3" r:id="rId2"/>
    <sheet name="Evolution" sheetId="2" r:id="rId3"/>
    <sheet name="Sheet2" sheetId="4" r:id="rId4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4" l="1"/>
  <c r="D2" i="4" s="1"/>
  <c r="H3" i="4" s="1"/>
  <c r="D3" i="4" s="1"/>
  <c r="H4" i="4" s="1"/>
  <c r="A86" i="4"/>
  <c r="F86" i="4"/>
  <c r="A87" i="4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F87" i="4"/>
  <c r="F88" i="4"/>
  <c r="F89" i="4"/>
  <c r="F90" i="4"/>
  <c r="F91" i="4"/>
  <c r="F92" i="4"/>
  <c r="F93" i="4"/>
  <c r="F94" i="4"/>
  <c r="F95" i="4"/>
  <c r="F96" i="4"/>
  <c r="F97" i="4"/>
  <c r="F85" i="4"/>
  <c r="A85" i="4"/>
  <c r="F84" i="4"/>
  <c r="A84" i="4"/>
  <c r="A83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A77" i="4"/>
  <c r="A78" i="4" s="1"/>
  <c r="A79" i="4" s="1"/>
  <c r="A80" i="4" s="1"/>
  <c r="A81" i="4" s="1"/>
  <c r="A82" i="4" s="1"/>
  <c r="A69" i="4"/>
  <c r="A70" i="4" s="1"/>
  <c r="A71" i="4" s="1"/>
  <c r="A72" i="4" s="1"/>
  <c r="A73" i="4" s="1"/>
  <c r="A74" i="4" s="1"/>
  <c r="A75" i="4" s="1"/>
  <c r="A76" i="4" s="1"/>
  <c r="E3" i="4" l="1"/>
  <c r="E2" i="4"/>
  <c r="D4" i="4"/>
  <c r="E4" i="4" s="1"/>
  <c r="C4" i="3"/>
  <c r="C5" i="3" s="1"/>
  <c r="C6" i="3" s="1"/>
  <c r="C7" i="3" s="1"/>
  <c r="C8" i="3" s="1"/>
  <c r="C9" i="3" s="1"/>
  <c r="C3" i="3"/>
  <c r="C2" i="3"/>
  <c r="E2" i="3"/>
  <c r="A3" i="3"/>
  <c r="A4" i="3" s="1"/>
  <c r="A5" i="3" s="1"/>
  <c r="A6" i="3" s="1"/>
  <c r="A7" i="3" s="1"/>
  <c r="A8" i="3" s="1"/>
  <c r="A9" i="3" s="1"/>
  <c r="E9" i="3" s="1"/>
  <c r="C36" i="2"/>
  <c r="E35" i="2"/>
  <c r="H5" i="4" l="1"/>
  <c r="D5" i="4" s="1"/>
  <c r="E5" i="4" s="1"/>
  <c r="E6" i="3"/>
  <c r="E7" i="3"/>
  <c r="E3" i="3"/>
  <c r="E5" i="3"/>
  <c r="E8" i="3"/>
  <c r="E4" i="3"/>
  <c r="H6" i="4" l="1"/>
  <c r="D6" i="4" s="1"/>
  <c r="E6" i="4" s="1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H7" i="4" l="1"/>
  <c r="D7" i="4" s="1"/>
  <c r="E7" i="4" s="1"/>
  <c r="H8" i="4" l="1"/>
  <c r="D8" i="4" s="1"/>
  <c r="E8" i="4" s="1"/>
  <c r="H9" i="4" l="1"/>
  <c r="D9" i="4" s="1"/>
  <c r="E9" i="4" s="1"/>
  <c r="H10" i="4" l="1"/>
  <c r="D10" i="4" s="1"/>
  <c r="E10" i="4" s="1"/>
  <c r="H11" i="4" l="1"/>
  <c r="D11" i="4" s="1"/>
  <c r="E11" i="4" s="1"/>
  <c r="H12" i="4" l="1"/>
  <c r="D12" i="4" s="1"/>
  <c r="E12" i="4" s="1"/>
  <c r="H13" i="4" l="1"/>
  <c r="D13" i="4" s="1"/>
  <c r="E13" i="4" s="1"/>
  <c r="H14" i="4" l="1"/>
  <c r="D14" i="4" s="1"/>
  <c r="E14" i="4" s="1"/>
  <c r="H15" i="4" l="1"/>
  <c r="D15" i="4" s="1"/>
  <c r="E15" i="4" s="1"/>
  <c r="H16" i="4" l="1"/>
  <c r="D16" i="4" s="1"/>
  <c r="E16" i="4" s="1"/>
  <c r="H17" i="4" l="1"/>
  <c r="D17" i="4" s="1"/>
  <c r="E17" i="4" s="1"/>
  <c r="H18" i="4" l="1"/>
  <c r="D18" i="4" s="1"/>
  <c r="E18" i="4" s="1"/>
  <c r="H19" i="4" l="1"/>
  <c r="D19" i="4" s="1"/>
  <c r="E19" i="4" s="1"/>
  <c r="H20" i="4" l="1"/>
  <c r="D20" i="4" s="1"/>
  <c r="E20" i="4" s="1"/>
  <c r="H21" i="4" l="1"/>
  <c r="D21" i="4" s="1"/>
  <c r="E21" i="4" s="1"/>
  <c r="H22" i="4" l="1"/>
  <c r="D22" i="4" s="1"/>
  <c r="E22" i="4" s="1"/>
  <c r="H23" i="4" l="1"/>
  <c r="D23" i="4" s="1"/>
  <c r="E23" i="4" s="1"/>
  <c r="H24" i="4" l="1"/>
  <c r="D24" i="4" s="1"/>
  <c r="E24" i="4" s="1"/>
  <c r="H25" i="4" l="1"/>
  <c r="D25" i="4" s="1"/>
  <c r="E25" i="4" s="1"/>
  <c r="H26" i="4" l="1"/>
  <c r="D26" i="4" s="1"/>
  <c r="E26" i="4" s="1"/>
  <c r="H27" i="4" l="1"/>
  <c r="D27" i="4" s="1"/>
  <c r="E27" i="4" s="1"/>
  <c r="H28" i="4" l="1"/>
  <c r="D28" i="4" s="1"/>
  <c r="E28" i="4" s="1"/>
  <c r="H29" i="4" l="1"/>
  <c r="D29" i="4" s="1"/>
  <c r="E29" i="4" s="1"/>
  <c r="H30" i="4" l="1"/>
  <c r="D30" i="4" s="1"/>
  <c r="E30" i="4" s="1"/>
  <c r="H31" i="4" l="1"/>
  <c r="D31" i="4" s="1"/>
  <c r="E31" i="4" s="1"/>
  <c r="H32" i="4" l="1"/>
  <c r="D32" i="4" s="1"/>
  <c r="E32" i="4" s="1"/>
  <c r="H33" i="4" l="1"/>
  <c r="D33" i="4" s="1"/>
  <c r="E33" i="4" s="1"/>
  <c r="H34" i="4" l="1"/>
  <c r="D34" i="4" s="1"/>
  <c r="E34" i="4" s="1"/>
  <c r="H35" i="4" l="1"/>
  <c r="D35" i="4" s="1"/>
  <c r="E35" i="4" s="1"/>
  <c r="H36" i="4" l="1"/>
  <c r="D36" i="4" s="1"/>
  <c r="E36" i="4" s="1"/>
  <c r="H37" i="4" l="1"/>
  <c r="D37" i="4" s="1"/>
  <c r="E37" i="4" s="1"/>
  <c r="H38" i="4" l="1"/>
  <c r="D38" i="4" s="1"/>
  <c r="E38" i="4" s="1"/>
  <c r="H39" i="4" l="1"/>
  <c r="D39" i="4" s="1"/>
  <c r="E39" i="4" s="1"/>
  <c r="H40" i="4" l="1"/>
  <c r="D40" i="4" s="1"/>
  <c r="E40" i="4" s="1"/>
  <c r="H41" i="4" l="1"/>
  <c r="D41" i="4" s="1"/>
  <c r="E41" i="4" s="1"/>
  <c r="H42" i="4" l="1"/>
  <c r="D42" i="4" s="1"/>
  <c r="E42" i="4" s="1"/>
  <c r="H43" i="4" l="1"/>
  <c r="D43" i="4" s="1"/>
  <c r="E43" i="4" s="1"/>
  <c r="H44" i="4" l="1"/>
  <c r="D44" i="4" s="1"/>
  <c r="E44" i="4" s="1"/>
  <c r="H45" i="4" l="1"/>
  <c r="D45" i="4" s="1"/>
  <c r="E45" i="4" s="1"/>
  <c r="H46" i="4" l="1"/>
  <c r="D46" i="4" s="1"/>
  <c r="E46" i="4" s="1"/>
  <c r="H47" i="4" l="1"/>
  <c r="D47" i="4" s="1"/>
  <c r="E47" i="4" s="1"/>
  <c r="H48" i="4" l="1"/>
  <c r="D48" i="4" s="1"/>
  <c r="E48" i="4" s="1"/>
  <c r="H49" i="4" l="1"/>
  <c r="D49" i="4" s="1"/>
  <c r="E49" i="4" s="1"/>
  <c r="H50" i="4" l="1"/>
  <c r="D50" i="4" s="1"/>
  <c r="E50" i="4" s="1"/>
  <c r="H51" i="4" l="1"/>
  <c r="D51" i="4" s="1"/>
  <c r="E51" i="4" s="1"/>
  <c r="H52" i="4" l="1"/>
  <c r="D52" i="4" s="1"/>
  <c r="E52" i="4" s="1"/>
  <c r="H53" i="4" l="1"/>
  <c r="D53" i="4" s="1"/>
  <c r="E53" i="4" s="1"/>
  <c r="H54" i="4" l="1"/>
  <c r="D54" i="4" s="1"/>
  <c r="E54" i="4" s="1"/>
  <c r="H55" i="4" l="1"/>
  <c r="D55" i="4" s="1"/>
  <c r="E55" i="4" s="1"/>
  <c r="H56" i="4" l="1"/>
  <c r="D56" i="4" s="1"/>
  <c r="E56" i="4" s="1"/>
  <c r="H57" i="4" l="1"/>
  <c r="D57" i="4" s="1"/>
  <c r="E57" i="4" s="1"/>
  <c r="H58" i="4" l="1"/>
  <c r="D58" i="4" s="1"/>
  <c r="E58" i="4" s="1"/>
  <c r="H59" i="4" l="1"/>
  <c r="D59" i="4" s="1"/>
  <c r="E59" i="4" s="1"/>
  <c r="H60" i="4" l="1"/>
  <c r="D60" i="4" s="1"/>
  <c r="E60" i="4" s="1"/>
  <c r="H61" i="4" l="1"/>
  <c r="D61" i="4" s="1"/>
  <c r="E61" i="4" s="1"/>
  <c r="H62" i="4" l="1"/>
  <c r="D62" i="4" s="1"/>
  <c r="E62" i="4" s="1"/>
  <c r="H63" i="4" l="1"/>
  <c r="D63" i="4" s="1"/>
  <c r="E63" i="4" s="1"/>
  <c r="H64" i="4" l="1"/>
  <c r="D64" i="4" s="1"/>
  <c r="E64" i="4" s="1"/>
  <c r="H65" i="4" l="1"/>
  <c r="D65" i="4" s="1"/>
  <c r="E65" i="4" s="1"/>
  <c r="H66" i="4" l="1"/>
  <c r="D66" i="4" s="1"/>
  <c r="E66" i="4" s="1"/>
  <c r="H67" i="4" l="1"/>
  <c r="D67" i="4" s="1"/>
  <c r="E67" i="4" s="1"/>
  <c r="H68" i="4" l="1"/>
  <c r="D68" i="4" s="1"/>
  <c r="E68" i="4" l="1"/>
  <c r="H69" i="4"/>
  <c r="D69" i="4" s="1"/>
  <c r="E69" i="4" s="1"/>
  <c r="H70" i="4" l="1"/>
  <c r="D70" i="4" s="1"/>
  <c r="E70" i="4" s="1"/>
  <c r="H71" i="4" l="1"/>
  <c r="D71" i="4" s="1"/>
  <c r="E71" i="4" s="1"/>
  <c r="H72" i="4" l="1"/>
  <c r="D72" i="4" s="1"/>
  <c r="E72" i="4" s="1"/>
  <c r="H73" i="4" l="1"/>
  <c r="D73" i="4" s="1"/>
  <c r="E73" i="4" s="1"/>
  <c r="H74" i="4" l="1"/>
  <c r="D74" i="4" s="1"/>
  <c r="E74" i="4" s="1"/>
  <c r="H75" i="4" l="1"/>
  <c r="D75" i="4" s="1"/>
  <c r="E75" i="4" s="1"/>
  <c r="H76" i="4" l="1"/>
  <c r="D76" i="4" l="1"/>
  <c r="E76" i="4" s="1"/>
  <c r="H77" i="4" l="1"/>
  <c r="D77" i="4" l="1"/>
  <c r="E77" i="4" s="1"/>
  <c r="H78" i="4" l="1"/>
  <c r="D78" i="4" l="1"/>
  <c r="E78" i="4" s="1"/>
  <c r="H79" i="4" l="1"/>
  <c r="D79" i="4" l="1"/>
  <c r="E79" i="4" s="1"/>
  <c r="H80" i="4" l="1"/>
  <c r="D80" i="4" l="1"/>
  <c r="E80" i="4" s="1"/>
  <c r="H81" i="4" l="1"/>
  <c r="D81" i="4" l="1"/>
  <c r="E81" i="4" s="1"/>
  <c r="H82" i="4" l="1"/>
  <c r="D82" i="4" l="1"/>
  <c r="E82" i="4" s="1"/>
  <c r="H83" i="4" l="1"/>
  <c r="D83" i="4" l="1"/>
  <c r="E83" i="4" s="1"/>
  <c r="H84" i="4" l="1"/>
  <c r="D84" i="4" s="1"/>
  <c r="E84" i="4" s="1"/>
  <c r="H85" i="4" l="1"/>
  <c r="D85" i="4" l="1"/>
  <c r="E85" i="4" s="1"/>
  <c r="H86" i="4" l="1"/>
  <c r="D86" i="4" l="1"/>
  <c r="E86" i="4" s="1"/>
  <c r="H87" i="4" l="1"/>
  <c r="D87" i="4" l="1"/>
  <c r="E87" i="4" s="1"/>
  <c r="H88" i="4" l="1"/>
  <c r="D88" i="4" l="1"/>
  <c r="E88" i="4" s="1"/>
  <c r="H89" i="4" l="1"/>
  <c r="D89" i="4" l="1"/>
  <c r="E89" i="4" s="1"/>
  <c r="H90" i="4" l="1"/>
  <c r="D90" i="4" l="1"/>
  <c r="E90" i="4" s="1"/>
  <c r="H91" i="4" l="1"/>
  <c r="D91" i="4" l="1"/>
  <c r="E91" i="4" s="1"/>
  <c r="H92" i="4" l="1"/>
  <c r="D92" i="4" l="1"/>
  <c r="E92" i="4" s="1"/>
  <c r="H93" i="4" l="1"/>
  <c r="D93" i="4" l="1"/>
  <c r="E93" i="4" s="1"/>
  <c r="H94" i="4" l="1"/>
  <c r="D94" i="4" l="1"/>
  <c r="E94" i="4" s="1"/>
  <c r="H95" i="4" l="1"/>
  <c r="D95" i="4" l="1"/>
  <c r="E95" i="4" s="1"/>
  <c r="H96" i="4" l="1"/>
  <c r="D96" i="4" l="1"/>
  <c r="E96" i="4" s="1"/>
  <c r="H97" i="4" l="1"/>
  <c r="D97" i="4" l="1"/>
  <c r="E97" i="4" s="1"/>
</calcChain>
</file>

<file path=xl/sharedStrings.xml><?xml version="1.0" encoding="utf-8"?>
<sst xmlns="http://schemas.openxmlformats.org/spreadsheetml/2006/main" count="364" uniqueCount="236">
  <si>
    <t>Pokemon Data Structure</t>
  </si>
  <si>
    <t>HP</t>
  </si>
  <si>
    <t>ATK</t>
  </si>
  <si>
    <t>DEF</t>
  </si>
  <si>
    <t>SPE</t>
  </si>
  <si>
    <t>SPA</t>
  </si>
  <si>
    <t>SPD</t>
  </si>
  <si>
    <t>Type1</t>
  </si>
  <si>
    <t>Type2</t>
  </si>
  <si>
    <t># Bytes</t>
  </si>
  <si>
    <t>CatchRate</t>
  </si>
  <si>
    <t>Item 50%</t>
  </si>
  <si>
    <t>Item 5%</t>
  </si>
  <si>
    <t>Item 1%</t>
  </si>
  <si>
    <t>Gender%</t>
  </si>
  <si>
    <t>HatchCycles</t>
  </si>
  <si>
    <t>BaseFriendship</t>
  </si>
  <si>
    <t>EXPGrowth</t>
  </si>
  <si>
    <t>EggGroup1</t>
  </si>
  <si>
    <t>EggGroup2</t>
  </si>
  <si>
    <t>Ability1</t>
  </si>
  <si>
    <t>Ability2</t>
  </si>
  <si>
    <t>Ability3</t>
  </si>
  <si>
    <t>EscapeRate</t>
  </si>
  <si>
    <t>BaseEXP</t>
  </si>
  <si>
    <t>TM 1-8</t>
  </si>
  <si>
    <t>TM 9-16</t>
  </si>
  <si>
    <t>TM 17-24</t>
  </si>
  <si>
    <t>TM 25-32</t>
  </si>
  <si>
    <t>TM 33-40</t>
  </si>
  <si>
    <t>TM 41-48</t>
  </si>
  <si>
    <t>TM 49-56</t>
  </si>
  <si>
    <t>TM 57-64</t>
  </si>
  <si>
    <t>TM 65-72</t>
  </si>
  <si>
    <t>TM 73-80</t>
  </si>
  <si>
    <t>TM 81-88</t>
  </si>
  <si>
    <t>TM 89-96</t>
  </si>
  <si>
    <t>Tutor 1-8</t>
  </si>
  <si>
    <t>Tutor 9-16</t>
  </si>
  <si>
    <t>Tutor 17-24</t>
  </si>
  <si>
    <t>Tutor 25-32</t>
  </si>
  <si>
    <t>Tutor 33-40</t>
  </si>
  <si>
    <t>Tutor 41-48</t>
  </si>
  <si>
    <t>Tutor 49-56</t>
  </si>
  <si>
    <t>Tutor 57-64</t>
  </si>
  <si>
    <t>Index #</t>
  </si>
  <si>
    <t>Height in decimeters</t>
  </si>
  <si>
    <t>Mass in decigrams</t>
  </si>
  <si>
    <t>Z-Crystal</t>
  </si>
  <si>
    <t>Base Move</t>
  </si>
  <si>
    <t>Z-Move</t>
  </si>
  <si>
    <t>EV HP</t>
  </si>
  <si>
    <t>EV ATK</t>
  </si>
  <si>
    <t>EV DEF</t>
  </si>
  <si>
    <t>EV SPE</t>
  </si>
  <si>
    <t>EV SPA</t>
  </si>
  <si>
    <t>EV SPD</t>
  </si>
  <si>
    <t>List of levelup moves Move (2 bytes) level (1 byte) each</t>
  </si>
  <si>
    <t>List of alt formes: forme # (1), method of transformation (1), item or move needed (2)</t>
  </si>
  <si>
    <t># egg moves</t>
  </si>
  <si>
    <t># alt formes</t>
  </si>
  <si>
    <t># evolves into</t>
  </si>
  <si>
    <t># evolves from</t>
  </si>
  <si>
    <t>Forme #</t>
  </si>
  <si>
    <t>internal personal #</t>
  </si>
  <si>
    <t>List of egg moves Move index (2 bytes) each</t>
  </si>
  <si>
    <t># levelup moves</t>
  </si>
  <si>
    <t>bytes per entry frome here on</t>
  </si>
  <si>
    <t>Level Up</t>
  </si>
  <si>
    <t>Trade</t>
  </si>
  <si>
    <t>Trade with Held Item</t>
  </si>
  <si>
    <t>Used Item</t>
  </si>
  <si>
    <t>Level Up (Attack &gt; Defense)</t>
  </si>
  <si>
    <t>Level Up (Attack = Defense)</t>
  </si>
  <si>
    <t>Level Up (Attack &lt; Defense)</t>
  </si>
  <si>
    <t>Level Up (Beauty)</t>
  </si>
  <si>
    <t>Level Up with Move</t>
  </si>
  <si>
    <t>Level Up Male</t>
  </si>
  <si>
    <t>Level Up Female</t>
  </si>
  <si>
    <t>Level Up at Electric</t>
  </si>
  <si>
    <t>Level Up at Forest</t>
  </si>
  <si>
    <t>Level Up at Cold</t>
  </si>
  <si>
    <t>Level Up with 3DS Upside Down</t>
  </si>
  <si>
    <t>Overworld Rain</t>
  </si>
  <si>
    <t>Level Up (Friendship)</t>
  </si>
  <si>
    <t>Level Up (Friendship, Night)</t>
  </si>
  <si>
    <t>Level Up (Friendship, Day)</t>
  </si>
  <si>
    <t>Trade Karrablast/Shelmet</t>
  </si>
  <si>
    <t>Level Up (Encryption constant &lt;= 4)</t>
  </si>
  <si>
    <t>Level Up (Encryption constant &gt;= 5)</t>
  </si>
  <si>
    <t>Level Up (Branched Evolution, 1st)</t>
  </si>
  <si>
    <t>Level Up (Branched Evolution, 2nd)</t>
  </si>
  <si>
    <t>Used Item (Male)</t>
  </si>
  <si>
    <t>Used Item (Female)</t>
  </si>
  <si>
    <t>Level Up Holding Item (Day)</t>
  </si>
  <si>
    <t>Level Up Holding Item (NIght)</t>
  </si>
  <si>
    <t>Level Up with Pokemon</t>
  </si>
  <si>
    <t>Level Up with 50 Affection + Move Type</t>
  </si>
  <si>
    <t>Type in Party</t>
  </si>
  <si>
    <t>Level Up (Morning)</t>
  </si>
  <si>
    <t>Level Up (Night)</t>
  </si>
  <si>
    <t>List of Pokemon it evolves into: Method (1 byte) target species (2) forme target (1) item/move parameter (2) number parameter (1)</t>
  </si>
  <si>
    <t>L</t>
  </si>
  <si>
    <t>List of evolves into it: Method (1 byte) source species (2) source forme (1) item/move parameter (2) number parameter (1)</t>
  </si>
  <si>
    <t>0</t>
  </si>
  <si>
    <t>1</t>
  </si>
  <si>
    <t>2</t>
  </si>
  <si>
    <t>3</t>
  </si>
  <si>
    <t>4</t>
  </si>
  <si>
    <t>5</t>
  </si>
  <si>
    <t>6</t>
  </si>
  <si>
    <t>7</t>
  </si>
  <si>
    <t>8</t>
  </si>
  <si>
    <t>12</t>
  </si>
  <si>
    <t>13</t>
  </si>
  <si>
    <t>14</t>
  </si>
  <si>
    <t>15</t>
  </si>
  <si>
    <t>16</t>
  </si>
  <si>
    <t>17</t>
  </si>
  <si>
    <t>18</t>
  </si>
  <si>
    <t>19</t>
  </si>
  <si>
    <t>1B</t>
  </si>
  <si>
    <t>00</t>
  </si>
  <si>
    <t>06</t>
  </si>
  <si>
    <t>rightmost</t>
  </si>
  <si>
    <t>leftmost</t>
  </si>
  <si>
    <t>SA 1</t>
  </si>
  <si>
    <t>SA 2</t>
  </si>
  <si>
    <t>SD 1</t>
  </si>
  <si>
    <t>SD 2</t>
  </si>
  <si>
    <t>HP 1</t>
  </si>
  <si>
    <t>HP 2</t>
  </si>
  <si>
    <t>AT 1</t>
  </si>
  <si>
    <t>AT 2</t>
  </si>
  <si>
    <t>DEF 1</t>
  </si>
  <si>
    <t>DEF 2</t>
  </si>
  <si>
    <t>(XYORAS) HM 5-7</t>
  </si>
  <si>
    <t>XYORAS</t>
  </si>
  <si>
    <t>0x38</t>
  </si>
  <si>
    <t>Grass Pledge</t>
  </si>
  <si>
    <t>Fire Pledge</t>
  </si>
  <si>
    <t>Water Pledge</t>
  </si>
  <si>
    <t>Frenzy Plant</t>
  </si>
  <si>
    <t>Blast Burn</t>
  </si>
  <si>
    <t>Hydro Cannon</t>
  </si>
  <si>
    <t>Draco Meteor</t>
  </si>
  <si>
    <t>Dragon Ascent</t>
  </si>
  <si>
    <t>ORAS</t>
  </si>
  <si>
    <t>0x40</t>
  </si>
  <si>
    <t>first 8 tutors</t>
  </si>
  <si>
    <t>0x41</t>
  </si>
  <si>
    <t>Next 7 tutors</t>
  </si>
  <si>
    <t>0x44</t>
  </si>
  <si>
    <t>next 8</t>
  </si>
  <si>
    <t>0x45</t>
  </si>
  <si>
    <t>next 1</t>
  </si>
  <si>
    <t>0x48</t>
  </si>
  <si>
    <t>0x49</t>
  </si>
  <si>
    <t>0x4c</t>
  </si>
  <si>
    <t>0x4d</t>
  </si>
  <si>
    <t>last 7</t>
  </si>
  <si>
    <t>TM 97-100, (XYORAS) HM 1-4</t>
  </si>
  <si>
    <t>USUM</t>
  </si>
  <si>
    <t>SM</t>
  </si>
  <si>
    <t>XY</t>
  </si>
  <si>
    <t>Special Tutors</t>
  </si>
  <si>
    <t>0x3c</t>
  </si>
  <si>
    <t>last 4</t>
  </si>
  <si>
    <t>Not XY:</t>
  </si>
  <si>
    <t>Tutor Special (Pledges etc.</t>
  </si>
  <si>
    <t>3d</t>
  </si>
  <si>
    <t>3e</t>
  </si>
  <si>
    <t>3f</t>
  </si>
  <si>
    <t>0x46</t>
  </si>
  <si>
    <t>Tutor 65-72 ( USUM ONLY, not all used)</t>
  </si>
  <si>
    <t>0F 01 00 00 0E 01 00 00 01 00 2A 2E 2E 3D 3D 2A 0B 03 2D 00 00 00 01 00 00 00 00 00 00 00 00 1F 14 46 03 01 07 41 00 A6 00 22 00 00 33 00 F8 87 23 86 9B 9A 30 4C 00 28 A9 22 09 00 09 40 00 C8 C0 C4 2A 06 01 02 46 00 45 00 00 00 00 00 00 00 82 00 CC 00 50 00 59 01 40 01 AE 00 13 01 0B 01 85 00 B5 01 B6 01 7C 00 CB 00 CA 00 44 02 04 02 00 FF 00 00 10 21 00 01 2D 00 03 49 00 07 16 00 09 4D 00 0D 4F 00 0D 24 00 0F 4B 00 13 E6 00 15 4A 00 19 26 00 1B 84 01 1F EB 00 21 92 01 25</t>
  </si>
  <si>
    <t>Natdex # high byte</t>
  </si>
  <si>
    <t>Natdex # low byte</t>
  </si>
  <si>
    <t>internal personal # low byte</t>
  </si>
  <si>
    <t>internal personal # high byte</t>
  </si>
  <si>
    <t>offset</t>
  </si>
  <si>
    <t>9</t>
  </si>
  <si>
    <t>A</t>
  </si>
  <si>
    <t>B</t>
  </si>
  <si>
    <t>C</t>
  </si>
  <si>
    <t>D</t>
  </si>
  <si>
    <t>E</t>
  </si>
  <si>
    <t>F</t>
  </si>
  <si>
    <t>10</t>
  </si>
  <si>
    <t>11</t>
  </si>
  <si>
    <t>1D</t>
  </si>
  <si>
    <t>1F</t>
  </si>
  <si>
    <t>20</t>
  </si>
  <si>
    <t>21</t>
  </si>
  <si>
    <t>22</t>
  </si>
  <si>
    <t>23</t>
  </si>
  <si>
    <t>24</t>
  </si>
  <si>
    <t>25</t>
  </si>
  <si>
    <t>27</t>
  </si>
  <si>
    <t>29</t>
  </si>
  <si>
    <t>2B</t>
  </si>
  <si>
    <t>2C</t>
  </si>
  <si>
    <t>2E</t>
  </si>
  <si>
    <t>2F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</si>
  <si>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</si>
  <si>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</si>
  <si>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</si>
  <si>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</si>
  <si>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</si>
  <si>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</si>
  <si>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</si>
  <si>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</si>
  <si>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</si>
  <si>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</si>
  <si>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3A</t>
  </si>
  <si>
    <t>3B</t>
  </si>
  <si>
    <t>3C</t>
  </si>
  <si>
    <t>3D</t>
  </si>
  <si>
    <t>3E</t>
  </si>
  <si>
    <t>3F</t>
  </si>
  <si>
    <t>40</t>
  </si>
  <si>
    <t>41</t>
  </si>
  <si>
    <t>42</t>
  </si>
  <si>
    <t>43</t>
  </si>
  <si>
    <t>44</t>
  </si>
  <si>
    <t>45</t>
  </si>
  <si>
    <t>46</t>
  </si>
  <si>
    <t>48</t>
  </si>
  <si>
    <t>4A</t>
  </si>
  <si>
    <t>4C</t>
  </si>
  <si>
    <t>4E</t>
  </si>
  <si>
    <t>50</t>
  </si>
  <si>
    <t>0x50 + 2*value at 0x05</t>
  </si>
  <si>
    <t>0x50 + 2*value at 0x05 + 7*value at 0x06</t>
  </si>
  <si>
    <t>0x50 + 2*value at 0x05 + 7*value at 0x06 + 7*value at 0x07</t>
  </si>
  <si>
    <t>0x50 + 2*value at 0x05 + 7*value at 0x06 + 7*value at 0x07 + 4*value at 0x08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</si>
</sst>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20" fontId="0" fillId="0" borderId="0" xfId="0" applyNumberFormat="1"/>
    <xf numFmtId="3" fontId="0" fillId="0" borderId="0" xfId="0" applyNumberFormat="1"/>
    <xf numFmtId="0" fontId="0" fillId="0" borderId="0" xfId="0" applyAlignment="1">
      <alignment wrapText="1"/>
    </xf>
    <xf numFmtId="0" fontId="0" fillId="0" borderId="0" xfId="0" quotePrefix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DE52E-1438-4E4D-B985-58AEBB556F45}">
  <dimension ref="A1:S74"/>
  <sheetViews>
    <sheetView tabSelected="1" workbookViewId="0">
      <selection activeCell="J16" sqref="J16"/>
    </sheetView>
  </sheetViews>
  <sheetFormatPr defaultRowHeight="14.25" x14ac:dyDescent="0.45"/>
  <cols>
    <col min="1" max="1" width="19.19921875" customWidth="1"/>
    <col min="2" max="2" width="19.19921875" style="4" customWidth="1"/>
    <col min="8" max="8" width="24" customWidth="1"/>
    <col min="9" max="9" width="20.3984375" customWidth="1"/>
  </cols>
  <sheetData>
    <row r="1" spans="1:3" x14ac:dyDescent="0.45">
      <c r="A1" t="s">
        <v>180</v>
      </c>
      <c r="B1" s="4" t="s">
        <v>0</v>
      </c>
      <c r="C1" t="s">
        <v>9</v>
      </c>
    </row>
    <row r="2" spans="1:3" x14ac:dyDescent="0.45">
      <c r="A2" t="s">
        <v>104</v>
      </c>
      <c r="B2" t="s">
        <v>177</v>
      </c>
      <c r="C2">
        <v>1</v>
      </c>
    </row>
    <row r="3" spans="1:3" x14ac:dyDescent="0.45">
      <c r="A3" t="s">
        <v>105</v>
      </c>
      <c r="B3" t="s">
        <v>176</v>
      </c>
      <c r="C3">
        <v>1</v>
      </c>
    </row>
    <row r="4" spans="1:3" x14ac:dyDescent="0.45">
      <c r="A4" t="s">
        <v>106</v>
      </c>
      <c r="B4" t="s">
        <v>63</v>
      </c>
      <c r="C4">
        <v>1</v>
      </c>
    </row>
    <row r="5" spans="1:3" x14ac:dyDescent="0.45">
      <c r="A5" t="s">
        <v>107</v>
      </c>
      <c r="B5" t="s">
        <v>178</v>
      </c>
      <c r="C5">
        <v>1</v>
      </c>
    </row>
    <row r="6" spans="1:3" x14ac:dyDescent="0.45">
      <c r="A6" t="s">
        <v>108</v>
      </c>
      <c r="B6" t="s">
        <v>179</v>
      </c>
      <c r="C6">
        <v>1</v>
      </c>
    </row>
    <row r="7" spans="1:3" x14ac:dyDescent="0.45">
      <c r="A7" t="s">
        <v>109</v>
      </c>
      <c r="B7" s="4" t="s">
        <v>59</v>
      </c>
      <c r="C7">
        <v>1</v>
      </c>
    </row>
    <row r="8" spans="1:3" x14ac:dyDescent="0.45">
      <c r="A8" t="s">
        <v>110</v>
      </c>
      <c r="B8" s="4" t="s">
        <v>61</v>
      </c>
      <c r="C8">
        <v>1</v>
      </c>
    </row>
    <row r="9" spans="1:3" x14ac:dyDescent="0.45">
      <c r="A9" t="s">
        <v>111</v>
      </c>
      <c r="B9" s="4" t="s">
        <v>62</v>
      </c>
      <c r="C9">
        <v>1</v>
      </c>
    </row>
    <row r="10" spans="1:3" x14ac:dyDescent="0.45">
      <c r="A10" t="s">
        <v>112</v>
      </c>
      <c r="B10" t="s">
        <v>60</v>
      </c>
      <c r="C10">
        <v>1</v>
      </c>
    </row>
    <row r="11" spans="1:3" x14ac:dyDescent="0.45">
      <c r="A11" t="s">
        <v>181</v>
      </c>
      <c r="B11" t="s">
        <v>66</v>
      </c>
      <c r="C11">
        <v>1</v>
      </c>
    </row>
    <row r="12" spans="1:3" x14ac:dyDescent="0.45">
      <c r="A12" t="s">
        <v>182</v>
      </c>
      <c r="B12" s="4" t="s">
        <v>1</v>
      </c>
      <c r="C12">
        <v>1</v>
      </c>
    </row>
    <row r="13" spans="1:3" x14ac:dyDescent="0.45">
      <c r="A13" t="s">
        <v>183</v>
      </c>
      <c r="B13" s="4" t="s">
        <v>2</v>
      </c>
      <c r="C13">
        <v>1</v>
      </c>
    </row>
    <row r="14" spans="1:3" x14ac:dyDescent="0.45">
      <c r="A14" t="s">
        <v>184</v>
      </c>
      <c r="B14" s="4" t="s">
        <v>3</v>
      </c>
      <c r="C14">
        <v>1</v>
      </c>
    </row>
    <row r="15" spans="1:3" x14ac:dyDescent="0.45">
      <c r="A15" t="s">
        <v>185</v>
      </c>
      <c r="B15" s="4" t="s">
        <v>5</v>
      </c>
      <c r="C15">
        <v>1</v>
      </c>
    </row>
    <row r="16" spans="1:3" x14ac:dyDescent="0.45">
      <c r="A16" t="s">
        <v>186</v>
      </c>
      <c r="B16" s="4" t="s">
        <v>6</v>
      </c>
      <c r="C16">
        <v>1</v>
      </c>
    </row>
    <row r="17" spans="1:19" x14ac:dyDescent="0.45">
      <c r="A17" t="s">
        <v>187</v>
      </c>
      <c r="B17" s="4" t="s">
        <v>4</v>
      </c>
      <c r="C17">
        <v>1</v>
      </c>
    </row>
    <row r="18" spans="1:19" x14ac:dyDescent="0.45">
      <c r="A18" t="s">
        <v>188</v>
      </c>
      <c r="B18" s="4" t="s">
        <v>7</v>
      </c>
      <c r="C18">
        <v>1</v>
      </c>
    </row>
    <row r="19" spans="1:19" x14ac:dyDescent="0.45">
      <c r="A19" t="s">
        <v>189</v>
      </c>
      <c r="B19" s="4" t="s">
        <v>8</v>
      </c>
      <c r="C19">
        <v>1</v>
      </c>
    </row>
    <row r="20" spans="1:19" x14ac:dyDescent="0.45">
      <c r="A20" t="s">
        <v>113</v>
      </c>
      <c r="B20" s="4" t="s">
        <v>10</v>
      </c>
      <c r="C20">
        <v>1</v>
      </c>
    </row>
    <row r="21" spans="1:19" x14ac:dyDescent="0.45">
      <c r="A21" t="s">
        <v>114</v>
      </c>
      <c r="B21" s="4" t="s">
        <v>51</v>
      </c>
      <c r="C21">
        <v>1</v>
      </c>
    </row>
    <row r="22" spans="1:19" x14ac:dyDescent="0.45">
      <c r="A22" t="s">
        <v>115</v>
      </c>
      <c r="B22" s="4" t="s">
        <v>52</v>
      </c>
      <c r="C22">
        <v>1</v>
      </c>
      <c r="P22" s="1"/>
      <c r="Q22" s="2"/>
      <c r="S22" s="3"/>
    </row>
    <row r="23" spans="1:19" x14ac:dyDescent="0.45">
      <c r="A23" t="s">
        <v>116</v>
      </c>
      <c r="B23" s="4" t="s">
        <v>53</v>
      </c>
      <c r="C23">
        <v>1</v>
      </c>
      <c r="P23" s="1"/>
      <c r="Q23" s="2"/>
      <c r="S23" s="3"/>
    </row>
    <row r="24" spans="1:19" x14ac:dyDescent="0.45">
      <c r="A24" t="s">
        <v>117</v>
      </c>
      <c r="B24" s="4" t="s">
        <v>55</v>
      </c>
      <c r="C24">
        <v>1</v>
      </c>
      <c r="P24" s="1"/>
      <c r="Q24" s="2"/>
      <c r="S24" s="3"/>
    </row>
    <row r="25" spans="1:19" x14ac:dyDescent="0.45">
      <c r="A25" t="s">
        <v>118</v>
      </c>
      <c r="B25" s="4" t="s">
        <v>56</v>
      </c>
      <c r="C25">
        <v>1</v>
      </c>
      <c r="P25" s="1"/>
      <c r="Q25" s="2"/>
      <c r="S25" s="3"/>
    </row>
    <row r="26" spans="1:19" x14ac:dyDescent="0.45">
      <c r="A26" t="s">
        <v>119</v>
      </c>
      <c r="B26" s="4" t="s">
        <v>54</v>
      </c>
      <c r="C26">
        <v>1</v>
      </c>
      <c r="P26" s="1"/>
      <c r="Q26" s="2"/>
      <c r="S26" s="3"/>
    </row>
    <row r="27" spans="1:19" x14ac:dyDescent="0.45">
      <c r="A27" t="s">
        <v>120</v>
      </c>
      <c r="B27" s="4" t="s">
        <v>11</v>
      </c>
      <c r="C27">
        <v>2</v>
      </c>
      <c r="P27" s="1"/>
      <c r="Q27" s="2"/>
      <c r="S27" s="3"/>
    </row>
    <row r="28" spans="1:19" x14ac:dyDescent="0.45">
      <c r="A28" t="s">
        <v>121</v>
      </c>
      <c r="B28" s="4" t="s">
        <v>12</v>
      </c>
      <c r="C28">
        <v>2</v>
      </c>
      <c r="P28" s="1"/>
      <c r="Q28" s="2"/>
      <c r="S28" s="3"/>
    </row>
    <row r="29" spans="1:19" x14ac:dyDescent="0.45">
      <c r="A29" t="s">
        <v>190</v>
      </c>
      <c r="B29" s="4" t="s">
        <v>13</v>
      </c>
      <c r="C29">
        <v>2</v>
      </c>
      <c r="P29" s="1"/>
      <c r="Q29" s="2"/>
      <c r="S29" s="3"/>
    </row>
    <row r="30" spans="1:19" x14ac:dyDescent="0.45">
      <c r="A30" t="s">
        <v>191</v>
      </c>
      <c r="B30" s="4" t="s">
        <v>14</v>
      </c>
      <c r="C30">
        <v>1</v>
      </c>
      <c r="P30" s="1"/>
      <c r="Q30" s="2"/>
      <c r="S30" s="3"/>
    </row>
    <row r="31" spans="1:19" x14ac:dyDescent="0.45">
      <c r="A31" t="s">
        <v>192</v>
      </c>
      <c r="B31" s="4" t="s">
        <v>15</v>
      </c>
      <c r="C31">
        <v>1</v>
      </c>
    </row>
    <row r="32" spans="1:19" x14ac:dyDescent="0.45">
      <c r="A32" t="s">
        <v>193</v>
      </c>
      <c r="B32" s="4" t="s">
        <v>16</v>
      </c>
      <c r="C32">
        <v>1</v>
      </c>
    </row>
    <row r="33" spans="1:18" x14ac:dyDescent="0.45">
      <c r="A33" t="s">
        <v>194</v>
      </c>
      <c r="B33" s="4" t="s">
        <v>17</v>
      </c>
      <c r="C33">
        <v>1</v>
      </c>
    </row>
    <row r="34" spans="1:18" x14ac:dyDescent="0.45">
      <c r="A34" t="s">
        <v>195</v>
      </c>
      <c r="B34" s="4" t="s">
        <v>18</v>
      </c>
      <c r="C34">
        <v>1</v>
      </c>
    </row>
    <row r="35" spans="1:18" x14ac:dyDescent="0.45">
      <c r="A35" t="s">
        <v>196</v>
      </c>
      <c r="B35" s="4" t="s">
        <v>19</v>
      </c>
      <c r="C35">
        <v>1</v>
      </c>
    </row>
    <row r="36" spans="1:18" x14ac:dyDescent="0.45">
      <c r="A36" t="s">
        <v>197</v>
      </c>
      <c r="B36" s="4" t="s">
        <v>20</v>
      </c>
      <c r="C36">
        <v>2</v>
      </c>
    </row>
    <row r="37" spans="1:18" x14ac:dyDescent="0.45">
      <c r="A37" t="s">
        <v>198</v>
      </c>
      <c r="B37" s="4" t="s">
        <v>21</v>
      </c>
      <c r="C37">
        <v>2</v>
      </c>
    </row>
    <row r="38" spans="1:18" x14ac:dyDescent="0.45">
      <c r="A38" t="s">
        <v>199</v>
      </c>
      <c r="B38" s="4" t="s">
        <v>22</v>
      </c>
      <c r="C38">
        <v>2</v>
      </c>
    </row>
    <row r="39" spans="1:18" x14ac:dyDescent="0.45">
      <c r="A39" t="s">
        <v>200</v>
      </c>
      <c r="B39" s="4" t="s">
        <v>23</v>
      </c>
      <c r="C39">
        <v>1</v>
      </c>
    </row>
    <row r="40" spans="1:18" x14ac:dyDescent="0.45">
      <c r="A40" t="s">
        <v>201</v>
      </c>
      <c r="B40" s="4" t="s">
        <v>24</v>
      </c>
      <c r="C40">
        <v>2</v>
      </c>
      <c r="P40" t="s">
        <v>137</v>
      </c>
      <c r="R40" t="s">
        <v>139</v>
      </c>
    </row>
    <row r="41" spans="1:18" x14ac:dyDescent="0.45">
      <c r="A41" t="s">
        <v>202</v>
      </c>
      <c r="B41" s="4" t="s">
        <v>25</v>
      </c>
      <c r="C41">
        <v>1</v>
      </c>
      <c r="R41" t="s">
        <v>140</v>
      </c>
    </row>
    <row r="42" spans="1:18" x14ac:dyDescent="0.45">
      <c r="A42" t="s">
        <v>203</v>
      </c>
      <c r="B42" s="4" t="s">
        <v>26</v>
      </c>
      <c r="C42">
        <v>1</v>
      </c>
      <c r="R42" t="s">
        <v>141</v>
      </c>
    </row>
    <row r="43" spans="1:18" x14ac:dyDescent="0.45">
      <c r="A43" t="s">
        <v>204</v>
      </c>
      <c r="B43" s="4" t="s">
        <v>27</v>
      </c>
      <c r="C43">
        <v>1</v>
      </c>
      <c r="R43" t="s">
        <v>142</v>
      </c>
    </row>
    <row r="44" spans="1:18" x14ac:dyDescent="0.45">
      <c r="A44" t="s">
        <v>205</v>
      </c>
      <c r="B44" s="4" t="s">
        <v>28</v>
      </c>
      <c r="C44">
        <v>1</v>
      </c>
      <c r="R44" t="s">
        <v>143</v>
      </c>
    </row>
    <row r="45" spans="1:18" x14ac:dyDescent="0.45">
      <c r="A45" t="s">
        <v>206</v>
      </c>
      <c r="B45" s="4" t="s">
        <v>29</v>
      </c>
      <c r="C45">
        <v>1</v>
      </c>
      <c r="R45" t="s">
        <v>144</v>
      </c>
    </row>
    <row r="46" spans="1:18" x14ac:dyDescent="0.45">
      <c r="A46" t="s">
        <v>207</v>
      </c>
      <c r="B46" s="4" t="s">
        <v>30</v>
      </c>
      <c r="C46">
        <v>1</v>
      </c>
      <c r="R46" t="s">
        <v>145</v>
      </c>
    </row>
    <row r="47" spans="1:18" x14ac:dyDescent="0.45">
      <c r="A47" t="s">
        <v>208</v>
      </c>
      <c r="B47" s="4" t="s">
        <v>31</v>
      </c>
      <c r="C47">
        <v>1</v>
      </c>
      <c r="H47" t="s">
        <v>164</v>
      </c>
      <c r="I47" t="s">
        <v>163</v>
      </c>
      <c r="K47" t="s">
        <v>147</v>
      </c>
      <c r="P47" t="s">
        <v>162</v>
      </c>
      <c r="Q47" t="s">
        <v>168</v>
      </c>
      <c r="R47" t="s">
        <v>146</v>
      </c>
    </row>
    <row r="48" spans="1:18" x14ac:dyDescent="0.45">
      <c r="A48" t="s">
        <v>209</v>
      </c>
      <c r="B48" s="4" t="s">
        <v>32</v>
      </c>
      <c r="C48">
        <v>1</v>
      </c>
      <c r="G48" t="s">
        <v>165</v>
      </c>
      <c r="H48" t="s">
        <v>138</v>
      </c>
      <c r="I48" t="s">
        <v>138</v>
      </c>
      <c r="K48" t="s">
        <v>138</v>
      </c>
      <c r="P48" t="s">
        <v>138</v>
      </c>
    </row>
    <row r="49" spans="1:17" x14ac:dyDescent="0.45">
      <c r="A49" t="s">
        <v>210</v>
      </c>
      <c r="B49" s="4" t="s">
        <v>33</v>
      </c>
      <c r="C49">
        <v>1</v>
      </c>
      <c r="J49" t="s">
        <v>149</v>
      </c>
      <c r="K49" t="s">
        <v>148</v>
      </c>
      <c r="P49" t="s">
        <v>166</v>
      </c>
    </row>
    <row r="50" spans="1:17" x14ac:dyDescent="0.45">
      <c r="A50" t="s">
        <v>211</v>
      </c>
      <c r="B50" s="4" t="s">
        <v>34</v>
      </c>
      <c r="C50">
        <v>1</v>
      </c>
      <c r="J50" t="s">
        <v>151</v>
      </c>
      <c r="K50" t="s">
        <v>150</v>
      </c>
      <c r="P50" t="s">
        <v>170</v>
      </c>
      <c r="Q50" t="s">
        <v>153</v>
      </c>
    </row>
    <row r="51" spans="1:17" x14ac:dyDescent="0.45">
      <c r="A51" t="s">
        <v>212</v>
      </c>
      <c r="B51" s="4" t="s">
        <v>35</v>
      </c>
      <c r="C51">
        <v>1</v>
      </c>
      <c r="J51" t="s">
        <v>153</v>
      </c>
      <c r="K51" t="s">
        <v>152</v>
      </c>
      <c r="P51" t="s">
        <v>171</v>
      </c>
      <c r="Q51" t="s">
        <v>153</v>
      </c>
    </row>
    <row r="52" spans="1:17" x14ac:dyDescent="0.45">
      <c r="A52" t="s">
        <v>213</v>
      </c>
      <c r="B52" s="4" t="s">
        <v>36</v>
      </c>
      <c r="C52">
        <v>1</v>
      </c>
      <c r="J52" t="s">
        <v>153</v>
      </c>
      <c r="K52" t="s">
        <v>154</v>
      </c>
      <c r="P52" t="s">
        <v>172</v>
      </c>
      <c r="Q52" t="s">
        <v>153</v>
      </c>
    </row>
    <row r="53" spans="1:17" ht="28.5" x14ac:dyDescent="0.45">
      <c r="A53" t="s">
        <v>214</v>
      </c>
      <c r="B53" s="4" t="s">
        <v>161</v>
      </c>
      <c r="C53">
        <v>1</v>
      </c>
      <c r="J53" t="s">
        <v>155</v>
      </c>
      <c r="K53" t="s">
        <v>173</v>
      </c>
      <c r="P53">
        <v>40</v>
      </c>
      <c r="Q53" t="s">
        <v>153</v>
      </c>
    </row>
    <row r="54" spans="1:17" x14ac:dyDescent="0.45">
      <c r="A54" t="s">
        <v>215</v>
      </c>
      <c r="B54" s="4" t="s">
        <v>136</v>
      </c>
      <c r="C54">
        <v>1</v>
      </c>
      <c r="J54" t="s">
        <v>153</v>
      </c>
      <c r="K54" t="s">
        <v>156</v>
      </c>
      <c r="P54">
        <v>41</v>
      </c>
      <c r="Q54" t="s">
        <v>153</v>
      </c>
    </row>
    <row r="55" spans="1:17" ht="28.5" x14ac:dyDescent="0.45">
      <c r="A55" t="s">
        <v>216</v>
      </c>
      <c r="B55" s="4" t="s">
        <v>169</v>
      </c>
      <c r="C55">
        <v>1</v>
      </c>
      <c r="J55" t="s">
        <v>153</v>
      </c>
      <c r="K55" t="s">
        <v>157</v>
      </c>
      <c r="P55">
        <v>42</v>
      </c>
      <c r="Q55" t="s">
        <v>153</v>
      </c>
    </row>
    <row r="56" spans="1:17" x14ac:dyDescent="0.45">
      <c r="A56" t="s">
        <v>217</v>
      </c>
      <c r="B56" s="4" t="s">
        <v>37</v>
      </c>
      <c r="C56">
        <v>1</v>
      </c>
      <c r="J56" t="s">
        <v>153</v>
      </c>
      <c r="K56" t="s">
        <v>158</v>
      </c>
      <c r="P56">
        <v>43</v>
      </c>
      <c r="Q56" t="s">
        <v>153</v>
      </c>
    </row>
    <row r="57" spans="1:17" x14ac:dyDescent="0.45">
      <c r="A57" t="s">
        <v>218</v>
      </c>
      <c r="B57" s="4" t="s">
        <v>38</v>
      </c>
      <c r="C57">
        <v>1</v>
      </c>
      <c r="J57" t="s">
        <v>160</v>
      </c>
      <c r="K57" t="s">
        <v>159</v>
      </c>
      <c r="P57" t="s">
        <v>152</v>
      </c>
      <c r="Q57" t="s">
        <v>167</v>
      </c>
    </row>
    <row r="58" spans="1:17" x14ac:dyDescent="0.45">
      <c r="A58" t="s">
        <v>219</v>
      </c>
      <c r="B58" s="4" t="s">
        <v>39</v>
      </c>
      <c r="C58">
        <v>1</v>
      </c>
    </row>
    <row r="59" spans="1:17" x14ac:dyDescent="0.45">
      <c r="A59" t="s">
        <v>220</v>
      </c>
      <c r="B59" s="4" t="s">
        <v>40</v>
      </c>
      <c r="C59">
        <v>1</v>
      </c>
    </row>
    <row r="60" spans="1:17" x14ac:dyDescent="0.45">
      <c r="A60" t="s">
        <v>221</v>
      </c>
      <c r="B60" s="4" t="s">
        <v>41</v>
      </c>
      <c r="C60">
        <v>1</v>
      </c>
    </row>
    <row r="61" spans="1:17" x14ac:dyDescent="0.45">
      <c r="A61" t="s">
        <v>222</v>
      </c>
      <c r="B61" s="4" t="s">
        <v>42</v>
      </c>
      <c r="C61">
        <v>1</v>
      </c>
    </row>
    <row r="62" spans="1:17" x14ac:dyDescent="0.45">
      <c r="A62" t="s">
        <v>223</v>
      </c>
      <c r="B62" s="4" t="s">
        <v>43</v>
      </c>
      <c r="C62">
        <v>1</v>
      </c>
    </row>
    <row r="63" spans="1:17" x14ac:dyDescent="0.45">
      <c r="A63" t="s">
        <v>224</v>
      </c>
      <c r="B63" s="4" t="s">
        <v>44</v>
      </c>
      <c r="C63">
        <v>1</v>
      </c>
    </row>
    <row r="64" spans="1:17" ht="28.5" x14ac:dyDescent="0.45">
      <c r="A64" t="s">
        <v>225</v>
      </c>
      <c r="B64" s="4" t="s">
        <v>174</v>
      </c>
      <c r="C64">
        <v>1</v>
      </c>
    </row>
    <row r="65" spans="1:4" x14ac:dyDescent="0.45">
      <c r="A65" t="s">
        <v>226</v>
      </c>
      <c r="B65" s="4" t="s">
        <v>46</v>
      </c>
      <c r="C65">
        <v>2</v>
      </c>
    </row>
    <row r="66" spans="1:4" x14ac:dyDescent="0.45">
      <c r="A66" t="s">
        <v>227</v>
      </c>
      <c r="B66" s="4" t="s">
        <v>47</v>
      </c>
      <c r="C66">
        <v>2</v>
      </c>
    </row>
    <row r="67" spans="1:4" x14ac:dyDescent="0.45">
      <c r="A67" t="s">
        <v>228</v>
      </c>
      <c r="B67" s="4" t="s">
        <v>48</v>
      </c>
      <c r="C67">
        <v>2</v>
      </c>
    </row>
    <row r="68" spans="1:4" x14ac:dyDescent="0.45">
      <c r="A68" t="s">
        <v>229</v>
      </c>
      <c r="B68" s="4" t="s">
        <v>49</v>
      </c>
      <c r="C68">
        <v>2</v>
      </c>
    </row>
    <row r="69" spans="1:4" x14ac:dyDescent="0.45">
      <c r="A69" t="s">
        <v>230</v>
      </c>
      <c r="B69" s="4" t="s">
        <v>50</v>
      </c>
      <c r="C69">
        <v>2</v>
      </c>
    </row>
    <row r="70" spans="1:4" ht="28.5" x14ac:dyDescent="0.45">
      <c r="A70" t="s">
        <v>231</v>
      </c>
      <c r="B70" s="4" t="s">
        <v>65</v>
      </c>
      <c r="C70">
        <v>2</v>
      </c>
      <c r="D70" t="s">
        <v>67</v>
      </c>
    </row>
    <row r="71" spans="1:4" ht="85.5" x14ac:dyDescent="0.45">
      <c r="A71" t="s">
        <v>232</v>
      </c>
      <c r="B71" s="4" t="s">
        <v>101</v>
      </c>
      <c r="C71">
        <v>7</v>
      </c>
    </row>
    <row r="72" spans="1:4" ht="71.25" x14ac:dyDescent="0.45">
      <c r="A72" t="s">
        <v>233</v>
      </c>
      <c r="B72" s="4" t="s">
        <v>103</v>
      </c>
      <c r="C72">
        <v>7</v>
      </c>
    </row>
    <row r="73" spans="1:4" ht="57" x14ac:dyDescent="0.45">
      <c r="A73" t="s">
        <v>234</v>
      </c>
      <c r="B73" s="4" t="s">
        <v>58</v>
      </c>
      <c r="C73">
        <v>4</v>
      </c>
    </row>
    <row r="74" spans="1:4" ht="42.75" x14ac:dyDescent="0.45">
      <c r="A74" t="s">
        <v>235</v>
      </c>
      <c r="B74" s="4" t="s">
        <v>57</v>
      </c>
      <c r="C74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019AA-B25E-4AB2-A7EB-12F62F0BBFC5}">
  <dimension ref="A1:F9"/>
  <sheetViews>
    <sheetView workbookViewId="0">
      <selection activeCell="A27" sqref="A27:C44"/>
    </sheetView>
  </sheetViews>
  <sheetFormatPr defaultRowHeight="14.25" x14ac:dyDescent="0.45"/>
  <sheetData>
    <row r="1" spans="1:6" x14ac:dyDescent="0.45">
      <c r="B1" s="5" t="s">
        <v>122</v>
      </c>
      <c r="C1" s="5"/>
      <c r="D1" s="5" t="s">
        <v>123</v>
      </c>
    </row>
    <row r="2" spans="1:6" x14ac:dyDescent="0.45">
      <c r="A2">
        <v>0</v>
      </c>
      <c r="B2" t="s">
        <v>130</v>
      </c>
      <c r="C2">
        <f>A9+1</f>
        <v>8</v>
      </c>
      <c r="D2" t="s">
        <v>126</v>
      </c>
      <c r="E2">
        <f>2^A2</f>
        <v>1</v>
      </c>
      <c r="F2" t="s">
        <v>124</v>
      </c>
    </row>
    <row r="3" spans="1:6" x14ac:dyDescent="0.45">
      <c r="A3">
        <f>A2+1</f>
        <v>1</v>
      </c>
      <c r="B3" t="s">
        <v>131</v>
      </c>
      <c r="C3">
        <f>C2+1</f>
        <v>9</v>
      </c>
      <c r="D3" t="s">
        <v>127</v>
      </c>
      <c r="E3">
        <f t="shared" ref="E3:E9" si="0">2^A3</f>
        <v>2</v>
      </c>
    </row>
    <row r="4" spans="1:6" x14ac:dyDescent="0.45">
      <c r="A4">
        <f t="shared" ref="A4:A9" si="1">A3+1</f>
        <v>2</v>
      </c>
      <c r="B4" t="s">
        <v>132</v>
      </c>
      <c r="C4">
        <f t="shared" ref="C4:C9" si="2">C3+1</f>
        <v>10</v>
      </c>
      <c r="D4" t="s">
        <v>128</v>
      </c>
      <c r="E4">
        <f t="shared" si="0"/>
        <v>4</v>
      </c>
    </row>
    <row r="5" spans="1:6" x14ac:dyDescent="0.45">
      <c r="A5">
        <f t="shared" si="1"/>
        <v>3</v>
      </c>
      <c r="B5" t="s">
        <v>133</v>
      </c>
      <c r="C5">
        <f t="shared" si="2"/>
        <v>11</v>
      </c>
      <c r="D5" t="s">
        <v>129</v>
      </c>
      <c r="E5">
        <f t="shared" si="0"/>
        <v>8</v>
      </c>
    </row>
    <row r="6" spans="1:6" x14ac:dyDescent="0.45">
      <c r="A6">
        <f t="shared" si="1"/>
        <v>4</v>
      </c>
      <c r="B6" t="s">
        <v>134</v>
      </c>
      <c r="C6">
        <f t="shared" si="2"/>
        <v>12</v>
      </c>
      <c r="E6">
        <f t="shared" si="0"/>
        <v>16</v>
      </c>
    </row>
    <row r="7" spans="1:6" x14ac:dyDescent="0.45">
      <c r="A7">
        <f t="shared" si="1"/>
        <v>5</v>
      </c>
      <c r="B7" t="s">
        <v>135</v>
      </c>
      <c r="C7">
        <f t="shared" si="2"/>
        <v>13</v>
      </c>
      <c r="E7">
        <f t="shared" si="0"/>
        <v>32</v>
      </c>
    </row>
    <row r="8" spans="1:6" x14ac:dyDescent="0.45">
      <c r="A8">
        <f t="shared" si="1"/>
        <v>6</v>
      </c>
      <c r="B8" t="s">
        <v>128</v>
      </c>
      <c r="C8">
        <f t="shared" si="2"/>
        <v>14</v>
      </c>
      <c r="E8">
        <f t="shared" si="0"/>
        <v>64</v>
      </c>
    </row>
    <row r="9" spans="1:6" x14ac:dyDescent="0.45">
      <c r="A9">
        <f t="shared" si="1"/>
        <v>7</v>
      </c>
      <c r="B9" t="s">
        <v>129</v>
      </c>
      <c r="C9">
        <f t="shared" si="2"/>
        <v>15</v>
      </c>
      <c r="E9">
        <f t="shared" si="0"/>
        <v>128</v>
      </c>
      <c r="F9" t="s">
        <v>125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B0973-A846-4BA3-BEDA-C53E73ED6D9C}">
  <dimension ref="A1:E36"/>
  <sheetViews>
    <sheetView workbookViewId="0">
      <selection activeCell="C36" sqref="C36"/>
    </sheetView>
  </sheetViews>
  <sheetFormatPr defaultRowHeight="14.25" x14ac:dyDescent="0.45"/>
  <cols>
    <col min="2" max="2" width="65.3984375" customWidth="1"/>
  </cols>
  <sheetData>
    <row r="1" spans="1:4" x14ac:dyDescent="0.45">
      <c r="C1">
        <v>0</v>
      </c>
    </row>
    <row r="2" spans="1:4" x14ac:dyDescent="0.45">
      <c r="A2" t="s">
        <v>102</v>
      </c>
      <c r="B2" t="s">
        <v>84</v>
      </c>
      <c r="C2">
        <v>1</v>
      </c>
      <c r="D2">
        <f>IF(A2="L",C2,"")</f>
        <v>1</v>
      </c>
    </row>
    <row r="3" spans="1:4" x14ac:dyDescent="0.45">
      <c r="A3" t="s">
        <v>102</v>
      </c>
      <c r="B3" t="s">
        <v>86</v>
      </c>
      <c r="C3">
        <v>2</v>
      </c>
      <c r="D3">
        <f t="shared" ref="D3:D35" si="0">IF(A3="L",C3,"")</f>
        <v>2</v>
      </c>
    </row>
    <row r="4" spans="1:4" x14ac:dyDescent="0.45">
      <c r="A4" t="s">
        <v>102</v>
      </c>
      <c r="B4" t="s">
        <v>85</v>
      </c>
      <c r="C4">
        <v>3</v>
      </c>
      <c r="D4">
        <f t="shared" si="0"/>
        <v>3</v>
      </c>
    </row>
    <row r="5" spans="1:4" x14ac:dyDescent="0.45">
      <c r="A5" t="s">
        <v>102</v>
      </c>
      <c r="B5" t="s">
        <v>68</v>
      </c>
      <c r="C5">
        <v>4</v>
      </c>
      <c r="D5">
        <f t="shared" si="0"/>
        <v>4</v>
      </c>
    </row>
    <row r="6" spans="1:4" x14ac:dyDescent="0.45">
      <c r="B6" t="s">
        <v>69</v>
      </c>
      <c r="C6">
        <v>5</v>
      </c>
      <c r="D6" t="str">
        <f t="shared" si="0"/>
        <v/>
      </c>
    </row>
    <row r="7" spans="1:4" x14ac:dyDescent="0.45">
      <c r="B7" t="s">
        <v>70</v>
      </c>
      <c r="C7">
        <v>6</v>
      </c>
      <c r="D7" t="str">
        <f t="shared" si="0"/>
        <v/>
      </c>
    </row>
    <row r="8" spans="1:4" x14ac:dyDescent="0.45">
      <c r="B8" t="s">
        <v>87</v>
      </c>
      <c r="C8">
        <v>7</v>
      </c>
      <c r="D8" t="str">
        <f t="shared" si="0"/>
        <v/>
      </c>
    </row>
    <row r="9" spans="1:4" x14ac:dyDescent="0.45">
      <c r="B9" t="s">
        <v>71</v>
      </c>
      <c r="C9">
        <v>8</v>
      </c>
      <c r="D9" t="str">
        <f t="shared" si="0"/>
        <v/>
      </c>
    </row>
    <row r="10" spans="1:4" x14ac:dyDescent="0.45">
      <c r="A10" t="s">
        <v>102</v>
      </c>
      <c r="B10" t="s">
        <v>72</v>
      </c>
      <c r="C10">
        <v>9</v>
      </c>
      <c r="D10">
        <f t="shared" si="0"/>
        <v>9</v>
      </c>
    </row>
    <row r="11" spans="1:4" x14ac:dyDescent="0.45">
      <c r="A11" t="s">
        <v>102</v>
      </c>
      <c r="B11" t="s">
        <v>73</v>
      </c>
      <c r="C11">
        <v>10</v>
      </c>
      <c r="D11">
        <f t="shared" si="0"/>
        <v>10</v>
      </c>
    </row>
    <row r="12" spans="1:4" x14ac:dyDescent="0.45">
      <c r="A12" t="s">
        <v>102</v>
      </c>
      <c r="B12" t="s">
        <v>74</v>
      </c>
      <c r="C12">
        <v>11</v>
      </c>
      <c r="D12">
        <f t="shared" si="0"/>
        <v>11</v>
      </c>
    </row>
    <row r="13" spans="1:4" x14ac:dyDescent="0.45">
      <c r="A13" t="s">
        <v>102</v>
      </c>
      <c r="B13" t="s">
        <v>88</v>
      </c>
      <c r="C13">
        <v>12</v>
      </c>
      <c r="D13">
        <f t="shared" si="0"/>
        <v>12</v>
      </c>
    </row>
    <row r="14" spans="1:4" x14ac:dyDescent="0.45">
      <c r="A14" t="s">
        <v>102</v>
      </c>
      <c r="B14" t="s">
        <v>89</v>
      </c>
      <c r="C14">
        <v>13</v>
      </c>
      <c r="D14">
        <f t="shared" si="0"/>
        <v>13</v>
      </c>
    </row>
    <row r="15" spans="1:4" x14ac:dyDescent="0.45">
      <c r="A15" t="s">
        <v>102</v>
      </c>
      <c r="B15" t="s">
        <v>90</v>
      </c>
      <c r="C15">
        <v>14</v>
      </c>
      <c r="D15">
        <f t="shared" si="0"/>
        <v>14</v>
      </c>
    </row>
    <row r="16" spans="1:4" x14ac:dyDescent="0.45">
      <c r="A16" t="s">
        <v>102</v>
      </c>
      <c r="B16" t="s">
        <v>91</v>
      </c>
      <c r="C16">
        <v>15</v>
      </c>
      <c r="D16">
        <f t="shared" si="0"/>
        <v>15</v>
      </c>
    </row>
    <row r="17" spans="1:4" x14ac:dyDescent="0.45">
      <c r="A17" t="s">
        <v>102</v>
      </c>
      <c r="B17" t="s">
        <v>75</v>
      </c>
      <c r="C17">
        <v>16</v>
      </c>
      <c r="D17">
        <f t="shared" si="0"/>
        <v>16</v>
      </c>
    </row>
    <row r="18" spans="1:4" x14ac:dyDescent="0.45">
      <c r="B18" t="s">
        <v>92</v>
      </c>
      <c r="C18">
        <v>17</v>
      </c>
      <c r="D18" t="str">
        <f t="shared" si="0"/>
        <v/>
      </c>
    </row>
    <row r="19" spans="1:4" x14ac:dyDescent="0.45">
      <c r="B19" t="s">
        <v>93</v>
      </c>
      <c r="C19">
        <v>18</v>
      </c>
      <c r="D19" t="str">
        <f t="shared" si="0"/>
        <v/>
      </c>
    </row>
    <row r="20" spans="1:4" x14ac:dyDescent="0.45">
      <c r="B20" t="s">
        <v>94</v>
      </c>
      <c r="C20">
        <v>19</v>
      </c>
      <c r="D20" t="str">
        <f t="shared" si="0"/>
        <v/>
      </c>
    </row>
    <row r="21" spans="1:4" x14ac:dyDescent="0.45">
      <c r="B21" t="s">
        <v>95</v>
      </c>
      <c r="C21">
        <v>20</v>
      </c>
      <c r="D21" t="str">
        <f t="shared" si="0"/>
        <v/>
      </c>
    </row>
    <row r="22" spans="1:4" x14ac:dyDescent="0.45">
      <c r="B22" t="s">
        <v>76</v>
      </c>
      <c r="C22">
        <v>21</v>
      </c>
      <c r="D22" t="str">
        <f t="shared" si="0"/>
        <v/>
      </c>
    </row>
    <row r="23" spans="1:4" x14ac:dyDescent="0.45">
      <c r="B23" t="s">
        <v>96</v>
      </c>
      <c r="C23">
        <v>22</v>
      </c>
      <c r="D23" t="str">
        <f t="shared" si="0"/>
        <v/>
      </c>
    </row>
    <row r="24" spans="1:4" x14ac:dyDescent="0.45">
      <c r="B24" t="s">
        <v>77</v>
      </c>
      <c r="C24">
        <v>23</v>
      </c>
      <c r="D24" t="str">
        <f t="shared" si="0"/>
        <v/>
      </c>
    </row>
    <row r="25" spans="1:4" x14ac:dyDescent="0.45">
      <c r="B25" t="s">
        <v>78</v>
      </c>
      <c r="C25">
        <v>24</v>
      </c>
      <c r="D25" t="str">
        <f t="shared" si="0"/>
        <v/>
      </c>
    </row>
    <row r="26" spans="1:4" x14ac:dyDescent="0.45">
      <c r="B26" t="s">
        <v>79</v>
      </c>
      <c r="C26">
        <v>25</v>
      </c>
      <c r="D26" t="str">
        <f t="shared" si="0"/>
        <v/>
      </c>
    </row>
    <row r="27" spans="1:4" x14ac:dyDescent="0.45">
      <c r="B27" t="s">
        <v>80</v>
      </c>
      <c r="C27">
        <v>26</v>
      </c>
      <c r="D27" t="str">
        <f t="shared" si="0"/>
        <v/>
      </c>
    </row>
    <row r="28" spans="1:4" x14ac:dyDescent="0.45">
      <c r="B28" t="s">
        <v>81</v>
      </c>
      <c r="C28">
        <v>27</v>
      </c>
      <c r="D28" t="str">
        <f t="shared" si="0"/>
        <v/>
      </c>
    </row>
    <row r="29" spans="1:4" x14ac:dyDescent="0.45">
      <c r="A29" t="s">
        <v>102</v>
      </c>
      <c r="B29" t="s">
        <v>82</v>
      </c>
      <c r="C29">
        <v>28</v>
      </c>
      <c r="D29">
        <f t="shared" si="0"/>
        <v>28</v>
      </c>
    </row>
    <row r="30" spans="1:4" x14ac:dyDescent="0.45">
      <c r="B30" t="s">
        <v>97</v>
      </c>
      <c r="C30">
        <v>29</v>
      </c>
      <c r="D30" t="str">
        <f t="shared" si="0"/>
        <v/>
      </c>
    </row>
    <row r="31" spans="1:4" x14ac:dyDescent="0.45">
      <c r="B31" t="s">
        <v>98</v>
      </c>
      <c r="C31">
        <v>30</v>
      </c>
      <c r="D31" t="str">
        <f t="shared" si="0"/>
        <v/>
      </c>
    </row>
    <row r="32" spans="1:4" x14ac:dyDescent="0.45">
      <c r="B32" t="s">
        <v>83</v>
      </c>
      <c r="C32">
        <v>31</v>
      </c>
      <c r="D32" t="str">
        <f t="shared" si="0"/>
        <v/>
      </c>
    </row>
    <row r="33" spans="1:5" x14ac:dyDescent="0.45">
      <c r="A33" t="s">
        <v>102</v>
      </c>
      <c r="B33" t="s">
        <v>99</v>
      </c>
      <c r="C33">
        <v>32</v>
      </c>
      <c r="D33">
        <f t="shared" si="0"/>
        <v>32</v>
      </c>
    </row>
    <row r="34" spans="1:5" x14ac:dyDescent="0.45">
      <c r="A34" t="s">
        <v>102</v>
      </c>
      <c r="B34" t="s">
        <v>100</v>
      </c>
      <c r="C34">
        <v>33</v>
      </c>
      <c r="D34">
        <f t="shared" si="0"/>
        <v>33</v>
      </c>
    </row>
    <row r="35" spans="1:5" x14ac:dyDescent="0.45">
      <c r="A35" t="s">
        <v>102</v>
      </c>
      <c r="B35" t="s">
        <v>78</v>
      </c>
      <c r="C35">
        <v>34</v>
      </c>
      <c r="D35">
        <f t="shared" si="0"/>
        <v>34</v>
      </c>
      <c r="E35" t="str">
        <f>_xlfn.TEXTJOIN(", ",TRUE,D2:D35)</f>
        <v>1, 2, 3, 4, 9, 10, 11, 12, 13, 14, 15, 16, 28, 32, 33, 34</v>
      </c>
    </row>
    <row r="36" spans="1:5" x14ac:dyDescent="0.45">
      <c r="C36" t="str">
        <f>DEC2HEX(C35)</f>
        <v>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5D798-47BA-4084-B2D8-ED10569AE8A7}">
  <dimension ref="A1:I97"/>
  <sheetViews>
    <sheetView workbookViewId="0">
      <selection activeCell="A7" sqref="A7:XFD9"/>
    </sheetView>
  </sheetViews>
  <sheetFormatPr defaultRowHeight="14.25" x14ac:dyDescent="0.45"/>
  <cols>
    <col min="2" max="3" width="21" style="6" customWidth="1"/>
    <col min="4" max="4" width="19.86328125" customWidth="1"/>
  </cols>
  <sheetData>
    <row r="1" spans="1:9" x14ac:dyDescent="0.45">
      <c r="B1" s="6" t="s">
        <v>9</v>
      </c>
    </row>
    <row r="2" spans="1:9" x14ac:dyDescent="0.45">
      <c r="A2">
        <v>0</v>
      </c>
      <c r="B2" s="6">
        <v>1</v>
      </c>
      <c r="C2" s="6" t="s">
        <v>59</v>
      </c>
      <c r="D2" t="str">
        <f>LEFT(H2,2*B2)</f>
        <v>0F</v>
      </c>
      <c r="E2">
        <f>HEX2DEC(IF(LEN(D2)=2,D2,MID(D2,3,2)&amp;MID(D2,1,2)))</f>
        <v>15</v>
      </c>
      <c r="H2" t="str">
        <f>SUBSTITUTE(I2," ","")</f>
        <v>0F0100000E01000001002A2E2E3D3D2A0B032D0000000100000000000000001F14460301074100A6002200003300F88723869B9A304C0028A9220900094000C8C0C42A060102460045000000000000008200CC00500059014001AE0013010B018500B501B6017C00CB00CA004402040200FF0000102100012D00034900071600094D000D4F000D24000F4B0013E600154A001926001B84011FEB0021920125</v>
      </c>
      <c r="I2" t="s">
        <v>175</v>
      </c>
    </row>
    <row r="3" spans="1:9" x14ac:dyDescent="0.45">
      <c r="A3">
        <v>1</v>
      </c>
      <c r="B3" s="6">
        <v>1</v>
      </c>
      <c r="C3" s="6" t="s">
        <v>61</v>
      </c>
      <c r="D3" t="str">
        <f>LEFT(H3,2*B3)</f>
        <v>01</v>
      </c>
      <c r="E3">
        <f t="shared" ref="E3:E66" si="0">HEX2DEC(IF(LEN(D3)=2,D3,MID(D3,3,2)&amp;MID(D3,1,2)))</f>
        <v>1</v>
      </c>
      <c r="H3" t="str">
        <f>RIGHT(H2,LEN(H2)-LEN(D2))</f>
        <v>0100000E01000001002A2E2E3D3D2A0B032D0000000100000000000000001F14460301074100A6002200003300F88723869B9A304C0028A9220900094000C8C0C42A060102460045000000000000008200CC00500059014001AE0013010B018500B501B6017C00CB00CA004402040200FF0000102100012D00034900071600094D000D4F000D24000F4B0013E600154A001926001B84011FEB0021920125</v>
      </c>
    </row>
    <row r="4" spans="1:9" x14ac:dyDescent="0.45">
      <c r="A4">
        <v>2</v>
      </c>
      <c r="B4" s="6">
        <v>1</v>
      </c>
      <c r="C4" s="6" t="s">
        <v>62</v>
      </c>
      <c r="D4" t="str">
        <f t="shared" ref="D4:D67" si="1">LEFT(H4,2*B4)</f>
        <v>00</v>
      </c>
      <c r="E4">
        <f t="shared" si="0"/>
        <v>0</v>
      </c>
      <c r="H4" t="str">
        <f t="shared" ref="H4:H67" si="2">RIGHT(H3,LEN(H3)-LEN(D3))</f>
        <v>00000E01000001002A2E2E3D3D2A0B032D0000000100000000000000001F14460301074100A6002200003300F88723869B9A304C0028A9220900094000C8C0C42A060102460045000000000000008200CC00500059014001AE0013010B018500B501B6017C00CB00CA004402040200FF0000102100012D00034900071600094D000D4F000D24000F4B0013E600154A001926001B84011FEB0021920125</v>
      </c>
    </row>
    <row r="5" spans="1:9" x14ac:dyDescent="0.45">
      <c r="A5">
        <v>3</v>
      </c>
      <c r="B5" s="6">
        <v>1</v>
      </c>
      <c r="C5" s="6" t="s">
        <v>60</v>
      </c>
      <c r="D5" t="str">
        <f t="shared" si="1"/>
        <v>00</v>
      </c>
      <c r="E5">
        <f t="shared" si="0"/>
        <v>0</v>
      </c>
      <c r="H5" t="str">
        <f t="shared" si="2"/>
        <v>000E01000001002A2E2E3D3D2A0B032D0000000100000000000000001F14460301074100A6002200003300F88723869B9A304C0028A9220900094000C8C0C42A060102460045000000000000008200CC00500059014001AE0013010B018500B501B6017C00CB00CA004402040200FF0000102100012D00034900071600094D000D4F000D24000F4B0013E600154A001926001B84011FEB0021920125</v>
      </c>
    </row>
    <row r="6" spans="1:9" x14ac:dyDescent="0.45">
      <c r="A6">
        <v>4</v>
      </c>
      <c r="B6" s="6">
        <v>1</v>
      </c>
      <c r="C6" s="6" t="s">
        <v>66</v>
      </c>
      <c r="D6" t="str">
        <f t="shared" si="1"/>
        <v>0E</v>
      </c>
      <c r="E6">
        <f t="shared" si="0"/>
        <v>14</v>
      </c>
      <c r="H6" t="str">
        <f t="shared" si="2"/>
        <v>0E01000001002A2E2E3D3D2A0B032D0000000100000000000000001F14460301074100A6002200003300F88723869B9A304C0028A9220900094000C8C0C42A060102460045000000000000008200CC00500059014001AE0013010B018500B501B6017C00CB00CA004402040200FF0000102100012D00034900071600094D000D4F000D24000F4B0013E600154A001926001B84011FEB0021920125</v>
      </c>
    </row>
    <row r="7" spans="1:9" x14ac:dyDescent="0.45">
      <c r="A7">
        <v>5</v>
      </c>
      <c r="B7" s="6">
        <v>2</v>
      </c>
      <c r="C7" s="6" t="s">
        <v>45</v>
      </c>
      <c r="D7" t="str">
        <f t="shared" si="1"/>
        <v>0100</v>
      </c>
      <c r="E7">
        <f t="shared" si="0"/>
        <v>1</v>
      </c>
      <c r="H7" t="str">
        <f t="shared" si="2"/>
        <v>01000001002A2E2E3D3D2A0B032D0000000100000000000000001F14460301074100A6002200003300F88723869B9A304C0028A9220900094000C8C0C42A060102460045000000000000008200CC00500059014001AE0013010B018500B501B6017C00CB00CA004402040200FF0000102100012D00034900071600094D000D4F000D24000F4B0013E600154A001926001B84011FEB0021920125</v>
      </c>
    </row>
    <row r="8" spans="1:9" x14ac:dyDescent="0.45">
      <c r="A8">
        <v>7</v>
      </c>
      <c r="B8" s="6">
        <v>1</v>
      </c>
      <c r="C8" s="6" t="s">
        <v>63</v>
      </c>
      <c r="D8" t="str">
        <f t="shared" si="1"/>
        <v>00</v>
      </c>
      <c r="E8">
        <f t="shared" si="0"/>
        <v>0</v>
      </c>
      <c r="H8" t="str">
        <f t="shared" si="2"/>
        <v>0001002A2E2E3D3D2A0B032D0000000100000000000000001F14460301074100A6002200003300F88723869B9A304C0028A9220900094000C8C0C42A060102460045000000000000008200CC00500059014001AE0013010B018500B501B6017C00CB00CA004402040200FF0000102100012D00034900071600094D000D4F000D24000F4B0013E600154A001926001B84011FEB0021920125</v>
      </c>
    </row>
    <row r="9" spans="1:9" x14ac:dyDescent="0.45">
      <c r="A9">
        <v>8</v>
      </c>
      <c r="B9" s="6">
        <v>2</v>
      </c>
      <c r="C9" s="6" t="s">
        <v>64</v>
      </c>
      <c r="D9" t="str">
        <f t="shared" si="1"/>
        <v>0100</v>
      </c>
      <c r="E9">
        <f t="shared" si="0"/>
        <v>1</v>
      </c>
      <c r="H9" t="str">
        <f t="shared" si="2"/>
        <v>01002A2E2E3D3D2A0B032D0000000100000000000000001F14460301074100A6002200003300F88723869B9A304C0028A9220900094000C8C0C42A060102460045000000000000008200CC00500059014001AE0013010B018500B501B6017C00CB00CA004402040200FF0000102100012D00034900071600094D000D4F000D24000F4B0013E600154A001926001B84011FEB0021920125</v>
      </c>
    </row>
    <row r="10" spans="1:9" x14ac:dyDescent="0.45">
      <c r="A10">
        <v>10</v>
      </c>
      <c r="B10" s="6">
        <v>1</v>
      </c>
      <c r="C10" s="6" t="s">
        <v>1</v>
      </c>
      <c r="D10" t="str">
        <f t="shared" si="1"/>
        <v>2A</v>
      </c>
      <c r="E10">
        <f t="shared" si="0"/>
        <v>42</v>
      </c>
      <c r="H10" t="str">
        <f t="shared" si="2"/>
        <v>2A2E2E3D3D2A0B032D0000000100000000000000001F14460301074100A6002200003300F88723869B9A304C0028A9220900094000C8C0C42A060102460045000000000000008200CC00500059014001AE0013010B018500B501B6017C00CB00CA004402040200FF0000102100012D00034900071600094D000D4F000D24000F4B0013E600154A001926001B84011FEB0021920125</v>
      </c>
    </row>
    <row r="11" spans="1:9" x14ac:dyDescent="0.45">
      <c r="A11">
        <v>11</v>
      </c>
      <c r="B11" s="6">
        <v>1</v>
      </c>
      <c r="C11" s="6" t="s">
        <v>2</v>
      </c>
      <c r="D11" t="str">
        <f t="shared" si="1"/>
        <v>2E</v>
      </c>
      <c r="E11">
        <f t="shared" si="0"/>
        <v>46</v>
      </c>
      <c r="H11" t="str">
        <f t="shared" si="2"/>
        <v>2E2E3D3D2A0B032D0000000100000000000000001F14460301074100A6002200003300F88723869B9A304C0028A9220900094000C8C0C42A060102460045000000000000008200CC00500059014001AE0013010B018500B501B6017C00CB00CA004402040200FF0000102100012D00034900071600094D000D4F000D24000F4B0013E600154A001926001B84011FEB0021920125</v>
      </c>
    </row>
    <row r="12" spans="1:9" x14ac:dyDescent="0.45">
      <c r="A12">
        <v>12</v>
      </c>
      <c r="B12" s="6">
        <v>1</v>
      </c>
      <c r="C12" s="6" t="s">
        <v>3</v>
      </c>
      <c r="D12" t="str">
        <f t="shared" si="1"/>
        <v>2E</v>
      </c>
      <c r="E12">
        <f t="shared" si="0"/>
        <v>46</v>
      </c>
      <c r="H12" t="str">
        <f t="shared" si="2"/>
        <v>2E3D3D2A0B032D0000000100000000000000001F14460301074100A6002200003300F88723869B9A304C0028A9220900094000C8C0C42A060102460045000000000000008200CC00500059014001AE0013010B018500B501B6017C00CB00CA004402040200FF0000102100012D00034900071600094D000D4F000D24000F4B0013E600154A001926001B84011FEB0021920125</v>
      </c>
    </row>
    <row r="13" spans="1:9" x14ac:dyDescent="0.45">
      <c r="A13">
        <v>13</v>
      </c>
      <c r="B13" s="6">
        <v>1</v>
      </c>
      <c r="C13" s="6" t="s">
        <v>5</v>
      </c>
      <c r="D13" t="str">
        <f t="shared" si="1"/>
        <v>3D</v>
      </c>
      <c r="E13">
        <f t="shared" si="0"/>
        <v>61</v>
      </c>
      <c r="H13" t="str">
        <f t="shared" si="2"/>
        <v>3D3D2A0B032D0000000100000000000000001F14460301074100A6002200003300F88723869B9A304C0028A9220900094000C8C0C42A060102460045000000000000008200CC00500059014001AE0013010B018500B501B6017C00CB00CA004402040200FF0000102100012D00034900071600094D000D4F000D24000F4B0013E600154A001926001B84011FEB0021920125</v>
      </c>
    </row>
    <row r="14" spans="1:9" x14ac:dyDescent="0.45">
      <c r="A14">
        <v>14</v>
      </c>
      <c r="B14" s="6">
        <v>1</v>
      </c>
      <c r="C14" s="6" t="s">
        <v>6</v>
      </c>
      <c r="D14" t="str">
        <f t="shared" si="1"/>
        <v>3D</v>
      </c>
      <c r="E14">
        <f t="shared" si="0"/>
        <v>61</v>
      </c>
      <c r="H14" t="str">
        <f t="shared" si="2"/>
        <v>3D2A0B032D0000000100000000000000001F14460301074100A6002200003300F88723869B9A304C0028A9220900094000C8C0C42A060102460045000000000000008200CC00500059014001AE0013010B018500B501B6017C00CB00CA004402040200FF0000102100012D00034900071600094D000D4F000D24000F4B0013E600154A001926001B84011FEB0021920125</v>
      </c>
    </row>
    <row r="15" spans="1:9" x14ac:dyDescent="0.45">
      <c r="A15">
        <v>15</v>
      </c>
      <c r="B15" s="6">
        <v>1</v>
      </c>
      <c r="C15" s="6" t="s">
        <v>4</v>
      </c>
      <c r="D15" t="str">
        <f t="shared" si="1"/>
        <v>2A</v>
      </c>
      <c r="E15">
        <f t="shared" si="0"/>
        <v>42</v>
      </c>
      <c r="H15" t="str">
        <f t="shared" si="2"/>
        <v>2A0B032D0000000100000000000000001F14460301074100A6002200003300F88723869B9A304C0028A9220900094000C8C0C42A060102460045000000000000008200CC00500059014001AE0013010B018500B501B6017C00CB00CA004402040200FF0000102100012D00034900071600094D000D4F000D24000F4B0013E600154A001926001B84011FEB0021920125</v>
      </c>
    </row>
    <row r="16" spans="1:9" x14ac:dyDescent="0.45">
      <c r="A16">
        <v>16</v>
      </c>
      <c r="B16" s="6">
        <v>1</v>
      </c>
      <c r="C16" s="6" t="s">
        <v>7</v>
      </c>
      <c r="D16" t="str">
        <f t="shared" si="1"/>
        <v>0B</v>
      </c>
      <c r="E16">
        <f t="shared" si="0"/>
        <v>11</v>
      </c>
      <c r="H16" t="str">
        <f t="shared" si="2"/>
        <v>0B032D0000000100000000000000001F14460301074100A6002200003300F88723869B9A304C0028A9220900094000C8C0C42A060102460045000000000000008200CC00500059014001AE0013010B018500B501B6017C00CB00CA004402040200FF0000102100012D00034900071600094D000D4F000D24000F4B0013E600154A001926001B84011FEB0021920125</v>
      </c>
    </row>
    <row r="17" spans="1:8" x14ac:dyDescent="0.45">
      <c r="A17">
        <v>17</v>
      </c>
      <c r="B17" s="6">
        <v>1</v>
      </c>
      <c r="C17" s="6" t="s">
        <v>8</v>
      </c>
      <c r="D17" t="str">
        <f t="shared" si="1"/>
        <v>03</v>
      </c>
      <c r="E17">
        <f t="shared" si="0"/>
        <v>3</v>
      </c>
      <c r="H17" t="str">
        <f t="shared" si="2"/>
        <v>032D0000000100000000000000001F14460301074100A6002200003300F88723869B9A304C0028A9220900094000C8C0C42A060102460045000000000000008200CC00500059014001AE0013010B018500B501B6017C00CB00CA004402040200FF0000102100012D00034900071600094D000D4F000D24000F4B0013E600154A001926001B84011FEB0021920125</v>
      </c>
    </row>
    <row r="18" spans="1:8" x14ac:dyDescent="0.45">
      <c r="A18">
        <v>18</v>
      </c>
      <c r="B18" s="6">
        <v>1</v>
      </c>
      <c r="C18" s="6" t="s">
        <v>10</v>
      </c>
      <c r="D18" t="str">
        <f t="shared" si="1"/>
        <v>2D</v>
      </c>
      <c r="E18">
        <f t="shared" si="0"/>
        <v>45</v>
      </c>
      <c r="H18" t="str">
        <f t="shared" si="2"/>
        <v>2D0000000100000000000000001F14460301074100A6002200003300F88723869B9A304C0028A9220900094000C8C0C42A060102460045000000000000008200CC00500059014001AE0013010B018500B501B6017C00CB00CA004402040200FF0000102100012D00034900071600094D000D4F000D24000F4B0013E600154A001926001B84011FEB0021920125</v>
      </c>
    </row>
    <row r="19" spans="1:8" x14ac:dyDescent="0.45">
      <c r="A19">
        <v>19</v>
      </c>
      <c r="B19" s="6">
        <v>1</v>
      </c>
      <c r="C19" s="6" t="s">
        <v>51</v>
      </c>
      <c r="D19" t="str">
        <f t="shared" si="1"/>
        <v>00</v>
      </c>
      <c r="E19">
        <f t="shared" si="0"/>
        <v>0</v>
      </c>
      <c r="H19" t="str">
        <f t="shared" si="2"/>
        <v>0000000100000000000000001F14460301074100A6002200003300F88723869B9A304C0028A9220900094000C8C0C42A060102460045000000000000008200CC00500059014001AE0013010B018500B501B6017C00CB00CA004402040200FF0000102100012D00034900071600094D000D4F000D24000F4B0013E600154A001926001B84011FEB0021920125</v>
      </c>
    </row>
    <row r="20" spans="1:8" x14ac:dyDescent="0.45">
      <c r="A20">
        <v>20</v>
      </c>
      <c r="B20" s="6">
        <v>1</v>
      </c>
      <c r="C20" s="6" t="s">
        <v>52</v>
      </c>
      <c r="D20" t="str">
        <f t="shared" si="1"/>
        <v>00</v>
      </c>
      <c r="E20">
        <f t="shared" si="0"/>
        <v>0</v>
      </c>
      <c r="H20" t="str">
        <f t="shared" si="2"/>
        <v>00000100000000000000001F14460301074100A6002200003300F88723869B9A304C0028A9220900094000C8C0C42A060102460045000000000000008200CC00500059014001AE0013010B018500B501B6017C00CB00CA004402040200FF0000102100012D00034900071600094D000D4F000D24000F4B0013E600154A001926001B84011FEB0021920125</v>
      </c>
    </row>
    <row r="21" spans="1:8" x14ac:dyDescent="0.45">
      <c r="A21">
        <v>21</v>
      </c>
      <c r="B21" s="6">
        <v>1</v>
      </c>
      <c r="C21" s="6" t="s">
        <v>53</v>
      </c>
      <c r="D21" t="str">
        <f t="shared" si="1"/>
        <v>00</v>
      </c>
      <c r="E21">
        <f t="shared" si="0"/>
        <v>0</v>
      </c>
      <c r="H21" t="str">
        <f t="shared" si="2"/>
        <v>000100000000000000001F14460301074100A6002200003300F88723869B9A304C0028A9220900094000C8C0C42A060102460045000000000000008200CC00500059014001AE0013010B018500B501B6017C00CB00CA004402040200FF0000102100012D00034900071600094D000D4F000D24000F4B0013E600154A001926001B84011FEB0021920125</v>
      </c>
    </row>
    <row r="22" spans="1:8" x14ac:dyDescent="0.45">
      <c r="A22">
        <v>22</v>
      </c>
      <c r="B22" s="6">
        <v>1</v>
      </c>
      <c r="C22" s="6" t="s">
        <v>55</v>
      </c>
      <c r="D22" t="str">
        <f t="shared" si="1"/>
        <v>01</v>
      </c>
      <c r="E22">
        <f t="shared" si="0"/>
        <v>1</v>
      </c>
      <c r="H22" t="str">
        <f t="shared" si="2"/>
        <v>0100000000000000001F14460301074100A6002200003300F88723869B9A304C0028A9220900094000C8C0C42A060102460045000000000000008200CC00500059014001AE0013010B018500B501B6017C00CB00CA004402040200FF0000102100012D00034900071600094D000D4F000D24000F4B0013E600154A001926001B84011FEB0021920125</v>
      </c>
    </row>
    <row r="23" spans="1:8" x14ac:dyDescent="0.45">
      <c r="A23">
        <v>23</v>
      </c>
      <c r="B23" s="6">
        <v>1</v>
      </c>
      <c r="C23" s="6" t="s">
        <v>56</v>
      </c>
      <c r="D23" t="str">
        <f t="shared" si="1"/>
        <v>00</v>
      </c>
      <c r="E23">
        <f t="shared" si="0"/>
        <v>0</v>
      </c>
      <c r="H23" t="str">
        <f t="shared" si="2"/>
        <v>00000000000000001F14460301074100A6002200003300F88723869B9A304C0028A9220900094000C8C0C42A060102460045000000000000008200CC00500059014001AE0013010B018500B501B6017C00CB00CA004402040200FF0000102100012D00034900071600094D000D4F000D24000F4B0013E600154A001926001B84011FEB0021920125</v>
      </c>
    </row>
    <row r="24" spans="1:8" x14ac:dyDescent="0.45">
      <c r="A24">
        <v>24</v>
      </c>
      <c r="B24" s="6">
        <v>1</v>
      </c>
      <c r="C24" s="6" t="s">
        <v>54</v>
      </c>
      <c r="D24" t="str">
        <f t="shared" si="1"/>
        <v>00</v>
      </c>
      <c r="E24">
        <f t="shared" si="0"/>
        <v>0</v>
      </c>
      <c r="H24" t="str">
        <f t="shared" si="2"/>
        <v>000000000000001F14460301074100A6002200003300F88723869B9A304C0028A9220900094000C8C0C42A060102460045000000000000008200CC00500059014001AE0013010B018500B501B6017C00CB00CA004402040200FF0000102100012D00034900071600094D000D4F000D24000F4B0013E600154A001926001B84011FEB0021920125</v>
      </c>
    </row>
    <row r="25" spans="1:8" x14ac:dyDescent="0.45">
      <c r="A25">
        <v>25</v>
      </c>
      <c r="B25" s="6">
        <v>2</v>
      </c>
      <c r="C25" s="6" t="s">
        <v>11</v>
      </c>
      <c r="D25" t="str">
        <f t="shared" si="1"/>
        <v>0000</v>
      </c>
      <c r="E25">
        <f t="shared" si="0"/>
        <v>0</v>
      </c>
      <c r="H25" t="str">
        <f t="shared" si="2"/>
        <v>0000000000001F14460301074100A6002200003300F88723869B9A304C0028A9220900094000C8C0C42A060102460045000000000000008200CC00500059014001AE0013010B018500B501B6017C00CB00CA004402040200FF0000102100012D00034900071600094D000D4F000D24000F4B0013E600154A001926001B84011FEB0021920125</v>
      </c>
    </row>
    <row r="26" spans="1:8" x14ac:dyDescent="0.45">
      <c r="A26">
        <v>27</v>
      </c>
      <c r="B26" s="6">
        <v>2</v>
      </c>
      <c r="C26" s="6" t="s">
        <v>12</v>
      </c>
      <c r="D26" t="str">
        <f t="shared" si="1"/>
        <v>0000</v>
      </c>
      <c r="E26">
        <f t="shared" si="0"/>
        <v>0</v>
      </c>
      <c r="H26" t="str">
        <f t="shared" si="2"/>
        <v>000000001F14460301074100A6002200003300F88723869B9A304C0028A9220900094000C8C0C42A060102460045000000000000008200CC00500059014001AE0013010B018500B501B6017C00CB00CA004402040200FF0000102100012D00034900071600094D000D4F000D24000F4B0013E600154A001926001B84011FEB0021920125</v>
      </c>
    </row>
    <row r="27" spans="1:8" x14ac:dyDescent="0.45">
      <c r="A27">
        <v>29</v>
      </c>
      <c r="B27" s="6">
        <v>2</v>
      </c>
      <c r="C27" s="6" t="s">
        <v>13</v>
      </c>
      <c r="D27" t="str">
        <f t="shared" si="1"/>
        <v>0000</v>
      </c>
      <c r="E27">
        <f t="shared" si="0"/>
        <v>0</v>
      </c>
      <c r="H27" t="str">
        <f t="shared" si="2"/>
        <v>00001F14460301074100A6002200003300F88723869B9A304C0028A9220900094000C8C0C42A060102460045000000000000008200CC00500059014001AE0013010B018500B501B6017C00CB00CA004402040200FF0000102100012D00034900071600094D000D4F000D24000F4B0013E600154A001926001B84011FEB0021920125</v>
      </c>
    </row>
    <row r="28" spans="1:8" x14ac:dyDescent="0.45">
      <c r="A28">
        <v>31</v>
      </c>
      <c r="B28" s="6">
        <v>1</v>
      </c>
      <c r="C28" s="6" t="s">
        <v>14</v>
      </c>
      <c r="D28" t="str">
        <f t="shared" si="1"/>
        <v>1F</v>
      </c>
      <c r="E28">
        <f t="shared" si="0"/>
        <v>31</v>
      </c>
      <c r="H28" t="str">
        <f t="shared" si="2"/>
        <v>1F14460301074100A6002200003300F88723869B9A304C0028A9220900094000C8C0C42A060102460045000000000000008200CC00500059014001AE0013010B018500B501B6017C00CB00CA004402040200FF0000102100012D00034900071600094D000D4F000D24000F4B0013E600154A001926001B84011FEB0021920125</v>
      </c>
    </row>
    <row r="29" spans="1:8" x14ac:dyDescent="0.45">
      <c r="A29">
        <v>32</v>
      </c>
      <c r="B29" s="6">
        <v>1</v>
      </c>
      <c r="C29" s="6" t="s">
        <v>15</v>
      </c>
      <c r="D29" t="str">
        <f t="shared" si="1"/>
        <v>14</v>
      </c>
      <c r="E29">
        <f t="shared" si="0"/>
        <v>20</v>
      </c>
      <c r="H29" t="str">
        <f t="shared" si="2"/>
        <v>14460301074100A6002200003300F88723869B9A304C0028A9220900094000C8C0C42A060102460045000000000000008200CC00500059014001AE0013010B018500B501B6017C00CB00CA004402040200FF0000102100012D00034900071600094D000D4F000D24000F4B0013E600154A001926001B84011FEB0021920125</v>
      </c>
    </row>
    <row r="30" spans="1:8" x14ac:dyDescent="0.45">
      <c r="A30">
        <v>33</v>
      </c>
      <c r="B30" s="6">
        <v>1</v>
      </c>
      <c r="C30" s="6" t="s">
        <v>16</v>
      </c>
      <c r="D30" t="str">
        <f t="shared" si="1"/>
        <v>46</v>
      </c>
      <c r="E30">
        <f t="shared" si="0"/>
        <v>70</v>
      </c>
      <c r="H30" t="str">
        <f t="shared" si="2"/>
        <v>460301074100A6002200003300F88723869B9A304C0028A9220900094000C8C0C42A060102460045000000000000008200CC00500059014001AE0013010B018500B501B6017C00CB00CA004402040200FF0000102100012D00034900071600094D000D4F000D24000F4B0013E600154A001926001B84011FEB0021920125</v>
      </c>
    </row>
    <row r="31" spans="1:8" x14ac:dyDescent="0.45">
      <c r="A31">
        <v>34</v>
      </c>
      <c r="B31" s="6">
        <v>1</v>
      </c>
      <c r="C31" s="6" t="s">
        <v>17</v>
      </c>
      <c r="D31" t="str">
        <f t="shared" si="1"/>
        <v>03</v>
      </c>
      <c r="E31">
        <f t="shared" si="0"/>
        <v>3</v>
      </c>
      <c r="H31" t="str">
        <f t="shared" si="2"/>
        <v>0301074100A6002200003300F88723869B9A304C0028A9220900094000C8C0C42A060102460045000000000000008200CC00500059014001AE0013010B018500B501B6017C00CB00CA004402040200FF0000102100012D00034900071600094D000D4F000D24000F4B0013E600154A001926001B84011FEB0021920125</v>
      </c>
    </row>
    <row r="32" spans="1:8" x14ac:dyDescent="0.45">
      <c r="A32">
        <v>35</v>
      </c>
      <c r="B32" s="6">
        <v>1</v>
      </c>
      <c r="C32" s="6" t="s">
        <v>18</v>
      </c>
      <c r="D32" t="str">
        <f t="shared" si="1"/>
        <v>01</v>
      </c>
      <c r="E32">
        <f t="shared" si="0"/>
        <v>1</v>
      </c>
      <c r="H32" t="str">
        <f t="shared" si="2"/>
        <v>01074100A6002200003300F88723869B9A304C0028A9220900094000C8C0C42A060102460045000000000000008200CC00500059014001AE0013010B018500B501B6017C00CB00CA004402040200FF0000102100012D00034900071600094D000D4F000D24000F4B0013E600154A001926001B84011FEB0021920125</v>
      </c>
    </row>
    <row r="33" spans="1:8" x14ac:dyDescent="0.45">
      <c r="A33">
        <v>36</v>
      </c>
      <c r="B33" s="6">
        <v>1</v>
      </c>
      <c r="C33" s="6" t="s">
        <v>19</v>
      </c>
      <c r="D33" t="str">
        <f t="shared" si="1"/>
        <v>07</v>
      </c>
      <c r="E33">
        <f t="shared" si="0"/>
        <v>7</v>
      </c>
      <c r="H33" t="str">
        <f t="shared" si="2"/>
        <v>074100A6002200003300F88723869B9A304C0028A9220900094000C8C0C42A060102460045000000000000008200CC00500059014001AE0013010B018500B501B6017C00CB00CA004402040200FF0000102100012D00034900071600094D000D4F000D24000F4B0013E600154A001926001B84011FEB0021920125</v>
      </c>
    </row>
    <row r="34" spans="1:8" x14ac:dyDescent="0.45">
      <c r="A34">
        <v>37</v>
      </c>
      <c r="B34" s="6">
        <v>2</v>
      </c>
      <c r="C34" s="6" t="s">
        <v>20</v>
      </c>
      <c r="D34" t="str">
        <f t="shared" si="1"/>
        <v>4100</v>
      </c>
      <c r="E34">
        <f t="shared" si="0"/>
        <v>65</v>
      </c>
      <c r="H34" t="str">
        <f t="shared" si="2"/>
        <v>4100A6002200003300F88723869B9A304C0028A9220900094000C8C0C42A060102460045000000000000008200CC00500059014001AE0013010B018500B501B6017C00CB00CA004402040200FF0000102100012D00034900071600094D000D4F000D24000F4B0013E600154A001926001B84011FEB0021920125</v>
      </c>
    </row>
    <row r="35" spans="1:8" x14ac:dyDescent="0.45">
      <c r="A35">
        <v>39</v>
      </c>
      <c r="B35" s="6">
        <v>2</v>
      </c>
      <c r="C35" s="6" t="s">
        <v>21</v>
      </c>
      <c r="D35" t="str">
        <f t="shared" si="1"/>
        <v>A600</v>
      </c>
      <c r="E35">
        <f t="shared" si="0"/>
        <v>166</v>
      </c>
      <c r="H35" t="str">
        <f t="shared" si="2"/>
        <v>A6002200003300F88723869B9A304C0028A9220900094000C8C0C42A060102460045000000000000008200CC00500059014001AE0013010B018500B501B6017C00CB00CA004402040200FF0000102100012D00034900071600094D000D4F000D24000F4B0013E600154A001926001B84011FEB0021920125</v>
      </c>
    </row>
    <row r="36" spans="1:8" x14ac:dyDescent="0.45">
      <c r="A36">
        <v>41</v>
      </c>
      <c r="B36" s="6">
        <v>2</v>
      </c>
      <c r="C36" s="6" t="s">
        <v>22</v>
      </c>
      <c r="D36" t="str">
        <f t="shared" si="1"/>
        <v>2200</v>
      </c>
      <c r="E36">
        <f t="shared" si="0"/>
        <v>34</v>
      </c>
      <c r="H36" t="str">
        <f t="shared" si="2"/>
        <v>2200003300F88723869B9A304C0028A9220900094000C8C0C42A060102460045000000000000008200CC00500059014001AE0013010B018500B501B6017C00CB00CA004402040200FF0000102100012D00034900071600094D000D4F000D24000F4B0013E600154A001926001B84011FEB0021920125</v>
      </c>
    </row>
    <row r="37" spans="1:8" x14ac:dyDescent="0.45">
      <c r="A37">
        <v>43</v>
      </c>
      <c r="B37" s="6">
        <v>1</v>
      </c>
      <c r="C37" s="6" t="s">
        <v>23</v>
      </c>
      <c r="D37" t="str">
        <f t="shared" si="1"/>
        <v>00</v>
      </c>
      <c r="E37">
        <f t="shared" si="0"/>
        <v>0</v>
      </c>
      <c r="H37" t="str">
        <f t="shared" si="2"/>
        <v>003300F88723869B9A304C0028A9220900094000C8C0C42A060102460045000000000000008200CC00500059014001AE0013010B018500B501B6017C00CB00CA004402040200FF0000102100012D00034900071600094D000D4F000D24000F4B0013E600154A001926001B84011FEB0021920125</v>
      </c>
    </row>
    <row r="38" spans="1:8" x14ac:dyDescent="0.45">
      <c r="A38">
        <v>44</v>
      </c>
      <c r="B38" s="6">
        <v>2</v>
      </c>
      <c r="C38" s="6" t="s">
        <v>24</v>
      </c>
      <c r="D38" t="str">
        <f t="shared" si="1"/>
        <v>3300</v>
      </c>
      <c r="E38">
        <f t="shared" si="0"/>
        <v>51</v>
      </c>
      <c r="H38" t="str">
        <f t="shared" si="2"/>
        <v>3300F88723869B9A304C0028A9220900094000C8C0C42A060102460045000000000000008200CC00500059014001AE0013010B018500B501B6017C00CB00CA004402040200FF0000102100012D00034900071600094D000D4F000D24000F4B0013E600154A001926001B84011FEB0021920125</v>
      </c>
    </row>
    <row r="39" spans="1:8" x14ac:dyDescent="0.45">
      <c r="A39">
        <v>46</v>
      </c>
      <c r="B39" s="6">
        <v>1</v>
      </c>
      <c r="C39" s="6" t="s">
        <v>25</v>
      </c>
      <c r="D39" t="str">
        <f t="shared" si="1"/>
        <v>F8</v>
      </c>
      <c r="E39">
        <f t="shared" si="0"/>
        <v>248</v>
      </c>
      <c r="H39" t="str">
        <f t="shared" si="2"/>
        <v>F88723869B9A304C0028A9220900094000C8C0C42A060102460045000000000000008200CC00500059014001AE0013010B018500B501B6017C00CB00CA004402040200FF0000102100012D00034900071600094D000D4F000D24000F4B0013E600154A001926001B84011FEB0021920125</v>
      </c>
    </row>
    <row r="40" spans="1:8" x14ac:dyDescent="0.45">
      <c r="A40">
        <v>47</v>
      </c>
      <c r="B40" s="6">
        <v>1</v>
      </c>
      <c r="C40" s="6" t="s">
        <v>26</v>
      </c>
      <c r="D40" t="str">
        <f t="shared" si="1"/>
        <v>87</v>
      </c>
      <c r="E40">
        <f t="shared" si="0"/>
        <v>135</v>
      </c>
      <c r="H40" t="str">
        <f t="shared" si="2"/>
        <v>8723869B9A304C0028A9220900094000C8C0C42A060102460045000000000000008200CC00500059014001AE0013010B018500B501B6017C00CB00CA004402040200FF0000102100012D00034900071600094D000D4F000D24000F4B0013E600154A001926001B84011FEB0021920125</v>
      </c>
    </row>
    <row r="41" spans="1:8" x14ac:dyDescent="0.45">
      <c r="A41">
        <v>48</v>
      </c>
      <c r="B41" s="6">
        <v>1</v>
      </c>
      <c r="C41" s="6" t="s">
        <v>27</v>
      </c>
      <c r="D41" t="str">
        <f t="shared" si="1"/>
        <v>23</v>
      </c>
      <c r="E41">
        <f t="shared" si="0"/>
        <v>35</v>
      </c>
      <c r="H41" t="str">
        <f t="shared" si="2"/>
        <v>23869B9A304C0028A9220900094000C8C0C42A060102460045000000000000008200CC00500059014001AE0013010B018500B501B6017C00CB00CA004402040200FF0000102100012D00034900071600094D000D4F000D24000F4B0013E600154A001926001B84011FEB0021920125</v>
      </c>
    </row>
    <row r="42" spans="1:8" x14ac:dyDescent="0.45">
      <c r="A42">
        <v>49</v>
      </c>
      <c r="B42" s="6">
        <v>1</v>
      </c>
      <c r="C42" s="6" t="s">
        <v>28</v>
      </c>
      <c r="D42" t="str">
        <f t="shared" si="1"/>
        <v>86</v>
      </c>
      <c r="E42">
        <f t="shared" si="0"/>
        <v>134</v>
      </c>
      <c r="H42" t="str">
        <f t="shared" si="2"/>
        <v>869B9A304C0028A9220900094000C8C0C42A060102460045000000000000008200CC00500059014001AE0013010B018500B501B6017C00CB00CA004402040200FF0000102100012D00034900071600094D000D4F000D24000F4B0013E600154A001926001B84011FEB0021920125</v>
      </c>
    </row>
    <row r="43" spans="1:8" x14ac:dyDescent="0.45">
      <c r="A43">
        <v>50</v>
      </c>
      <c r="B43" s="6">
        <v>1</v>
      </c>
      <c r="C43" s="6" t="s">
        <v>29</v>
      </c>
      <c r="D43" t="str">
        <f t="shared" si="1"/>
        <v>9B</v>
      </c>
      <c r="E43">
        <f t="shared" si="0"/>
        <v>155</v>
      </c>
      <c r="H43" t="str">
        <f t="shared" si="2"/>
        <v>9B9A304C0028A9220900094000C8C0C42A060102460045000000000000008200CC00500059014001AE0013010B018500B501B6017C00CB00CA004402040200FF0000102100012D00034900071600094D000D4F000D24000F4B0013E600154A001926001B84011FEB0021920125</v>
      </c>
    </row>
    <row r="44" spans="1:8" x14ac:dyDescent="0.45">
      <c r="A44">
        <v>51</v>
      </c>
      <c r="B44" s="6">
        <v>1</v>
      </c>
      <c r="C44" s="6" t="s">
        <v>30</v>
      </c>
      <c r="D44" t="str">
        <f t="shared" si="1"/>
        <v>9A</v>
      </c>
      <c r="E44">
        <f t="shared" si="0"/>
        <v>154</v>
      </c>
      <c r="H44" t="str">
        <f t="shared" si="2"/>
        <v>9A304C0028A9220900094000C8C0C42A060102460045000000000000008200CC00500059014001AE0013010B018500B501B6017C00CB00CA004402040200FF0000102100012D00034900071600094D000D4F000D24000F4B0013E600154A001926001B84011FEB0021920125</v>
      </c>
    </row>
    <row r="45" spans="1:8" x14ac:dyDescent="0.45">
      <c r="A45">
        <v>52</v>
      </c>
      <c r="B45" s="6">
        <v>1</v>
      </c>
      <c r="C45" s="6" t="s">
        <v>31</v>
      </c>
      <c r="D45" t="str">
        <f t="shared" si="1"/>
        <v>30</v>
      </c>
      <c r="E45">
        <f t="shared" si="0"/>
        <v>48</v>
      </c>
      <c r="H45" t="str">
        <f t="shared" si="2"/>
        <v>304C0028A9220900094000C8C0C42A060102460045000000000000008200CC00500059014001AE0013010B018500B501B6017C00CB00CA004402040200FF0000102100012D00034900071600094D000D4F000D24000F4B0013E600154A001926001B84011FEB0021920125</v>
      </c>
    </row>
    <row r="46" spans="1:8" x14ac:dyDescent="0.45">
      <c r="A46">
        <v>53</v>
      </c>
      <c r="B46" s="6">
        <v>1</v>
      </c>
      <c r="C46" s="6" t="s">
        <v>32</v>
      </c>
      <c r="D46" t="str">
        <f t="shared" si="1"/>
        <v>4C</v>
      </c>
      <c r="E46">
        <f t="shared" si="0"/>
        <v>76</v>
      </c>
      <c r="H46" t="str">
        <f t="shared" si="2"/>
        <v>4C0028A9220900094000C8C0C42A060102460045000000000000008200CC00500059014001AE0013010B018500B501B6017C00CB00CA004402040200FF0000102100012D00034900071600094D000D4F000D24000F4B0013E600154A001926001B84011FEB0021920125</v>
      </c>
    </row>
    <row r="47" spans="1:8" x14ac:dyDescent="0.45">
      <c r="A47">
        <v>54</v>
      </c>
      <c r="B47" s="6">
        <v>1</v>
      </c>
      <c r="C47" s="6" t="s">
        <v>33</v>
      </c>
      <c r="D47" t="str">
        <f t="shared" si="1"/>
        <v>00</v>
      </c>
      <c r="E47">
        <f t="shared" si="0"/>
        <v>0</v>
      </c>
      <c r="H47" t="str">
        <f t="shared" si="2"/>
        <v>0028A9220900094000C8C0C42A060102460045000000000000008200CC00500059014001AE0013010B018500B501B6017C00CB00CA004402040200FF0000102100012D00034900071600094D000D4F000D24000F4B0013E600154A001926001B84011FEB0021920125</v>
      </c>
    </row>
    <row r="48" spans="1:8" x14ac:dyDescent="0.45">
      <c r="A48">
        <v>55</v>
      </c>
      <c r="B48" s="6">
        <v>1</v>
      </c>
      <c r="C48" s="6" t="s">
        <v>34</v>
      </c>
      <c r="D48" t="str">
        <f t="shared" si="1"/>
        <v>28</v>
      </c>
      <c r="E48">
        <f t="shared" si="0"/>
        <v>40</v>
      </c>
      <c r="H48" t="str">
        <f t="shared" si="2"/>
        <v>28A9220900094000C8C0C42A060102460045000000000000008200CC00500059014001AE0013010B018500B501B6017C00CB00CA004402040200FF0000102100012D00034900071600094D000D4F000D24000F4B0013E600154A001926001B84011FEB0021920125</v>
      </c>
    </row>
    <row r="49" spans="1:8" x14ac:dyDescent="0.45">
      <c r="A49">
        <v>56</v>
      </c>
      <c r="B49" s="6">
        <v>1</v>
      </c>
      <c r="C49" s="6" t="s">
        <v>35</v>
      </c>
      <c r="D49" t="str">
        <f t="shared" si="1"/>
        <v>A9</v>
      </c>
      <c r="E49">
        <f t="shared" si="0"/>
        <v>169</v>
      </c>
      <c r="H49" t="str">
        <f t="shared" si="2"/>
        <v>A9220900094000C8C0C42A060102460045000000000000008200CC00500059014001AE0013010B018500B501B6017C00CB00CA004402040200FF0000102100012D00034900071600094D000D4F000D24000F4B0013E600154A001926001B84011FEB0021920125</v>
      </c>
    </row>
    <row r="50" spans="1:8" x14ac:dyDescent="0.45">
      <c r="A50">
        <v>57</v>
      </c>
      <c r="B50" s="6">
        <v>1</v>
      </c>
      <c r="C50" s="6" t="s">
        <v>36</v>
      </c>
      <c r="D50" t="str">
        <f t="shared" si="1"/>
        <v>22</v>
      </c>
      <c r="E50">
        <f t="shared" si="0"/>
        <v>34</v>
      </c>
      <c r="H50" t="str">
        <f t="shared" si="2"/>
        <v>220900094000C8C0C42A060102460045000000000000008200CC00500059014001AE0013010B018500B501B6017C00CB00CA004402040200FF0000102100012D00034900071600094D000D4F000D24000F4B0013E600154A001926001B84011FEB0021920125</v>
      </c>
    </row>
    <row r="51" spans="1:8" x14ac:dyDescent="0.45">
      <c r="A51">
        <v>58</v>
      </c>
      <c r="B51" s="6">
        <v>1</v>
      </c>
      <c r="C51" s="6" t="s">
        <v>161</v>
      </c>
      <c r="D51" t="str">
        <f t="shared" si="1"/>
        <v>09</v>
      </c>
      <c r="E51">
        <f t="shared" si="0"/>
        <v>9</v>
      </c>
      <c r="H51" t="str">
        <f t="shared" si="2"/>
        <v>0900094000C8C0C42A060102460045000000000000008200CC00500059014001AE0013010B018500B501B6017C00CB00CA004402040200FF0000102100012D00034900071600094D000D4F000D24000F4B0013E600154A001926001B84011FEB0021920125</v>
      </c>
    </row>
    <row r="52" spans="1:8" x14ac:dyDescent="0.45">
      <c r="A52">
        <v>59</v>
      </c>
      <c r="B52" s="6">
        <v>1</v>
      </c>
      <c r="C52" s="6" t="s">
        <v>136</v>
      </c>
      <c r="D52" t="str">
        <f t="shared" si="1"/>
        <v>00</v>
      </c>
      <c r="E52">
        <f t="shared" si="0"/>
        <v>0</v>
      </c>
      <c r="H52" t="str">
        <f t="shared" si="2"/>
        <v>00094000C8C0C42A060102460045000000000000008200CC00500059014001AE0013010B018500B501B6017C00CB00CA004402040200FF0000102100012D00034900071600094D000D4F000D24000F4B0013E600154A001926001B84011FEB0021920125</v>
      </c>
    </row>
    <row r="53" spans="1:8" x14ac:dyDescent="0.45">
      <c r="A53">
        <v>60</v>
      </c>
      <c r="B53" s="6">
        <v>1</v>
      </c>
      <c r="C53" s="6" t="s">
        <v>169</v>
      </c>
      <c r="D53" t="str">
        <f t="shared" si="1"/>
        <v>09</v>
      </c>
      <c r="E53">
        <f t="shared" si="0"/>
        <v>9</v>
      </c>
      <c r="H53" t="str">
        <f t="shared" si="2"/>
        <v>094000C8C0C42A060102460045000000000000008200CC00500059014001AE0013010B018500B501B6017C00CB00CA004402040200FF0000102100012D00034900071600094D000D4F000D24000F4B0013E600154A001926001B84011FEB0021920125</v>
      </c>
    </row>
    <row r="54" spans="1:8" x14ac:dyDescent="0.45">
      <c r="A54">
        <v>61</v>
      </c>
      <c r="B54" s="6">
        <v>1</v>
      </c>
      <c r="C54" s="6" t="s">
        <v>37</v>
      </c>
      <c r="D54" t="str">
        <f t="shared" si="1"/>
        <v>40</v>
      </c>
      <c r="E54">
        <f t="shared" si="0"/>
        <v>64</v>
      </c>
      <c r="H54" t="str">
        <f t="shared" si="2"/>
        <v>4000C8C0C42A060102460045000000000000008200CC00500059014001AE0013010B018500B501B6017C00CB00CA004402040200FF0000102100012D00034900071600094D000D4F000D24000F4B0013E600154A001926001B84011FEB0021920125</v>
      </c>
    </row>
    <row r="55" spans="1:8" x14ac:dyDescent="0.45">
      <c r="A55">
        <v>62</v>
      </c>
      <c r="B55" s="6">
        <v>1</v>
      </c>
      <c r="C55" s="6" t="s">
        <v>38</v>
      </c>
      <c r="D55" t="str">
        <f t="shared" si="1"/>
        <v>00</v>
      </c>
      <c r="E55">
        <f t="shared" si="0"/>
        <v>0</v>
      </c>
      <c r="H55" t="str">
        <f t="shared" si="2"/>
        <v>00C8C0C42A060102460045000000000000008200CC00500059014001AE0013010B018500B501B6017C00CB00CA004402040200FF0000102100012D00034900071600094D000D4F000D24000F4B0013E600154A001926001B84011FEB0021920125</v>
      </c>
    </row>
    <row r="56" spans="1:8" x14ac:dyDescent="0.45">
      <c r="A56">
        <v>63</v>
      </c>
      <c r="B56" s="6">
        <v>1</v>
      </c>
      <c r="C56" s="6" t="s">
        <v>39</v>
      </c>
      <c r="D56" t="str">
        <f t="shared" si="1"/>
        <v>C8</v>
      </c>
      <c r="E56">
        <f t="shared" si="0"/>
        <v>200</v>
      </c>
      <c r="H56" t="str">
        <f t="shared" si="2"/>
        <v>C8C0C42A060102460045000000000000008200CC00500059014001AE0013010B018500B501B6017C00CB00CA004402040200FF0000102100012D00034900071600094D000D4F000D24000F4B0013E600154A001926001B84011FEB0021920125</v>
      </c>
    </row>
    <row r="57" spans="1:8" x14ac:dyDescent="0.45">
      <c r="A57">
        <v>64</v>
      </c>
      <c r="B57" s="6">
        <v>1</v>
      </c>
      <c r="C57" s="6" t="s">
        <v>40</v>
      </c>
      <c r="D57" t="str">
        <f t="shared" si="1"/>
        <v>C0</v>
      </c>
      <c r="E57">
        <f t="shared" si="0"/>
        <v>192</v>
      </c>
      <c r="H57" t="str">
        <f t="shared" si="2"/>
        <v>C0C42A060102460045000000000000008200CC00500059014001AE0013010B018500B501B6017C00CB00CA004402040200FF0000102100012D00034900071600094D000D4F000D24000F4B0013E600154A001926001B84011FEB0021920125</v>
      </c>
    </row>
    <row r="58" spans="1:8" x14ac:dyDescent="0.45">
      <c r="A58">
        <v>65</v>
      </c>
      <c r="B58" s="6">
        <v>1</v>
      </c>
      <c r="C58" s="6" t="s">
        <v>41</v>
      </c>
      <c r="D58" t="str">
        <f t="shared" si="1"/>
        <v>C4</v>
      </c>
      <c r="E58">
        <f t="shared" si="0"/>
        <v>196</v>
      </c>
      <c r="H58" t="str">
        <f t="shared" si="2"/>
        <v>C42A060102460045000000000000008200CC00500059014001AE0013010B018500B501B6017C00CB00CA004402040200FF0000102100012D00034900071600094D000D4F000D24000F4B0013E600154A001926001B84011FEB0021920125</v>
      </c>
    </row>
    <row r="59" spans="1:8" x14ac:dyDescent="0.45">
      <c r="A59">
        <v>66</v>
      </c>
      <c r="B59" s="6">
        <v>1</v>
      </c>
      <c r="C59" s="6" t="s">
        <v>42</v>
      </c>
      <c r="D59" t="str">
        <f t="shared" si="1"/>
        <v>2A</v>
      </c>
      <c r="E59">
        <f t="shared" si="0"/>
        <v>42</v>
      </c>
      <c r="H59" t="str">
        <f t="shared" si="2"/>
        <v>2A060102460045000000000000008200CC00500059014001AE0013010B018500B501B6017C00CB00CA004402040200FF0000102100012D00034900071600094D000D4F000D24000F4B0013E600154A001926001B84011FEB0021920125</v>
      </c>
    </row>
    <row r="60" spans="1:8" x14ac:dyDescent="0.45">
      <c r="A60">
        <v>67</v>
      </c>
      <c r="B60" s="6">
        <v>1</v>
      </c>
      <c r="C60" s="6" t="s">
        <v>43</v>
      </c>
      <c r="D60" t="str">
        <f t="shared" si="1"/>
        <v>06</v>
      </c>
      <c r="E60">
        <f t="shared" si="0"/>
        <v>6</v>
      </c>
      <c r="H60" t="str">
        <f t="shared" si="2"/>
        <v>060102460045000000000000008200CC00500059014001AE0013010B018500B501B6017C00CB00CA004402040200FF0000102100012D00034900071600094D000D4F000D24000F4B0013E600154A001926001B84011FEB0021920125</v>
      </c>
    </row>
    <row r="61" spans="1:8" x14ac:dyDescent="0.45">
      <c r="A61">
        <v>68</v>
      </c>
      <c r="B61" s="6">
        <v>1</v>
      </c>
      <c r="C61" s="6" t="s">
        <v>44</v>
      </c>
      <c r="D61" t="str">
        <f t="shared" si="1"/>
        <v>01</v>
      </c>
      <c r="E61">
        <f t="shared" si="0"/>
        <v>1</v>
      </c>
      <c r="H61" t="str">
        <f t="shared" si="2"/>
        <v>0102460045000000000000008200CC00500059014001AE0013010B018500B501B6017C00CB00CA004402040200FF0000102100012D00034900071600094D000D4F000D24000F4B0013E600154A001926001B84011FEB0021920125</v>
      </c>
    </row>
    <row r="62" spans="1:8" x14ac:dyDescent="0.45">
      <c r="A62">
        <v>69</v>
      </c>
      <c r="B62" s="6">
        <v>1</v>
      </c>
      <c r="C62" s="6" t="s">
        <v>174</v>
      </c>
      <c r="D62" t="str">
        <f t="shared" si="1"/>
        <v>02</v>
      </c>
      <c r="E62">
        <f t="shared" si="0"/>
        <v>2</v>
      </c>
      <c r="H62" t="str">
        <f t="shared" si="2"/>
        <v>02460045000000000000008200CC00500059014001AE0013010B018500B501B6017C00CB00CA004402040200FF0000102100012D00034900071600094D000D4F000D24000F4B0013E600154A001926001B84011FEB0021920125</v>
      </c>
    </row>
    <row r="63" spans="1:8" x14ac:dyDescent="0.45">
      <c r="A63">
        <v>70</v>
      </c>
      <c r="B63" s="6">
        <v>2</v>
      </c>
      <c r="C63" s="6" t="s">
        <v>46</v>
      </c>
      <c r="D63" t="str">
        <f t="shared" si="1"/>
        <v>4600</v>
      </c>
      <c r="E63">
        <f t="shared" si="0"/>
        <v>70</v>
      </c>
      <c r="H63" t="str">
        <f t="shared" si="2"/>
        <v>460045000000000000008200CC00500059014001AE0013010B018500B501B6017C00CB00CA004402040200FF0000102100012D00034900071600094D000D4F000D24000F4B0013E600154A001926001B84011FEB0021920125</v>
      </c>
    </row>
    <row r="64" spans="1:8" x14ac:dyDescent="0.45">
      <c r="A64">
        <v>72</v>
      </c>
      <c r="B64" s="6">
        <v>2</v>
      </c>
      <c r="C64" s="6" t="s">
        <v>47</v>
      </c>
      <c r="D64" t="str">
        <f t="shared" si="1"/>
        <v>4500</v>
      </c>
      <c r="E64">
        <f t="shared" si="0"/>
        <v>69</v>
      </c>
      <c r="H64" t="str">
        <f t="shared" si="2"/>
        <v>45000000000000008200CC00500059014001AE0013010B018500B501B6017C00CB00CA004402040200FF0000102100012D00034900071600094D000D4F000D24000F4B0013E600154A001926001B84011FEB0021920125</v>
      </c>
    </row>
    <row r="65" spans="1:8" x14ac:dyDescent="0.45">
      <c r="A65">
        <v>74</v>
      </c>
      <c r="B65" s="6">
        <v>2</v>
      </c>
      <c r="C65" s="6" t="s">
        <v>48</v>
      </c>
      <c r="D65" t="str">
        <f t="shared" si="1"/>
        <v>0000</v>
      </c>
      <c r="E65">
        <f t="shared" si="0"/>
        <v>0</v>
      </c>
      <c r="H65" t="str">
        <f t="shared" si="2"/>
        <v>0000000000008200CC00500059014001AE0013010B018500B501B6017C00CB00CA004402040200FF0000102100012D00034900071600094D000D4F000D24000F4B0013E600154A001926001B84011FEB0021920125</v>
      </c>
    </row>
    <row r="66" spans="1:8" x14ac:dyDescent="0.45">
      <c r="A66">
        <v>76</v>
      </c>
      <c r="B66" s="6">
        <v>2</v>
      </c>
      <c r="C66" s="6" t="s">
        <v>49</v>
      </c>
      <c r="D66" t="str">
        <f t="shared" si="1"/>
        <v>0000</v>
      </c>
      <c r="E66">
        <f t="shared" si="0"/>
        <v>0</v>
      </c>
      <c r="H66" t="str">
        <f t="shared" si="2"/>
        <v>000000008200CC00500059014001AE0013010B018500B501B6017C00CB00CA004402040200FF0000102100012D00034900071600094D000D4F000D24000F4B0013E600154A001926001B84011FEB0021920125</v>
      </c>
    </row>
    <row r="67" spans="1:8" x14ac:dyDescent="0.45">
      <c r="A67">
        <v>78</v>
      </c>
      <c r="B67" s="6">
        <v>2</v>
      </c>
      <c r="C67" s="6" t="s">
        <v>50</v>
      </c>
      <c r="D67" t="str">
        <f t="shared" si="1"/>
        <v>0000</v>
      </c>
      <c r="E67">
        <f t="shared" ref="E67:E100" si="3">HEX2DEC(IF(LEN(D67)=2,D67,MID(D67,3,2)&amp;MID(D67,1,2)))</f>
        <v>0</v>
      </c>
      <c r="H67" t="str">
        <f t="shared" si="2"/>
        <v>00008200CC00500059014001AE0013010B018500B501B6017C00CB00CA004402040200FF0000102100012D00034900071600094D000D4F000D24000F4B0013E600154A001926001B84011FEB0021920125</v>
      </c>
    </row>
    <row r="68" spans="1:8" x14ac:dyDescent="0.45">
      <c r="A68">
        <v>80</v>
      </c>
      <c r="B68" s="6">
        <v>2</v>
      </c>
      <c r="C68" s="6" t="s">
        <v>65</v>
      </c>
      <c r="D68" t="str">
        <f t="shared" ref="D68" si="4">LEFT(H68,2*B68)</f>
        <v>8200</v>
      </c>
      <c r="E68">
        <f t="shared" si="3"/>
        <v>130</v>
      </c>
      <c r="F68" t="str">
        <f>IF(C68&lt;&gt;C69,COUNTIF(C:C,"="&amp;C68),"")</f>
        <v/>
      </c>
      <c r="H68" t="str">
        <f t="shared" ref="H68" si="5">RIGHT(H67,LEN(H67)-LEN(D67))</f>
        <v>8200CC00500059014001AE0013010B018500B501B6017C00CB00CA004402040200FF0000102100012D00034900071600094D000D4F000D24000F4B0013E600154A001926001B84011FEB0021920125</v>
      </c>
    </row>
    <row r="69" spans="1:8" x14ac:dyDescent="0.45">
      <c r="A69">
        <f>A68+B68</f>
        <v>82</v>
      </c>
      <c r="B69" s="6">
        <v>2</v>
      </c>
      <c r="C69" s="6" t="s">
        <v>65</v>
      </c>
      <c r="D69" t="str">
        <f t="shared" ref="D69:D77" si="6">LEFT(H69,2*B69)</f>
        <v>CC00</v>
      </c>
      <c r="E69">
        <f t="shared" si="3"/>
        <v>204</v>
      </c>
      <c r="F69" t="str">
        <f t="shared" ref="F69:F82" si="7">IF(C69&lt;&gt;C70,COUNTIF(C:C,"="&amp;C69),"")</f>
        <v/>
      </c>
      <c r="H69" t="str">
        <f t="shared" ref="H69:H83" si="8">RIGHT(H68,LEN(H68)-LEN(D68))</f>
        <v>CC00500059014001AE0013010B018500B501B6017C00CB00CA004402040200FF0000102100012D00034900071600094D000D4F000D24000F4B0013E600154A001926001B84011FEB0021920125</v>
      </c>
    </row>
    <row r="70" spans="1:8" x14ac:dyDescent="0.45">
      <c r="A70">
        <f t="shared" ref="A70:A83" si="9">A69+B69</f>
        <v>84</v>
      </c>
      <c r="B70" s="6">
        <v>2</v>
      </c>
      <c r="C70" s="6" t="s">
        <v>65</v>
      </c>
      <c r="D70" t="str">
        <f t="shared" si="6"/>
        <v>5000</v>
      </c>
      <c r="E70">
        <f t="shared" si="3"/>
        <v>80</v>
      </c>
      <c r="F70" t="str">
        <f t="shared" si="7"/>
        <v/>
      </c>
      <c r="H70" t="str">
        <f t="shared" si="8"/>
        <v>500059014001AE0013010B018500B501B6017C00CB00CA004402040200FF0000102100012D00034900071600094D000D4F000D24000F4B0013E600154A001926001B84011FEB0021920125</v>
      </c>
    </row>
    <row r="71" spans="1:8" x14ac:dyDescent="0.45">
      <c r="A71">
        <f t="shared" si="9"/>
        <v>86</v>
      </c>
      <c r="B71" s="6">
        <v>2</v>
      </c>
      <c r="C71" s="6" t="s">
        <v>65</v>
      </c>
      <c r="D71" t="str">
        <f t="shared" si="6"/>
        <v>5901</v>
      </c>
      <c r="E71">
        <f t="shared" si="3"/>
        <v>345</v>
      </c>
      <c r="F71" t="str">
        <f t="shared" si="7"/>
        <v/>
      </c>
      <c r="H71" t="str">
        <f t="shared" si="8"/>
        <v>59014001AE0013010B018500B501B6017C00CB00CA004402040200FF0000102100012D00034900071600094D000D4F000D24000F4B0013E600154A001926001B84011FEB0021920125</v>
      </c>
    </row>
    <row r="72" spans="1:8" x14ac:dyDescent="0.45">
      <c r="A72">
        <f t="shared" si="9"/>
        <v>88</v>
      </c>
      <c r="B72" s="6">
        <v>2</v>
      </c>
      <c r="C72" s="6" t="s">
        <v>65</v>
      </c>
      <c r="D72" t="str">
        <f t="shared" si="6"/>
        <v>4001</v>
      </c>
      <c r="E72">
        <f t="shared" si="3"/>
        <v>320</v>
      </c>
      <c r="F72" t="str">
        <f t="shared" si="7"/>
        <v/>
      </c>
      <c r="H72" t="str">
        <f t="shared" si="8"/>
        <v>4001AE0013010B018500B501B6017C00CB00CA004402040200FF0000102100012D00034900071600094D000D4F000D24000F4B0013E600154A001926001B84011FEB0021920125</v>
      </c>
    </row>
    <row r="73" spans="1:8" x14ac:dyDescent="0.45">
      <c r="A73">
        <f t="shared" si="9"/>
        <v>90</v>
      </c>
      <c r="B73" s="6">
        <v>2</v>
      </c>
      <c r="C73" s="6" t="s">
        <v>65</v>
      </c>
      <c r="D73" t="str">
        <f t="shared" si="6"/>
        <v>AE00</v>
      </c>
      <c r="E73">
        <f t="shared" si="3"/>
        <v>174</v>
      </c>
      <c r="F73" t="str">
        <f t="shared" si="7"/>
        <v/>
      </c>
      <c r="H73" t="str">
        <f t="shared" si="8"/>
        <v>AE0013010B018500B501B6017C00CB00CA004402040200FF0000102100012D00034900071600094D000D4F000D24000F4B0013E600154A001926001B84011FEB0021920125</v>
      </c>
    </row>
    <row r="74" spans="1:8" x14ac:dyDescent="0.45">
      <c r="A74">
        <f t="shared" si="9"/>
        <v>92</v>
      </c>
      <c r="B74" s="6">
        <v>2</v>
      </c>
      <c r="C74" s="6" t="s">
        <v>65</v>
      </c>
      <c r="D74" t="str">
        <f t="shared" si="6"/>
        <v>1301</v>
      </c>
      <c r="E74">
        <f t="shared" si="3"/>
        <v>275</v>
      </c>
      <c r="F74" t="str">
        <f t="shared" si="7"/>
        <v/>
      </c>
      <c r="H74" t="str">
        <f t="shared" si="8"/>
        <v>13010B018500B501B6017C00CB00CA004402040200FF0000102100012D00034900071600094D000D4F000D24000F4B0013E600154A001926001B84011FEB0021920125</v>
      </c>
    </row>
    <row r="75" spans="1:8" x14ac:dyDescent="0.45">
      <c r="A75">
        <f t="shared" si="9"/>
        <v>94</v>
      </c>
      <c r="B75" s="6">
        <v>2</v>
      </c>
      <c r="C75" s="6" t="s">
        <v>65</v>
      </c>
      <c r="D75" t="str">
        <f t="shared" si="6"/>
        <v>0B01</v>
      </c>
      <c r="E75">
        <f t="shared" si="3"/>
        <v>267</v>
      </c>
      <c r="F75" t="str">
        <f t="shared" si="7"/>
        <v/>
      </c>
      <c r="H75" t="str">
        <f t="shared" si="8"/>
        <v>0B018500B501B6017C00CB00CA004402040200FF0000102100012D00034900071600094D000D4F000D24000F4B0013E600154A001926001B84011FEB0021920125</v>
      </c>
    </row>
    <row r="76" spans="1:8" x14ac:dyDescent="0.45">
      <c r="A76">
        <f t="shared" si="9"/>
        <v>96</v>
      </c>
      <c r="B76" s="6">
        <v>2</v>
      </c>
      <c r="C76" s="6" t="s">
        <v>65</v>
      </c>
      <c r="D76" t="str">
        <f t="shared" si="6"/>
        <v>8500</v>
      </c>
      <c r="E76">
        <f t="shared" si="3"/>
        <v>133</v>
      </c>
      <c r="F76" t="str">
        <f t="shared" si="7"/>
        <v/>
      </c>
      <c r="H76" t="str">
        <f t="shared" si="8"/>
        <v>8500B501B6017C00CB00CA004402040200FF0000102100012D00034900071600094D000D4F000D24000F4B0013E600154A001926001B84011FEB0021920125</v>
      </c>
    </row>
    <row r="77" spans="1:8" x14ac:dyDescent="0.45">
      <c r="A77">
        <f t="shared" si="9"/>
        <v>98</v>
      </c>
      <c r="B77" s="6">
        <v>2</v>
      </c>
      <c r="C77" s="6" t="s">
        <v>65</v>
      </c>
      <c r="D77" t="str">
        <f t="shared" si="6"/>
        <v>B501</v>
      </c>
      <c r="E77">
        <f t="shared" si="3"/>
        <v>437</v>
      </c>
      <c r="F77" t="str">
        <f t="shared" si="7"/>
        <v/>
      </c>
      <c r="H77" t="str">
        <f t="shared" si="8"/>
        <v>B501B6017C00CB00CA004402040200FF0000102100012D00034900071600094D000D4F000D24000F4B0013E600154A001926001B84011FEB0021920125</v>
      </c>
    </row>
    <row r="78" spans="1:8" x14ac:dyDescent="0.45">
      <c r="A78">
        <f t="shared" si="9"/>
        <v>100</v>
      </c>
      <c r="B78" s="6">
        <v>2</v>
      </c>
      <c r="C78" s="6" t="s">
        <v>65</v>
      </c>
      <c r="D78" t="str">
        <f t="shared" ref="D78:D82" si="10">LEFT(H78,2*B78)</f>
        <v>B601</v>
      </c>
      <c r="E78">
        <f t="shared" si="3"/>
        <v>438</v>
      </c>
      <c r="F78" t="str">
        <f t="shared" si="7"/>
        <v/>
      </c>
      <c r="H78" t="str">
        <f t="shared" si="8"/>
        <v>B6017C00CB00CA004402040200FF0000102100012D00034900071600094D000D4F000D24000F4B0013E600154A001926001B84011FEB0021920125</v>
      </c>
    </row>
    <row r="79" spans="1:8" x14ac:dyDescent="0.45">
      <c r="A79">
        <f t="shared" si="9"/>
        <v>102</v>
      </c>
      <c r="B79" s="6">
        <v>2</v>
      </c>
      <c r="C79" s="6" t="s">
        <v>65</v>
      </c>
      <c r="D79" t="str">
        <f t="shared" si="10"/>
        <v>7C00</v>
      </c>
      <c r="E79">
        <f t="shared" si="3"/>
        <v>124</v>
      </c>
      <c r="F79" t="str">
        <f t="shared" si="7"/>
        <v/>
      </c>
      <c r="H79" t="str">
        <f t="shared" si="8"/>
        <v>7C00CB00CA004402040200FF0000102100012D00034900071600094D000D4F000D24000F4B0013E600154A001926001B84011FEB0021920125</v>
      </c>
    </row>
    <row r="80" spans="1:8" x14ac:dyDescent="0.45">
      <c r="A80">
        <f t="shared" si="9"/>
        <v>104</v>
      </c>
      <c r="B80" s="6">
        <v>2</v>
      </c>
      <c r="C80" s="6" t="s">
        <v>65</v>
      </c>
      <c r="D80" t="str">
        <f t="shared" si="10"/>
        <v>CB00</v>
      </c>
      <c r="E80">
        <f t="shared" si="3"/>
        <v>203</v>
      </c>
      <c r="F80" t="str">
        <f t="shared" si="7"/>
        <v/>
      </c>
      <c r="H80" t="str">
        <f t="shared" si="8"/>
        <v>CB00CA004402040200FF0000102100012D00034900071600094D000D4F000D24000F4B0013E600154A001926001B84011FEB0021920125</v>
      </c>
    </row>
    <row r="81" spans="1:8" x14ac:dyDescent="0.45">
      <c r="A81">
        <f t="shared" si="9"/>
        <v>106</v>
      </c>
      <c r="B81" s="6">
        <v>2</v>
      </c>
      <c r="C81" s="6" t="s">
        <v>65</v>
      </c>
      <c r="D81" t="str">
        <f t="shared" si="10"/>
        <v>CA00</v>
      </c>
      <c r="E81">
        <f t="shared" si="3"/>
        <v>202</v>
      </c>
      <c r="F81" t="str">
        <f t="shared" si="7"/>
        <v/>
      </c>
      <c r="H81" t="str">
        <f t="shared" si="8"/>
        <v>CA004402040200FF0000102100012D00034900071600094D000D4F000D24000F4B0013E600154A001926001B84011FEB0021920125</v>
      </c>
    </row>
    <row r="82" spans="1:8" x14ac:dyDescent="0.45">
      <c r="A82">
        <f t="shared" si="9"/>
        <v>108</v>
      </c>
      <c r="B82" s="6">
        <v>2</v>
      </c>
      <c r="C82" s="6" t="s">
        <v>65</v>
      </c>
      <c r="D82" t="str">
        <f t="shared" si="10"/>
        <v>4402</v>
      </c>
      <c r="E82">
        <f t="shared" si="3"/>
        <v>580</v>
      </c>
      <c r="F82">
        <f t="shared" si="7"/>
        <v>15</v>
      </c>
      <c r="H82" t="str">
        <f t="shared" si="8"/>
        <v>4402040200FF0000102100012D00034900071600094D000D4F000D24000F4B0013E600154A001926001B84011FEB0021920125</v>
      </c>
    </row>
    <row r="83" spans="1:8" ht="85.5" x14ac:dyDescent="0.45">
      <c r="A83">
        <f t="shared" si="9"/>
        <v>110</v>
      </c>
      <c r="B83" s="6">
        <v>7</v>
      </c>
      <c r="C83" s="4" t="s">
        <v>101</v>
      </c>
      <c r="D83" t="str">
        <f t="shared" ref="D83" si="11">LEFT(H83,2*B83)</f>
        <v>040200FF000010</v>
      </c>
      <c r="E83">
        <f t="shared" si="3"/>
        <v>516</v>
      </c>
      <c r="F83">
        <f t="shared" ref="F83" si="12">IF(C83&lt;&gt;C84,COUNTIF(C:C,"="&amp;C83),"")</f>
        <v>1</v>
      </c>
      <c r="H83" t="str">
        <f t="shared" si="8"/>
        <v>040200FF0000102100012D00034900071600094D000D4F000D24000F4B0013E600154A001926001B84011FEB0021920125</v>
      </c>
    </row>
    <row r="84" spans="1:8" x14ac:dyDescent="0.45">
      <c r="A84">
        <f t="shared" ref="A84:A85" si="13">A83+B83</f>
        <v>117</v>
      </c>
      <c r="B84" s="6">
        <v>3</v>
      </c>
      <c r="C84" s="6" t="s">
        <v>66</v>
      </c>
      <c r="D84" t="str">
        <f t="shared" ref="D84:D85" si="14">LEFT(H84,2*B84)</f>
        <v>210001</v>
      </c>
      <c r="E84">
        <f t="shared" si="3"/>
        <v>33</v>
      </c>
      <c r="F84" t="str">
        <f t="shared" ref="F84:F85" si="15">IF(C84&lt;&gt;C85,COUNTIF(C:C,"="&amp;C84),"")</f>
        <v/>
      </c>
      <c r="H84" t="str">
        <f>RIGHT(H83,LEN(H83)-LEN(D83))</f>
        <v>2100012D00034900071600094D000D4F000D24000F4B0013E600154A001926001B84011FEB0021920125</v>
      </c>
    </row>
    <row r="85" spans="1:8" x14ac:dyDescent="0.45">
      <c r="A85">
        <f t="shared" si="13"/>
        <v>120</v>
      </c>
      <c r="B85" s="6">
        <v>3</v>
      </c>
      <c r="C85" s="6" t="s">
        <v>66</v>
      </c>
      <c r="D85" t="str">
        <f t="shared" si="14"/>
        <v>2D0003</v>
      </c>
      <c r="E85">
        <f t="shared" si="3"/>
        <v>45</v>
      </c>
      <c r="F85" t="str">
        <f t="shared" si="15"/>
        <v/>
      </c>
      <c r="H85" t="str">
        <f t="shared" ref="H84:H85" si="16">RIGHT(H84,LEN(H84)-LEN(D84))</f>
        <v>2D00034900071600094D000D4F000D24000F4B0013E600154A001926001B84011FEB0021920125</v>
      </c>
    </row>
    <row r="86" spans="1:8" x14ac:dyDescent="0.45">
      <c r="A86">
        <f t="shared" ref="A86:A100" si="17">A85+B85</f>
        <v>123</v>
      </c>
      <c r="B86" s="6">
        <v>3</v>
      </c>
      <c r="C86" s="6" t="s">
        <v>66</v>
      </c>
      <c r="D86" t="str">
        <f t="shared" ref="D86:D100" si="18">LEFT(H86,2*B86)</f>
        <v>490007</v>
      </c>
      <c r="E86">
        <f t="shared" si="3"/>
        <v>73</v>
      </c>
      <c r="F86" t="str">
        <f t="shared" ref="F86:F100" si="19">IF(C86&lt;&gt;C87,COUNTIF(C:C,"="&amp;C86),"")</f>
        <v/>
      </c>
      <c r="H86" t="str">
        <f t="shared" ref="H86:H101" si="20">RIGHT(H85,LEN(H85)-LEN(D85))</f>
        <v>4900071600094D000D4F000D24000F4B0013E600154A001926001B84011FEB0021920125</v>
      </c>
    </row>
    <row r="87" spans="1:8" x14ac:dyDescent="0.45">
      <c r="A87">
        <f t="shared" si="17"/>
        <v>126</v>
      </c>
      <c r="B87" s="6">
        <v>3</v>
      </c>
      <c r="C87" s="6" t="s">
        <v>66</v>
      </c>
      <c r="D87" t="str">
        <f t="shared" si="18"/>
        <v>160009</v>
      </c>
      <c r="E87">
        <f t="shared" si="3"/>
        <v>22</v>
      </c>
      <c r="F87" t="str">
        <f t="shared" si="19"/>
        <v/>
      </c>
      <c r="H87" t="str">
        <f t="shared" si="20"/>
        <v>1600094D000D4F000D24000F4B0013E600154A001926001B84011FEB0021920125</v>
      </c>
    </row>
    <row r="88" spans="1:8" x14ac:dyDescent="0.45">
      <c r="A88">
        <f t="shared" si="17"/>
        <v>129</v>
      </c>
      <c r="B88" s="6">
        <v>3</v>
      </c>
      <c r="C88" s="6" t="s">
        <v>66</v>
      </c>
      <c r="D88" t="str">
        <f t="shared" si="18"/>
        <v>4D000D</v>
      </c>
      <c r="E88">
        <f t="shared" si="3"/>
        <v>77</v>
      </c>
      <c r="F88" t="str">
        <f t="shared" si="19"/>
        <v/>
      </c>
      <c r="H88" t="str">
        <f t="shared" si="20"/>
        <v>4D000D4F000D24000F4B0013E600154A001926001B84011FEB0021920125</v>
      </c>
    </row>
    <row r="89" spans="1:8" x14ac:dyDescent="0.45">
      <c r="A89">
        <f t="shared" si="17"/>
        <v>132</v>
      </c>
      <c r="B89" s="6">
        <v>3</v>
      </c>
      <c r="C89" s="6" t="s">
        <v>66</v>
      </c>
      <c r="D89" t="str">
        <f t="shared" si="18"/>
        <v>4F000D</v>
      </c>
      <c r="E89">
        <f t="shared" si="3"/>
        <v>79</v>
      </c>
      <c r="F89" t="str">
        <f t="shared" si="19"/>
        <v/>
      </c>
      <c r="H89" t="str">
        <f t="shared" si="20"/>
        <v>4F000D24000F4B0013E600154A001926001B84011FEB0021920125</v>
      </c>
    </row>
    <row r="90" spans="1:8" x14ac:dyDescent="0.45">
      <c r="A90">
        <f t="shared" si="17"/>
        <v>135</v>
      </c>
      <c r="B90" s="6">
        <v>3</v>
      </c>
      <c r="C90" s="6" t="s">
        <v>66</v>
      </c>
      <c r="D90" t="str">
        <f t="shared" si="18"/>
        <v>24000F</v>
      </c>
      <c r="E90">
        <f t="shared" si="3"/>
        <v>36</v>
      </c>
      <c r="F90" t="str">
        <f t="shared" si="19"/>
        <v/>
      </c>
      <c r="H90" t="str">
        <f t="shared" si="20"/>
        <v>24000F4B0013E600154A001926001B84011FEB0021920125</v>
      </c>
    </row>
    <row r="91" spans="1:8" x14ac:dyDescent="0.45">
      <c r="A91">
        <f t="shared" si="17"/>
        <v>138</v>
      </c>
      <c r="B91" s="6">
        <v>3</v>
      </c>
      <c r="C91" s="6" t="s">
        <v>66</v>
      </c>
      <c r="D91" t="str">
        <f t="shared" si="18"/>
        <v>4B0013</v>
      </c>
      <c r="E91">
        <f t="shared" si="3"/>
        <v>75</v>
      </c>
      <c r="F91" t="str">
        <f t="shared" si="19"/>
        <v/>
      </c>
      <c r="H91" t="str">
        <f t="shared" si="20"/>
        <v>4B0013E600154A001926001B84011FEB0021920125</v>
      </c>
    </row>
    <row r="92" spans="1:8" x14ac:dyDescent="0.45">
      <c r="A92">
        <f t="shared" si="17"/>
        <v>141</v>
      </c>
      <c r="B92" s="6">
        <v>3</v>
      </c>
      <c r="C92" s="6" t="s">
        <v>66</v>
      </c>
      <c r="D92" t="str">
        <f t="shared" si="18"/>
        <v>E60015</v>
      </c>
      <c r="E92">
        <f t="shared" si="3"/>
        <v>230</v>
      </c>
      <c r="F92" t="str">
        <f t="shared" si="19"/>
        <v/>
      </c>
      <c r="H92" t="str">
        <f t="shared" si="20"/>
        <v>E600154A001926001B84011FEB0021920125</v>
      </c>
    </row>
    <row r="93" spans="1:8" x14ac:dyDescent="0.45">
      <c r="A93">
        <f t="shared" si="17"/>
        <v>144</v>
      </c>
      <c r="B93" s="6">
        <v>3</v>
      </c>
      <c r="C93" s="6" t="s">
        <v>66</v>
      </c>
      <c r="D93" t="str">
        <f t="shared" si="18"/>
        <v>4A0019</v>
      </c>
      <c r="E93">
        <f t="shared" si="3"/>
        <v>74</v>
      </c>
      <c r="F93" t="str">
        <f t="shared" si="19"/>
        <v/>
      </c>
      <c r="H93" t="str">
        <f t="shared" si="20"/>
        <v>4A001926001B84011FEB0021920125</v>
      </c>
    </row>
    <row r="94" spans="1:8" x14ac:dyDescent="0.45">
      <c r="A94">
        <f t="shared" si="17"/>
        <v>147</v>
      </c>
      <c r="B94" s="6">
        <v>3</v>
      </c>
      <c r="C94" s="6" t="s">
        <v>66</v>
      </c>
      <c r="D94" t="str">
        <f t="shared" si="18"/>
        <v>26001B</v>
      </c>
      <c r="E94">
        <f t="shared" si="3"/>
        <v>38</v>
      </c>
      <c r="F94" t="str">
        <f t="shared" si="19"/>
        <v/>
      </c>
      <c r="H94" t="str">
        <f t="shared" si="20"/>
        <v>26001B84011FEB0021920125</v>
      </c>
    </row>
    <row r="95" spans="1:8" x14ac:dyDescent="0.45">
      <c r="A95">
        <f t="shared" si="17"/>
        <v>150</v>
      </c>
      <c r="B95" s="6">
        <v>3</v>
      </c>
      <c r="C95" s="6" t="s">
        <v>66</v>
      </c>
      <c r="D95" t="str">
        <f t="shared" si="18"/>
        <v>84011F</v>
      </c>
      <c r="E95">
        <f t="shared" si="3"/>
        <v>388</v>
      </c>
      <c r="F95" t="str">
        <f t="shared" si="19"/>
        <v/>
      </c>
      <c r="H95" t="str">
        <f t="shared" si="20"/>
        <v>84011FEB0021920125</v>
      </c>
    </row>
    <row r="96" spans="1:8" x14ac:dyDescent="0.45">
      <c r="A96">
        <f t="shared" si="17"/>
        <v>153</v>
      </c>
      <c r="B96" s="6">
        <v>3</v>
      </c>
      <c r="C96" s="6" t="s">
        <v>66</v>
      </c>
      <c r="D96" t="str">
        <f t="shared" si="18"/>
        <v>EB0021</v>
      </c>
      <c r="E96">
        <f t="shared" si="3"/>
        <v>235</v>
      </c>
      <c r="F96" t="str">
        <f t="shared" si="19"/>
        <v/>
      </c>
      <c r="H96" t="str">
        <f t="shared" si="20"/>
        <v>EB0021920125</v>
      </c>
    </row>
    <row r="97" spans="1:8" x14ac:dyDescent="0.45">
      <c r="A97">
        <f t="shared" si="17"/>
        <v>156</v>
      </c>
      <c r="B97" s="6">
        <v>3</v>
      </c>
      <c r="C97" s="6" t="s">
        <v>66</v>
      </c>
      <c r="D97" t="str">
        <f t="shared" si="18"/>
        <v>920125</v>
      </c>
      <c r="E97">
        <f t="shared" si="3"/>
        <v>402</v>
      </c>
      <c r="F97">
        <f t="shared" si="19"/>
        <v>15</v>
      </c>
      <c r="H97" t="str">
        <f t="shared" si="20"/>
        <v>920125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Sheet3</vt:lpstr>
      <vt:lpstr>Evolution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Aryeh Baruch</dc:creator>
  <cp:lastModifiedBy>Aryeh Baruch</cp:lastModifiedBy>
  <dcterms:created xsi:type="dcterms:W3CDTF">2024-06-26T20:34:53Z</dcterms:created>
  <dcterms:modified xsi:type="dcterms:W3CDTF">2024-06-28T20:41:51Z</dcterms:modified>
</cp:coreProperties>
</file>