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8A135329-55EC-4A07-8DBA-DFDFA3EDC5D5}" xr6:coauthVersionLast="47" xr6:coauthVersionMax="47" xr10:uidLastSave="{00000000-0000-0000-0000-000000000000}"/>
  <bookViews>
    <workbookView xWindow="-28898" yWindow="-98" windowWidth="28996" windowHeight="15796" activeTab="2" xr2:uid="{E8F28A6F-6F1D-4032-9281-A373BEA9A053}"/>
  </bookViews>
  <sheets>
    <sheet name="Sheet1" sheetId="1" r:id="rId1"/>
    <sheet name="Sheet3" sheetId="3" r:id="rId2"/>
    <sheet name="moves" sheetId="6" r:id="rId3"/>
    <sheet name="Sheet2" sheetId="5" r:id="rId4"/>
    <sheet name="Evolution" sheetId="2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5" l="1"/>
  <c r="S25" i="5"/>
  <c r="S23" i="5"/>
  <c r="S22" i="5"/>
  <c r="S20" i="5"/>
  <c r="S19" i="5"/>
  <c r="S17" i="5"/>
  <c r="S15" i="5"/>
  <c r="S14" i="5"/>
  <c r="S12" i="5"/>
  <c r="X11" i="5"/>
  <c r="J121" i="5"/>
  <c r="I120" i="5"/>
  <c r="J119" i="5"/>
  <c r="I118" i="5"/>
  <c r="J117" i="5"/>
  <c r="I116" i="5"/>
  <c r="J115" i="5"/>
  <c r="I114" i="5"/>
  <c r="J111" i="5"/>
  <c r="I110" i="5"/>
  <c r="J109" i="5"/>
  <c r="I108" i="5"/>
  <c r="J107" i="5"/>
  <c r="I106" i="5"/>
  <c r="J105" i="5"/>
  <c r="I104" i="5"/>
  <c r="J101" i="5"/>
  <c r="I100" i="5"/>
  <c r="J99" i="5"/>
  <c r="I98" i="5"/>
  <c r="J97" i="5"/>
  <c r="I96" i="5"/>
  <c r="J95" i="5"/>
  <c r="I94" i="5"/>
  <c r="J91" i="5"/>
  <c r="I90" i="5"/>
  <c r="J89" i="5"/>
  <c r="I88" i="5"/>
  <c r="J87" i="5"/>
  <c r="I86" i="5"/>
  <c r="J85" i="5"/>
  <c r="I84" i="5"/>
  <c r="J81" i="5"/>
  <c r="I80" i="5"/>
  <c r="J79" i="5"/>
  <c r="I78" i="5"/>
  <c r="J77" i="5"/>
  <c r="I76" i="5"/>
  <c r="J75" i="5"/>
  <c r="I74" i="5"/>
  <c r="J71" i="5"/>
  <c r="I70" i="5"/>
  <c r="J69" i="5"/>
  <c r="I68" i="5"/>
  <c r="J67" i="5"/>
  <c r="I66" i="5"/>
  <c r="J65" i="5"/>
  <c r="I64" i="5"/>
  <c r="J61" i="5"/>
  <c r="I60" i="5"/>
  <c r="J59" i="5"/>
  <c r="I58" i="5"/>
  <c r="J57" i="5"/>
  <c r="I56" i="5"/>
  <c r="J55" i="5"/>
  <c r="I54" i="5"/>
  <c r="J51" i="5"/>
  <c r="I50" i="5"/>
  <c r="J49" i="5"/>
  <c r="I48" i="5"/>
  <c r="J47" i="5"/>
  <c r="I46" i="5"/>
  <c r="J45" i="5"/>
  <c r="I44" i="5"/>
  <c r="J41" i="5"/>
  <c r="I40" i="5"/>
  <c r="J39" i="5"/>
  <c r="I38" i="5"/>
  <c r="J37" i="5"/>
  <c r="I36" i="5"/>
  <c r="J35" i="5"/>
  <c r="I34" i="5"/>
  <c r="J31" i="5"/>
  <c r="I30" i="5"/>
  <c r="J29" i="5"/>
  <c r="I28" i="5"/>
  <c r="J27" i="5"/>
  <c r="I26" i="5"/>
  <c r="J25" i="5"/>
  <c r="I24" i="5"/>
  <c r="J21" i="5"/>
  <c r="I20" i="5"/>
  <c r="J19" i="5"/>
  <c r="I18" i="5"/>
  <c r="J17" i="5"/>
  <c r="I16" i="5"/>
  <c r="J15" i="5"/>
  <c r="I14" i="5"/>
  <c r="J11" i="5"/>
  <c r="J9" i="5"/>
  <c r="J7" i="5"/>
  <c r="J5" i="5"/>
  <c r="I8" i="5"/>
  <c r="I10" i="5"/>
  <c r="I6" i="5"/>
  <c r="I4" i="5"/>
  <c r="E2" i="3" l="1"/>
  <c r="A3" i="3"/>
  <c r="A4" i="3" s="1"/>
  <c r="A5" i="3" s="1"/>
  <c r="A6" i="3" s="1"/>
  <c r="A7" i="3" s="1"/>
  <c r="A8" i="3" s="1"/>
  <c r="A9" i="3" s="1"/>
  <c r="E9" i="3" s="1"/>
  <c r="C36" i="2"/>
  <c r="E35" i="2"/>
  <c r="C2" i="3" l="1"/>
  <c r="C3" i="3" s="1"/>
  <c r="C4" i="3" s="1"/>
  <c r="C5" i="3" s="1"/>
  <c r="C6" i="3" s="1"/>
  <c r="C7" i="3" s="1"/>
  <c r="C8" i="3" s="1"/>
  <c r="C9" i="3" s="1"/>
  <c r="E6" i="3"/>
  <c r="E7" i="3"/>
  <c r="E3" i="3"/>
  <c r="E5" i="3"/>
  <c r="E8" i="3"/>
  <c r="E4" i="3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<sst xmlns="http://schemas.openxmlformats.org/spreadsheetml/2006/main" count="716" uniqueCount="322">
  <si>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</si>
  <si>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</si>
  <si>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</si>
  <si>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</si>
  <si>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</si>
  <si>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</si>
  <si>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</si>
  <si>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</si>
  <si>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</si>
  <si>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</si>
  <si>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</si>
  <si>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</si>
  <si>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</si>
  <si>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</si>
  <si>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</si>
  <si>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</si>
  <si>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</si>
  <si>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</si>
  <si>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</si>
  <si>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</si>
  <si>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</si>
  <si>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</si>
  <si>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</si>
  <si>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</si>
  <si>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</si>
  <si>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</si>
  <si>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</si>
  <si>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</si>
  <si>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</si>
  <si>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</si>
  <si>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</si>
  <si>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</si>
  <si>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</si>
  <si>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</si>
  <si>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</si>
  <si>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</si>
  <si>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</si>
  <si>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</si>
  <si>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</si>
  <si>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</si>
  <si>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</si>
  <si>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</si>
  <si>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</si>
  <si>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</si>
  <si>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</si>
  <si>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</si>
  <si>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</si>
  <si>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</si>
  <si>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</si>
  <si>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</si>
  <si>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</si>
  <si>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</si>
  <si>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</si>
  <si>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</si>
  <si>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</si>
  <si>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</si>
  <si>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</si>
  <si>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</si>
  <si>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</si>
  <si>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</si>
  <si>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</si>
  <si>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</si>
  <si>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</si>
  <si>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</si>
  <si>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</si>
  <si>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</si>
  <si>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</si>
  <si>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</si>
  <si>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</si>
  <si>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</si>
  <si>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</si>
  <si>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</si>
  <si>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</si>
  <si>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</si>
  <si>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</si>
  <si>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</si>
  <si>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</si>
  <si>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</si>
  <si>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</si>
  <si>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</si>
  <si>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</si>
  <si>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</si>
  <si>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</si>
  <si>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</si>
  <si>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</si>
  <si>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</si>
  <si>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</si>
  <si>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</si>
  <si>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</si>
  <si>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</si>
  <si>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</si>
  <si>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</si>
  <si>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</si>
  <si>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</si>
  <si>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</si>
  <si>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</si>
  <si>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</si>
  <si>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</si>
  <si>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</si>
  <si>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</si>
  <si>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</si>
  <si>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</si>
  <si>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</si>
  <si>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</si>
  <si>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</si>
  <si>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</si>
  <si>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</si>
  <si>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</si>
  <si>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</si>
  <si>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</si>
  <si>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</si>
  <si>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12</t>
  </si>
  <si>
    <t>13</t>
  </si>
  <si>
    <t>14</t>
  </si>
  <si>
    <t>15</t>
  </si>
  <si>
    <t>16</t>
  </si>
  <si>
    <t>17</t>
  </si>
  <si>
    <t>18</t>
  </si>
  <si>
    <t>19</t>
  </si>
  <si>
    <t>1B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</si>
  <si>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</si>
  <si>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</si>
  <si>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</si>
  <si>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</si>
  <si>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</si>
  <si>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</si>
  <si>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</si>
  <si>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</si>
  <si>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</si>
  <si>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</si>
  <si>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</si>
  <si>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</si>
  <si>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</si>
  <si>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</si>
  <si>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</si>
  <si>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</si>
  <si>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</si>
  <si>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</si>
  <si>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</si>
  <si>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</si>
  <si>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</si>
  <si>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</si>
  <si>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</si>
  <si>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</si>
  <si>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</si>
  <si>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</si>
  <si>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</si>
  <si>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</si>
  <si>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</si>
  <si>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</si>
  <si>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</si>
  <si>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</si>
  <si>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</si>
  <si>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</si>
  <si>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</si>
  <si>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</si>
  <si>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</si>
  <si>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</si>
  <si>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</si>
  <si>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</si>
  <si>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</si>
  <si>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</si>
  <si>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</si>
  <si>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</si>
  <si>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</si>
  <si>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</si>
  <si>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</si>
  <si>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</si>
  <si>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</si>
  <si>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</si>
  <si>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</si>
  <si>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</si>
  <si>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</si>
  <si>
    <t>Natdex # high byte</t>
  </si>
  <si>
    <t>Natdex # low byte</t>
  </si>
  <si>
    <t>internal personal # low byte</t>
  </si>
  <si>
    <t>internal personal # high byte</t>
  </si>
  <si>
    <t>offset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</si>
  <si>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</si>
  <si>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</si>
  <si>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</si>
  <si>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</si>
  <si>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</si>
  <si>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</si>
  <si>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</si>
  <si>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</si>
  <si>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</si>
  <si>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1D</t>
  </si>
  <si>
    <t>1F</t>
  </si>
  <si>
    <t>20</t>
  </si>
  <si>
    <t>21</t>
  </si>
  <si>
    <t>22</t>
  </si>
  <si>
    <t>23</t>
  </si>
  <si>
    <t>24</t>
  </si>
  <si>
    <t>25</t>
  </si>
  <si>
    <t>27</t>
  </si>
  <si>
    <t>29</t>
  </si>
  <si>
    <t>2B</t>
  </si>
  <si>
    <t>2C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</si>
  <si>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</si>
  <si>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</si>
  <si>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</si>
  <si>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</si>
  <si>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</si>
  <si>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</si>
  <si>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</si>
  <si>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</si>
  <si>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</si>
  <si>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</si>
  <si>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</si>
  <si>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</si>
  <si>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</si>
  <si>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</si>
  <si>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</si>
  <si>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</si>
  <si>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</si>
  <si>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</si>
  <si>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</si>
  <si>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</si>
  <si>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</si>
  <si>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</si>
  <si>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</si>
  <si>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</si>
  <si>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</si>
  <si>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48</t>
  </si>
  <si>
    <t>4A</t>
  </si>
  <si>
    <t>4C</t>
  </si>
  <si>
    <t>4E</t>
  </si>
  <si>
    <t>50</t>
  </si>
  <si>
    <t>0x50 + 2*value at 0x05</t>
  </si>
  <si>
    <t>0x50 + 2*value at 0x05 + 7*value at 0x06</t>
  </si>
  <si>
    <t>0x50 + 2*value at 0x05 + 7*value at 0x06 + 7*value at 0x07</t>
  </si>
  <si>
    <t>0x50 + 2*value at 0x05 + 7*value at 0x06 + 7*value at 0x07 + 4*value at 0x08</t>
  </si>
  <si>
    <t>Move Names</t>
  </si>
  <si>
    <t>Ability Names</t>
  </si>
  <si>
    <t>Pokemon Names</t>
  </si>
  <si>
    <t>Forme Names</t>
  </si>
  <si>
    <t>Dex Data</t>
  </si>
  <si>
    <t>Item Names</t>
  </si>
  <si>
    <t>Field</t>
  </si>
  <si>
    <t>Ability Descriptions</t>
  </si>
  <si>
    <t>Item Descriptions</t>
  </si>
  <si>
    <t>Move Descriptions</t>
  </si>
  <si>
    <t>Trainer Classes</t>
  </si>
  <si>
    <t>Trainer Names</t>
  </si>
  <si>
    <t>Type names</t>
  </si>
  <si>
    <t>case 'pokemon_names':</t>
  </si>
  <si>
    <t>case 'forme_names':</t>
  </si>
  <si>
    <t>case 'type_names':</t>
  </si>
  <si>
    <t>case 'ability_names':</t>
  </si>
  <si>
    <t>case 'ability_descriptions':</t>
  </si>
  <si>
    <t>case 'dex_data':</t>
  </si>
  <si>
    <t>case 'item_names':</t>
  </si>
  <si>
    <t>case 'item_descriptions':</t>
  </si>
  <si>
    <t>case 'move_names':</t>
  </si>
  <si>
    <t>case 'move_descriptions':</t>
  </si>
  <si>
    <t>case 'trainer_classes':</t>
  </si>
  <si>
    <t>case 'trainer_names':</t>
  </si>
  <si>
    <t>match self.game:</t>
  </si>
  <si>
    <t>type_names</t>
  </si>
  <si>
    <t>ability_names</t>
  </si>
  <si>
    <t>ability_descriptions</t>
  </si>
  <si>
    <t>dex_data</t>
  </si>
  <si>
    <t>item_names</t>
  </si>
  <si>
    <t>item_descriptions</t>
  </si>
  <si>
    <t>move_names</t>
  </si>
  <si>
    <t>move_descriptions</t>
  </si>
  <si>
    <t>trainer_names</t>
  </si>
  <si>
    <t>dex_creation_data.</t>
  </si>
  <si>
    <t xml:space="preserve"> = load_text_from_gametext(game_text_data, find_file_in_game_text(game_text_data, dex_creation_data.gametext_file_number('</t>
  </si>
  <si>
    <t>trainer_classes</t>
  </si>
  <si>
    <t>Pokemon name</t>
  </si>
  <si>
    <t>Forme Name</t>
  </si>
  <si>
    <t>at least 4 bytes (FF FE start, 00 00 Terminator)</t>
  </si>
  <si>
    <t>Type</t>
  </si>
  <si>
    <t>Quality</t>
  </si>
  <si>
    <t>Category</t>
  </si>
  <si>
    <t>Base Power</t>
  </si>
  <si>
    <t>Accuracy</t>
  </si>
  <si>
    <t>PP</t>
  </si>
  <si>
    <t>Priority</t>
  </si>
  <si>
    <t>#hits</t>
  </si>
  <si>
    <t>Status Inflicted</t>
  </si>
  <si>
    <t>Chance Inflict Status</t>
  </si>
  <si>
    <t>0xB code</t>
  </si>
  <si>
    <t>Min Turn effect last</t>
  </si>
  <si>
    <t>Max Turn Effect last</t>
  </si>
  <si>
    <t>Crit Stage</t>
  </si>
  <si>
    <t>Flinch %</t>
  </si>
  <si>
    <t>Recoil/Absorb</t>
  </si>
  <si>
    <t>Heal % (Status Moves Only)</t>
  </si>
  <si>
    <t>Targeting</t>
  </si>
  <si>
    <t>Altered Stat 1</t>
  </si>
  <si>
    <t>Altered Stat 2</t>
  </si>
  <si>
    <t>Altered Stat 3</t>
  </si>
  <si>
    <t>Altered Stage 1</t>
  </si>
  <si>
    <t>Altered Stage 2</t>
  </si>
  <si>
    <t>1A</t>
  </si>
  <si>
    <t>Altered Stage 3</t>
  </si>
  <si>
    <t>Chance of Stat Change 1</t>
  </si>
  <si>
    <t>1C</t>
  </si>
  <si>
    <t>Chance of Stat Change 2</t>
  </si>
  <si>
    <t>Chance of Stat Change 3</t>
  </si>
  <si>
    <t>1E</t>
  </si>
  <si>
    <t>???</t>
  </si>
  <si>
    <t>Flags 1</t>
  </si>
  <si>
    <t>Z-Move Base Power</t>
  </si>
  <si>
    <t>Flags 2</t>
  </si>
  <si>
    <t>z-move extra effect</t>
  </si>
  <si>
    <t>Pokemon Refresh Affliction</t>
  </si>
  <si>
    <t>Chance Per Use</t>
  </si>
  <si>
    <t>26</t>
  </si>
  <si>
    <t>Flags 3</t>
  </si>
  <si>
    <t>Gen 6</t>
  </si>
  <si>
    <t>Gen 7</t>
  </si>
  <si>
    <t>Offset</t>
  </si>
  <si>
    <t>Z-move low</t>
  </si>
  <si>
    <t>Z-move high</t>
  </si>
  <si>
    <t>Effect Code (Deprecated) (low)</t>
  </si>
  <si>
    <t>Effect Code (Deprecated) (high)</t>
  </si>
  <si>
    <t>Map to</t>
  </si>
  <si>
    <t>??? (gen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</si>
</sst>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S76"/>
  <sheetViews>
    <sheetView topLeftCell="A54" workbookViewId="0">
      <selection activeCell="I71" sqref="I71"/>
    </sheetView>
  </sheetViews>
  <sheetFormatPr defaultRowHeight="14.25" x14ac:dyDescent="0.45"/>
  <cols>
    <col min="1" max="1" width="19.19921875" customWidth="1"/>
    <col min="2" max="2" width="19.19921875" style="4" customWidth="1"/>
    <col min="8" max="8" width="24" customWidth="1"/>
    <col min="9" max="9" width="20.3984375" customWidth="1"/>
  </cols>
  <sheetData>
    <row r="1" spans="1:3" x14ac:dyDescent="0.45">
      <c r="A1" t="s">
        <v>177</v>
      </c>
      <c r="B1" s="4" t="s">
        <v>0</v>
      </c>
      <c r="C1" t="s">
        <v>9</v>
      </c>
    </row>
    <row r="2" spans="1:3" x14ac:dyDescent="0.45">
      <c r="A2" t="s">
        <v>102</v>
      </c>
      <c r="B2" t="s">
        <v>174</v>
      </c>
      <c r="C2">
        <v>1</v>
      </c>
    </row>
    <row r="3" spans="1:3" x14ac:dyDescent="0.45">
      <c r="A3" t="s">
        <v>103</v>
      </c>
      <c r="B3" t="s">
        <v>173</v>
      </c>
      <c r="C3">
        <v>1</v>
      </c>
    </row>
    <row r="4" spans="1:3" x14ac:dyDescent="0.45">
      <c r="A4" t="s">
        <v>104</v>
      </c>
      <c r="B4" t="s">
        <v>62</v>
      </c>
      <c r="C4">
        <v>1</v>
      </c>
    </row>
    <row r="5" spans="1:3" x14ac:dyDescent="0.45">
      <c r="A5" t="s">
        <v>105</v>
      </c>
      <c r="B5" t="s">
        <v>175</v>
      </c>
      <c r="C5">
        <v>1</v>
      </c>
    </row>
    <row r="6" spans="1:3" x14ac:dyDescent="0.45">
      <c r="A6" t="s">
        <v>106</v>
      </c>
      <c r="B6" t="s">
        <v>176</v>
      </c>
      <c r="C6">
        <v>1</v>
      </c>
    </row>
    <row r="7" spans="1:3" x14ac:dyDescent="0.45">
      <c r="A7" t="s">
        <v>107</v>
      </c>
      <c r="B7" s="4" t="s">
        <v>58</v>
      </c>
      <c r="C7">
        <v>1</v>
      </c>
    </row>
    <row r="8" spans="1:3" x14ac:dyDescent="0.45">
      <c r="A8" t="s">
        <v>108</v>
      </c>
      <c r="B8" s="4" t="s">
        <v>60</v>
      </c>
      <c r="C8">
        <v>1</v>
      </c>
    </row>
    <row r="9" spans="1:3" x14ac:dyDescent="0.45">
      <c r="A9" t="s">
        <v>109</v>
      </c>
      <c r="B9" s="4" t="s">
        <v>61</v>
      </c>
      <c r="C9">
        <v>1</v>
      </c>
    </row>
    <row r="10" spans="1:3" x14ac:dyDescent="0.45">
      <c r="A10" t="s">
        <v>110</v>
      </c>
      <c r="B10" t="s">
        <v>59</v>
      </c>
      <c r="C10">
        <v>1</v>
      </c>
    </row>
    <row r="11" spans="1:3" x14ac:dyDescent="0.45">
      <c r="A11" t="s">
        <v>178</v>
      </c>
      <c r="B11" t="s">
        <v>64</v>
      </c>
      <c r="C11">
        <v>1</v>
      </c>
    </row>
    <row r="12" spans="1:3" x14ac:dyDescent="0.45">
      <c r="A12" t="s">
        <v>179</v>
      </c>
      <c r="B12" s="4" t="s">
        <v>1</v>
      </c>
      <c r="C12">
        <v>1</v>
      </c>
    </row>
    <row r="13" spans="1:3" x14ac:dyDescent="0.45">
      <c r="A13" t="s">
        <v>180</v>
      </c>
      <c r="B13" s="4" t="s">
        <v>2</v>
      </c>
      <c r="C13">
        <v>1</v>
      </c>
    </row>
    <row r="14" spans="1:3" x14ac:dyDescent="0.45">
      <c r="A14" t="s">
        <v>181</v>
      </c>
      <c r="B14" s="4" t="s">
        <v>3</v>
      </c>
      <c r="C14">
        <v>1</v>
      </c>
    </row>
    <row r="15" spans="1:3" x14ac:dyDescent="0.45">
      <c r="A15" t="s">
        <v>182</v>
      </c>
      <c r="B15" s="4" t="s">
        <v>5</v>
      </c>
      <c r="C15">
        <v>1</v>
      </c>
    </row>
    <row r="16" spans="1:3" x14ac:dyDescent="0.45">
      <c r="A16" t="s">
        <v>183</v>
      </c>
      <c r="B16" s="4" t="s">
        <v>6</v>
      </c>
      <c r="C16">
        <v>1</v>
      </c>
    </row>
    <row r="17" spans="1:19" x14ac:dyDescent="0.45">
      <c r="A17" t="s">
        <v>184</v>
      </c>
      <c r="B17" s="4" t="s">
        <v>4</v>
      </c>
      <c r="C17">
        <v>1</v>
      </c>
    </row>
    <row r="18" spans="1:19" x14ac:dyDescent="0.45">
      <c r="A18" t="s">
        <v>185</v>
      </c>
      <c r="B18" s="4" t="s">
        <v>7</v>
      </c>
      <c r="C18">
        <v>1</v>
      </c>
    </row>
    <row r="19" spans="1:19" x14ac:dyDescent="0.45">
      <c r="A19" t="s">
        <v>186</v>
      </c>
      <c r="B19" s="4" t="s">
        <v>8</v>
      </c>
      <c r="C19">
        <v>1</v>
      </c>
    </row>
    <row r="20" spans="1:19" x14ac:dyDescent="0.45">
      <c r="A20" t="s">
        <v>111</v>
      </c>
      <c r="B20" s="4" t="s">
        <v>10</v>
      </c>
      <c r="C20">
        <v>1</v>
      </c>
    </row>
    <row r="21" spans="1:19" x14ac:dyDescent="0.45">
      <c r="A21" t="s">
        <v>112</v>
      </c>
      <c r="B21" s="4" t="s">
        <v>50</v>
      </c>
      <c r="C21">
        <v>1</v>
      </c>
    </row>
    <row r="22" spans="1:19" x14ac:dyDescent="0.45">
      <c r="A22" t="s">
        <v>113</v>
      </c>
      <c r="B22" s="4" t="s">
        <v>51</v>
      </c>
      <c r="C22">
        <v>1</v>
      </c>
      <c r="P22" s="1"/>
      <c r="Q22" s="2"/>
      <c r="S22" s="3"/>
    </row>
    <row r="23" spans="1:19" x14ac:dyDescent="0.45">
      <c r="A23" t="s">
        <v>114</v>
      </c>
      <c r="B23" s="4" t="s">
        <v>52</v>
      </c>
      <c r="C23">
        <v>1</v>
      </c>
      <c r="P23" s="1"/>
      <c r="Q23" s="2"/>
      <c r="S23" s="3"/>
    </row>
    <row r="24" spans="1:19" x14ac:dyDescent="0.45">
      <c r="A24" t="s">
        <v>115</v>
      </c>
      <c r="B24" s="4" t="s">
        <v>54</v>
      </c>
      <c r="C24">
        <v>1</v>
      </c>
      <c r="P24" s="1"/>
      <c r="Q24" s="2"/>
      <c r="S24" s="3"/>
    </row>
    <row r="25" spans="1:19" x14ac:dyDescent="0.45">
      <c r="A25" t="s">
        <v>116</v>
      </c>
      <c r="B25" s="4" t="s">
        <v>55</v>
      </c>
      <c r="C25">
        <v>1</v>
      </c>
      <c r="P25" s="1"/>
      <c r="Q25" s="2"/>
      <c r="S25" s="3"/>
    </row>
    <row r="26" spans="1:19" x14ac:dyDescent="0.45">
      <c r="A26" t="s">
        <v>117</v>
      </c>
      <c r="B26" s="4" t="s">
        <v>53</v>
      </c>
      <c r="C26">
        <v>1</v>
      </c>
      <c r="P26" s="1"/>
      <c r="Q26" s="2"/>
      <c r="S26" s="3"/>
    </row>
    <row r="27" spans="1:19" x14ac:dyDescent="0.45">
      <c r="A27" t="s">
        <v>118</v>
      </c>
      <c r="B27" s="4" t="s">
        <v>11</v>
      </c>
      <c r="C27">
        <v>2</v>
      </c>
      <c r="P27" s="1"/>
      <c r="Q27" s="2"/>
      <c r="S27" s="3"/>
    </row>
    <row r="28" spans="1:19" x14ac:dyDescent="0.45">
      <c r="A28" t="s">
        <v>119</v>
      </c>
      <c r="B28" s="4" t="s">
        <v>12</v>
      </c>
      <c r="C28">
        <v>2</v>
      </c>
      <c r="P28" s="1"/>
      <c r="Q28" s="2"/>
      <c r="S28" s="3"/>
    </row>
    <row r="29" spans="1:19" x14ac:dyDescent="0.45">
      <c r="A29" t="s">
        <v>187</v>
      </c>
      <c r="B29" s="4" t="s">
        <v>13</v>
      </c>
      <c r="C29">
        <v>2</v>
      </c>
      <c r="P29" s="1"/>
      <c r="Q29" s="2"/>
      <c r="S29" s="3"/>
    </row>
    <row r="30" spans="1:19" x14ac:dyDescent="0.45">
      <c r="A30" t="s">
        <v>188</v>
      </c>
      <c r="B30" s="4" t="s">
        <v>14</v>
      </c>
      <c r="C30">
        <v>1</v>
      </c>
      <c r="P30" s="1"/>
      <c r="Q30" s="2"/>
      <c r="S30" s="3"/>
    </row>
    <row r="31" spans="1:19" x14ac:dyDescent="0.45">
      <c r="A31" t="s">
        <v>189</v>
      </c>
      <c r="B31" s="4" t="s">
        <v>15</v>
      </c>
      <c r="C31">
        <v>1</v>
      </c>
    </row>
    <row r="32" spans="1:19" x14ac:dyDescent="0.45">
      <c r="A32" t="s">
        <v>190</v>
      </c>
      <c r="B32" s="4" t="s">
        <v>16</v>
      </c>
      <c r="C32">
        <v>1</v>
      </c>
    </row>
    <row r="33" spans="1:18" x14ac:dyDescent="0.45">
      <c r="A33" t="s">
        <v>191</v>
      </c>
      <c r="B33" s="4" t="s">
        <v>17</v>
      </c>
      <c r="C33">
        <v>1</v>
      </c>
    </row>
    <row r="34" spans="1:18" x14ac:dyDescent="0.45">
      <c r="A34" t="s">
        <v>192</v>
      </c>
      <c r="B34" s="4" t="s">
        <v>18</v>
      </c>
      <c r="C34">
        <v>1</v>
      </c>
    </row>
    <row r="35" spans="1:18" x14ac:dyDescent="0.45">
      <c r="A35" t="s">
        <v>193</v>
      </c>
      <c r="B35" s="4" t="s">
        <v>19</v>
      </c>
      <c r="C35">
        <v>1</v>
      </c>
    </row>
    <row r="36" spans="1:18" x14ac:dyDescent="0.45">
      <c r="A36" t="s">
        <v>194</v>
      </c>
      <c r="B36" s="4" t="s">
        <v>20</v>
      </c>
      <c r="C36">
        <v>2</v>
      </c>
    </row>
    <row r="37" spans="1:18" x14ac:dyDescent="0.45">
      <c r="A37" t="s">
        <v>195</v>
      </c>
      <c r="B37" s="4" t="s">
        <v>21</v>
      </c>
      <c r="C37">
        <v>2</v>
      </c>
    </row>
    <row r="38" spans="1:18" x14ac:dyDescent="0.45">
      <c r="A38" t="s">
        <v>196</v>
      </c>
      <c r="B38" s="4" t="s">
        <v>22</v>
      </c>
      <c r="C38">
        <v>2</v>
      </c>
    </row>
    <row r="39" spans="1:18" x14ac:dyDescent="0.45">
      <c r="A39" t="s">
        <v>197</v>
      </c>
      <c r="B39" s="4" t="s">
        <v>23</v>
      </c>
      <c r="C39">
        <v>1</v>
      </c>
    </row>
    <row r="40" spans="1:18" x14ac:dyDescent="0.45">
      <c r="A40" t="s">
        <v>198</v>
      </c>
      <c r="B40" s="4" t="s">
        <v>24</v>
      </c>
      <c r="C40">
        <v>2</v>
      </c>
      <c r="P40" t="s">
        <v>135</v>
      </c>
      <c r="R40" t="s">
        <v>137</v>
      </c>
    </row>
    <row r="41" spans="1:18" x14ac:dyDescent="0.45">
      <c r="A41" t="s">
        <v>199</v>
      </c>
      <c r="B41" s="4" t="s">
        <v>25</v>
      </c>
      <c r="C41">
        <v>1</v>
      </c>
      <c r="R41" t="s">
        <v>138</v>
      </c>
    </row>
    <row r="42" spans="1:18" x14ac:dyDescent="0.45">
      <c r="A42" t="s">
        <v>200</v>
      </c>
      <c r="B42" s="4" t="s">
        <v>26</v>
      </c>
      <c r="C42">
        <v>1</v>
      </c>
      <c r="R42" t="s">
        <v>139</v>
      </c>
    </row>
    <row r="43" spans="1:18" x14ac:dyDescent="0.45">
      <c r="A43" t="s">
        <v>201</v>
      </c>
      <c r="B43" s="4" t="s">
        <v>27</v>
      </c>
      <c r="C43">
        <v>1</v>
      </c>
      <c r="R43" t="s">
        <v>140</v>
      </c>
    </row>
    <row r="44" spans="1:18" x14ac:dyDescent="0.45">
      <c r="A44" t="s">
        <v>202</v>
      </c>
      <c r="B44" s="4" t="s">
        <v>28</v>
      </c>
      <c r="C44">
        <v>1</v>
      </c>
      <c r="R44" t="s">
        <v>141</v>
      </c>
    </row>
    <row r="45" spans="1:18" x14ac:dyDescent="0.45">
      <c r="A45" t="s">
        <v>203</v>
      </c>
      <c r="B45" s="4" t="s">
        <v>29</v>
      </c>
      <c r="C45">
        <v>1</v>
      </c>
      <c r="R45" t="s">
        <v>142</v>
      </c>
    </row>
    <row r="46" spans="1:18" x14ac:dyDescent="0.45">
      <c r="A46" t="s">
        <v>204</v>
      </c>
      <c r="B46" s="4" t="s">
        <v>30</v>
      </c>
      <c r="C46">
        <v>1</v>
      </c>
      <c r="R46" t="s">
        <v>143</v>
      </c>
    </row>
    <row r="47" spans="1:18" x14ac:dyDescent="0.45">
      <c r="A47" t="s">
        <v>205</v>
      </c>
      <c r="B47" s="4" t="s">
        <v>31</v>
      </c>
      <c r="C47">
        <v>1</v>
      </c>
      <c r="H47" t="s">
        <v>162</v>
      </c>
      <c r="I47" t="s">
        <v>161</v>
      </c>
      <c r="K47" t="s">
        <v>145</v>
      </c>
      <c r="P47" t="s">
        <v>160</v>
      </c>
      <c r="Q47" t="s">
        <v>166</v>
      </c>
      <c r="R47" t="s">
        <v>144</v>
      </c>
    </row>
    <row r="48" spans="1:18" x14ac:dyDescent="0.45">
      <c r="A48" t="s">
        <v>206</v>
      </c>
      <c r="B48" s="4" t="s">
        <v>32</v>
      </c>
      <c r="C48">
        <v>1</v>
      </c>
      <c r="G48" t="s">
        <v>163</v>
      </c>
      <c r="H48" t="s">
        <v>136</v>
      </c>
      <c r="I48" t="s">
        <v>136</v>
      </c>
      <c r="K48" t="s">
        <v>136</v>
      </c>
      <c r="P48" t="s">
        <v>136</v>
      </c>
    </row>
    <row r="49" spans="1:17" x14ac:dyDescent="0.45">
      <c r="A49" t="s">
        <v>207</v>
      </c>
      <c r="B49" s="4" t="s">
        <v>33</v>
      </c>
      <c r="C49">
        <v>1</v>
      </c>
      <c r="J49" t="s">
        <v>147</v>
      </c>
      <c r="K49" t="s">
        <v>146</v>
      </c>
      <c r="P49" t="s">
        <v>164</v>
      </c>
    </row>
    <row r="50" spans="1:17" x14ac:dyDescent="0.45">
      <c r="A50" t="s">
        <v>208</v>
      </c>
      <c r="B50" s="4" t="s">
        <v>34</v>
      </c>
      <c r="C50">
        <v>1</v>
      </c>
      <c r="J50" t="s">
        <v>149</v>
      </c>
      <c r="K50" t="s">
        <v>148</v>
      </c>
      <c r="P50" t="s">
        <v>168</v>
      </c>
      <c r="Q50" t="s">
        <v>151</v>
      </c>
    </row>
    <row r="51" spans="1:17" x14ac:dyDescent="0.45">
      <c r="A51" t="s">
        <v>209</v>
      </c>
      <c r="B51" s="4" t="s">
        <v>35</v>
      </c>
      <c r="C51">
        <v>1</v>
      </c>
      <c r="J51" t="s">
        <v>151</v>
      </c>
      <c r="K51" t="s">
        <v>150</v>
      </c>
      <c r="P51" t="s">
        <v>169</v>
      </c>
      <c r="Q51" t="s">
        <v>151</v>
      </c>
    </row>
    <row r="52" spans="1:17" x14ac:dyDescent="0.45">
      <c r="A52" t="s">
        <v>210</v>
      </c>
      <c r="B52" s="4" t="s">
        <v>36</v>
      </c>
      <c r="C52">
        <v>1</v>
      </c>
      <c r="J52" t="s">
        <v>151</v>
      </c>
      <c r="K52" t="s">
        <v>152</v>
      </c>
      <c r="P52" t="s">
        <v>170</v>
      </c>
      <c r="Q52" t="s">
        <v>151</v>
      </c>
    </row>
    <row r="53" spans="1:17" ht="28.5" x14ac:dyDescent="0.45">
      <c r="A53" t="s">
        <v>211</v>
      </c>
      <c r="B53" s="4" t="s">
        <v>159</v>
      </c>
      <c r="C53">
        <v>1</v>
      </c>
      <c r="J53" t="s">
        <v>153</v>
      </c>
      <c r="K53" t="s">
        <v>171</v>
      </c>
      <c r="P53">
        <v>40</v>
      </c>
      <c r="Q53" t="s">
        <v>151</v>
      </c>
    </row>
    <row r="54" spans="1:17" x14ac:dyDescent="0.45">
      <c r="A54" t="s">
        <v>212</v>
      </c>
      <c r="B54" s="4" t="s">
        <v>134</v>
      </c>
      <c r="C54">
        <v>1</v>
      </c>
      <c r="J54" t="s">
        <v>151</v>
      </c>
      <c r="K54" t="s">
        <v>154</v>
      </c>
      <c r="P54">
        <v>41</v>
      </c>
      <c r="Q54" t="s">
        <v>151</v>
      </c>
    </row>
    <row r="55" spans="1:17" ht="28.5" x14ac:dyDescent="0.45">
      <c r="A55" t="s">
        <v>213</v>
      </c>
      <c r="B55" s="4" t="s">
        <v>167</v>
      </c>
      <c r="C55">
        <v>1</v>
      </c>
      <c r="J55" t="s">
        <v>151</v>
      </c>
      <c r="K55" t="s">
        <v>155</v>
      </c>
      <c r="P55">
        <v>42</v>
      </c>
      <c r="Q55" t="s">
        <v>151</v>
      </c>
    </row>
    <row r="56" spans="1:17" x14ac:dyDescent="0.45">
      <c r="A56" t="s">
        <v>214</v>
      </c>
      <c r="B56" s="4" t="s">
        <v>37</v>
      </c>
      <c r="C56">
        <v>1</v>
      </c>
      <c r="J56" t="s">
        <v>151</v>
      </c>
      <c r="K56" t="s">
        <v>156</v>
      </c>
      <c r="P56">
        <v>43</v>
      </c>
      <c r="Q56" t="s">
        <v>151</v>
      </c>
    </row>
    <row r="57" spans="1:17" x14ac:dyDescent="0.45">
      <c r="A57" t="s">
        <v>215</v>
      </c>
      <c r="B57" s="4" t="s">
        <v>38</v>
      </c>
      <c r="C57">
        <v>1</v>
      </c>
      <c r="J57" t="s">
        <v>158</v>
      </c>
      <c r="K57" t="s">
        <v>157</v>
      </c>
      <c r="P57" t="s">
        <v>150</v>
      </c>
      <c r="Q57" t="s">
        <v>165</v>
      </c>
    </row>
    <row r="58" spans="1:17" x14ac:dyDescent="0.45">
      <c r="A58" t="s">
        <v>216</v>
      </c>
      <c r="B58" s="4" t="s">
        <v>39</v>
      </c>
      <c r="C58">
        <v>1</v>
      </c>
    </row>
    <row r="59" spans="1:17" x14ac:dyDescent="0.45">
      <c r="A59" t="s">
        <v>217</v>
      </c>
      <c r="B59" s="4" t="s">
        <v>40</v>
      </c>
      <c r="C59">
        <v>1</v>
      </c>
    </row>
    <row r="60" spans="1:17" x14ac:dyDescent="0.45">
      <c r="A60" t="s">
        <v>218</v>
      </c>
      <c r="B60" s="4" t="s">
        <v>41</v>
      </c>
      <c r="C60">
        <v>1</v>
      </c>
    </row>
    <row r="61" spans="1:17" x14ac:dyDescent="0.45">
      <c r="A61" t="s">
        <v>219</v>
      </c>
      <c r="B61" s="4" t="s">
        <v>42</v>
      </c>
      <c r="C61">
        <v>1</v>
      </c>
    </row>
    <row r="62" spans="1:17" x14ac:dyDescent="0.45">
      <c r="A62" t="s">
        <v>220</v>
      </c>
      <c r="B62" s="4" t="s">
        <v>43</v>
      </c>
      <c r="C62">
        <v>1</v>
      </c>
    </row>
    <row r="63" spans="1:17" x14ac:dyDescent="0.45">
      <c r="A63" t="s">
        <v>221</v>
      </c>
      <c r="B63" s="4" t="s">
        <v>44</v>
      </c>
      <c r="C63">
        <v>1</v>
      </c>
    </row>
    <row r="64" spans="1:17" ht="28.5" x14ac:dyDescent="0.45">
      <c r="A64" t="s">
        <v>222</v>
      </c>
      <c r="B64" s="4" t="s">
        <v>172</v>
      </c>
      <c r="C64">
        <v>1</v>
      </c>
    </row>
    <row r="65" spans="1:4" x14ac:dyDescent="0.45">
      <c r="A65" t="s">
        <v>223</v>
      </c>
      <c r="B65" s="4" t="s">
        <v>45</v>
      </c>
      <c r="C65">
        <v>2</v>
      </c>
    </row>
    <row r="66" spans="1:4" x14ac:dyDescent="0.45">
      <c r="A66" t="s">
        <v>224</v>
      </c>
      <c r="B66" s="4" t="s">
        <v>46</v>
      </c>
      <c r="C66">
        <v>2</v>
      </c>
    </row>
    <row r="67" spans="1:4" x14ac:dyDescent="0.45">
      <c r="A67" t="s">
        <v>225</v>
      </c>
      <c r="B67" s="4" t="s">
        <v>47</v>
      </c>
      <c r="C67">
        <v>2</v>
      </c>
    </row>
    <row r="68" spans="1:4" x14ac:dyDescent="0.45">
      <c r="A68" t="s">
        <v>226</v>
      </c>
      <c r="B68" s="4" t="s">
        <v>48</v>
      </c>
      <c r="C68">
        <v>2</v>
      </c>
    </row>
    <row r="69" spans="1:4" x14ac:dyDescent="0.45">
      <c r="A69" t="s">
        <v>227</v>
      </c>
      <c r="B69" s="4" t="s">
        <v>49</v>
      </c>
      <c r="C69">
        <v>2</v>
      </c>
    </row>
    <row r="70" spans="1:4" ht="28.5" x14ac:dyDescent="0.45">
      <c r="A70" t="s">
        <v>228</v>
      </c>
      <c r="B70" s="4" t="s">
        <v>63</v>
      </c>
      <c r="C70">
        <v>2</v>
      </c>
      <c r="D70" t="s">
        <v>65</v>
      </c>
    </row>
    <row r="71" spans="1:4" ht="99.75" x14ac:dyDescent="0.45">
      <c r="A71" t="s">
        <v>229</v>
      </c>
      <c r="B71" s="4" t="s">
        <v>99</v>
      </c>
      <c r="C71">
        <v>7</v>
      </c>
    </row>
    <row r="72" spans="1:4" ht="85.5" x14ac:dyDescent="0.45">
      <c r="A72" t="s">
        <v>230</v>
      </c>
      <c r="B72" s="4" t="s">
        <v>101</v>
      </c>
      <c r="C72">
        <v>7</v>
      </c>
    </row>
    <row r="73" spans="1:4" ht="71.25" x14ac:dyDescent="0.45">
      <c r="A73" t="s">
        <v>231</v>
      </c>
      <c r="B73" s="4" t="s">
        <v>57</v>
      </c>
      <c r="C73">
        <v>4</v>
      </c>
    </row>
    <row r="74" spans="1:4" ht="42.75" x14ac:dyDescent="0.45">
      <c r="A74" t="s">
        <v>232</v>
      </c>
      <c r="B74" s="4" t="s">
        <v>56</v>
      </c>
      <c r="C74">
        <v>3</v>
      </c>
    </row>
    <row r="75" spans="1:4" x14ac:dyDescent="0.45">
      <c r="B75" s="4" t="s">
        <v>271</v>
      </c>
      <c r="C75" t="s">
        <v>273</v>
      </c>
    </row>
    <row r="76" spans="1:4" x14ac:dyDescent="0.45">
      <c r="B76" s="4" t="s">
        <v>272</v>
      </c>
      <c r="C76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9"/>
  <sheetViews>
    <sheetView topLeftCell="I1" workbookViewId="0">
      <selection activeCell="M1" sqref="M1:S13"/>
    </sheetView>
  </sheetViews>
  <sheetFormatPr defaultRowHeight="14.25" x14ac:dyDescent="0.45"/>
  <cols>
    <col min="12" max="12" width="22.46484375" customWidth="1"/>
    <col min="13" max="13" width="19.53125" customWidth="1"/>
  </cols>
  <sheetData>
    <row r="1" spans="1:6" x14ac:dyDescent="0.45">
      <c r="B1" s="5" t="s">
        <v>120</v>
      </c>
      <c r="C1" s="5"/>
      <c r="D1" s="5" t="s">
        <v>121</v>
      </c>
    </row>
    <row r="2" spans="1:6" x14ac:dyDescent="0.45">
      <c r="A2">
        <v>0</v>
      </c>
      <c r="B2" t="s">
        <v>128</v>
      </c>
      <c r="C2">
        <f>A9+1</f>
        <v>8</v>
      </c>
      <c r="D2" t="s">
        <v>124</v>
      </c>
      <c r="E2">
        <f>2^A2</f>
        <v>1</v>
      </c>
      <c r="F2" t="s">
        <v>122</v>
      </c>
    </row>
    <row r="3" spans="1:6" x14ac:dyDescent="0.45">
      <c r="A3">
        <f>A2+1</f>
        <v>1</v>
      </c>
      <c r="B3" t="s">
        <v>129</v>
      </c>
      <c r="C3">
        <f>C2+1</f>
        <v>9</v>
      </c>
      <c r="D3" t="s">
        <v>125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130</v>
      </c>
      <c r="C4">
        <f t="shared" ref="C4:C9" si="2">C3+1</f>
        <v>10</v>
      </c>
      <c r="D4" t="s">
        <v>126</v>
      </c>
      <c r="E4">
        <f t="shared" si="0"/>
        <v>4</v>
      </c>
    </row>
    <row r="5" spans="1:6" x14ac:dyDescent="0.45">
      <c r="A5">
        <f t="shared" si="1"/>
        <v>3</v>
      </c>
      <c r="B5" t="s">
        <v>131</v>
      </c>
      <c r="C5">
        <f t="shared" si="2"/>
        <v>11</v>
      </c>
      <c r="D5" t="s">
        <v>127</v>
      </c>
      <c r="E5">
        <f t="shared" si="0"/>
        <v>8</v>
      </c>
    </row>
    <row r="6" spans="1:6" x14ac:dyDescent="0.45">
      <c r="A6">
        <f t="shared" si="1"/>
        <v>4</v>
      </c>
      <c r="B6" t="s">
        <v>132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133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126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127</v>
      </c>
      <c r="C9">
        <f t="shared" si="2"/>
        <v>15</v>
      </c>
      <c r="E9">
        <f t="shared" si="0"/>
        <v>128</v>
      </c>
      <c r="F9" t="s">
        <v>123</v>
      </c>
    </row>
  </sheetData>
  <sortState xmlns:xlrd2="http://schemas.microsoft.com/office/spreadsheetml/2017/richdata2" ref="M2:Q13">
    <sortCondition ref="M2:M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0B39-970E-4857-99C3-193BC77BF4B9}">
  <dimension ref="A1:L42"/>
  <sheetViews>
    <sheetView tabSelected="1" workbookViewId="0">
      <selection activeCell="O13" sqref="O13"/>
    </sheetView>
  </sheetViews>
  <sheetFormatPr defaultRowHeight="14.25" x14ac:dyDescent="0.45"/>
  <cols>
    <col min="1" max="1" width="2.9296875" bestFit="1" customWidth="1"/>
    <col min="2" max="2" width="22.06640625" bestFit="1" customWidth="1"/>
    <col min="5" max="5" width="2.9296875" bestFit="1" customWidth="1"/>
    <col min="6" max="6" width="22.06640625" bestFit="1" customWidth="1"/>
  </cols>
  <sheetData>
    <row r="1" spans="1:12" x14ac:dyDescent="0.45">
      <c r="A1" t="s">
        <v>315</v>
      </c>
      <c r="B1" t="s">
        <v>313</v>
      </c>
      <c r="C1" t="s">
        <v>320</v>
      </c>
      <c r="E1" t="s">
        <v>315</v>
      </c>
      <c r="F1" t="s">
        <v>314</v>
      </c>
      <c r="G1" t="s">
        <v>320</v>
      </c>
    </row>
    <row r="2" spans="1:12" x14ac:dyDescent="0.45">
      <c r="A2">
        <v>0</v>
      </c>
      <c r="B2" t="s">
        <v>274</v>
      </c>
      <c r="C2">
        <v>0</v>
      </c>
      <c r="E2">
        <v>0</v>
      </c>
      <c r="F2" t="s">
        <v>274</v>
      </c>
      <c r="G2">
        <v>0</v>
      </c>
      <c r="K2">
        <v>0</v>
      </c>
      <c r="L2" t="s">
        <v>274</v>
      </c>
    </row>
    <row r="3" spans="1:12" x14ac:dyDescent="0.45">
      <c r="A3" t="s">
        <v>103</v>
      </c>
      <c r="B3" t="s">
        <v>275</v>
      </c>
      <c r="C3" t="s">
        <v>103</v>
      </c>
      <c r="E3" t="s">
        <v>103</v>
      </c>
      <c r="F3" t="s">
        <v>275</v>
      </c>
      <c r="G3" t="s">
        <v>103</v>
      </c>
      <c r="K3" t="s">
        <v>103</v>
      </c>
      <c r="L3" t="s">
        <v>275</v>
      </c>
    </row>
    <row r="4" spans="1:12" x14ac:dyDescent="0.45">
      <c r="A4" t="s">
        <v>104</v>
      </c>
      <c r="B4" t="s">
        <v>276</v>
      </c>
      <c r="C4" t="s">
        <v>104</v>
      </c>
      <c r="E4" t="s">
        <v>104</v>
      </c>
      <c r="F4" t="s">
        <v>276</v>
      </c>
      <c r="G4" t="s">
        <v>104</v>
      </c>
      <c r="K4" t="s">
        <v>104</v>
      </c>
      <c r="L4" t="s">
        <v>276</v>
      </c>
    </row>
    <row r="5" spans="1:12" x14ac:dyDescent="0.45">
      <c r="A5" t="s">
        <v>105</v>
      </c>
      <c r="B5" t="s">
        <v>277</v>
      </c>
      <c r="C5" t="s">
        <v>105</v>
      </c>
      <c r="E5" t="s">
        <v>105</v>
      </c>
      <c r="F5" t="s">
        <v>277</v>
      </c>
      <c r="G5" t="s">
        <v>105</v>
      </c>
      <c r="K5" t="s">
        <v>105</v>
      </c>
      <c r="L5" t="s">
        <v>277</v>
      </c>
    </row>
    <row r="6" spans="1:12" x14ac:dyDescent="0.45">
      <c r="A6" t="s">
        <v>106</v>
      </c>
      <c r="B6" t="s">
        <v>278</v>
      </c>
      <c r="C6" t="s">
        <v>106</v>
      </c>
      <c r="E6" t="s">
        <v>106</v>
      </c>
      <c r="F6" t="s">
        <v>278</v>
      </c>
      <c r="G6" t="s">
        <v>106</v>
      </c>
      <c r="K6" t="s">
        <v>106</v>
      </c>
      <c r="L6" t="s">
        <v>278</v>
      </c>
    </row>
    <row r="7" spans="1:12" x14ac:dyDescent="0.45">
      <c r="A7" t="s">
        <v>107</v>
      </c>
      <c r="B7" t="s">
        <v>279</v>
      </c>
      <c r="C7" t="s">
        <v>107</v>
      </c>
      <c r="E7" t="s">
        <v>107</v>
      </c>
      <c r="F7" t="s">
        <v>279</v>
      </c>
      <c r="G7" t="s">
        <v>107</v>
      </c>
      <c r="K7" t="s">
        <v>107</v>
      </c>
      <c r="L7" t="s">
        <v>279</v>
      </c>
    </row>
    <row r="8" spans="1:12" x14ac:dyDescent="0.45">
      <c r="A8" t="s">
        <v>108</v>
      </c>
      <c r="B8" t="s">
        <v>280</v>
      </c>
      <c r="C8" t="s">
        <v>108</v>
      </c>
      <c r="E8" t="s">
        <v>108</v>
      </c>
      <c r="F8" t="s">
        <v>280</v>
      </c>
      <c r="G8" t="s">
        <v>108</v>
      </c>
      <c r="K8" t="s">
        <v>108</v>
      </c>
      <c r="L8" t="s">
        <v>280</v>
      </c>
    </row>
    <row r="9" spans="1:12" x14ac:dyDescent="0.45">
      <c r="A9" t="s">
        <v>109</v>
      </c>
      <c r="B9" t="s">
        <v>281</v>
      </c>
      <c r="C9" t="s">
        <v>109</v>
      </c>
      <c r="E9" t="s">
        <v>109</v>
      </c>
      <c r="F9" t="s">
        <v>281</v>
      </c>
      <c r="G9" t="s">
        <v>109</v>
      </c>
      <c r="K9" t="s">
        <v>109</v>
      </c>
      <c r="L9" t="s">
        <v>281</v>
      </c>
    </row>
    <row r="10" spans="1:12" x14ac:dyDescent="0.45">
      <c r="A10" t="s">
        <v>110</v>
      </c>
      <c r="B10" t="s">
        <v>282</v>
      </c>
      <c r="C10" t="s">
        <v>110</v>
      </c>
      <c r="E10" t="s">
        <v>110</v>
      </c>
      <c r="F10" t="s">
        <v>282</v>
      </c>
      <c r="G10" t="s">
        <v>110</v>
      </c>
      <c r="K10" t="s">
        <v>110</v>
      </c>
      <c r="L10" t="s">
        <v>282</v>
      </c>
    </row>
    <row r="11" spans="1:12" x14ac:dyDescent="0.45">
      <c r="A11" t="s">
        <v>179</v>
      </c>
      <c r="B11" t="s">
        <v>283</v>
      </c>
      <c r="C11">
        <v>9</v>
      </c>
      <c r="E11" t="s">
        <v>179</v>
      </c>
      <c r="F11" t="s">
        <v>283</v>
      </c>
      <c r="G11">
        <v>9</v>
      </c>
      <c r="K11">
        <v>9</v>
      </c>
      <c r="L11" t="s">
        <v>283</v>
      </c>
    </row>
    <row r="12" spans="1:12" x14ac:dyDescent="0.45">
      <c r="A12" t="s">
        <v>180</v>
      </c>
      <c r="B12" t="s">
        <v>284</v>
      </c>
      <c r="C12" t="s">
        <v>179</v>
      </c>
      <c r="E12" t="s">
        <v>180</v>
      </c>
      <c r="F12" t="s">
        <v>284</v>
      </c>
      <c r="G12" t="s">
        <v>179</v>
      </c>
      <c r="K12" t="s">
        <v>179</v>
      </c>
      <c r="L12" t="s">
        <v>284</v>
      </c>
    </row>
    <row r="13" spans="1:12" x14ac:dyDescent="0.45">
      <c r="A13" t="s">
        <v>181</v>
      </c>
      <c r="B13" t="s">
        <v>285</v>
      </c>
      <c r="C13" t="s">
        <v>180</v>
      </c>
      <c r="E13" t="s">
        <v>181</v>
      </c>
      <c r="F13" t="s">
        <v>285</v>
      </c>
      <c r="G13" t="s">
        <v>180</v>
      </c>
      <c r="K13" t="s">
        <v>180</v>
      </c>
      <c r="L13" t="s">
        <v>285</v>
      </c>
    </row>
    <row r="14" spans="1:12" x14ac:dyDescent="0.45">
      <c r="A14" t="s">
        <v>182</v>
      </c>
      <c r="B14" t="s">
        <v>286</v>
      </c>
      <c r="C14" t="s">
        <v>181</v>
      </c>
      <c r="E14" t="s">
        <v>182</v>
      </c>
      <c r="F14" t="s">
        <v>286</v>
      </c>
      <c r="G14" t="s">
        <v>181</v>
      </c>
      <c r="K14" t="s">
        <v>181</v>
      </c>
      <c r="L14" t="s">
        <v>286</v>
      </c>
    </row>
    <row r="15" spans="1:12" x14ac:dyDescent="0.45">
      <c r="A15" t="s">
        <v>183</v>
      </c>
      <c r="B15" t="s">
        <v>287</v>
      </c>
      <c r="C15" t="s">
        <v>182</v>
      </c>
      <c r="E15" t="s">
        <v>183</v>
      </c>
      <c r="F15" t="s">
        <v>287</v>
      </c>
      <c r="G15" t="s">
        <v>182</v>
      </c>
      <c r="K15" t="s">
        <v>182</v>
      </c>
      <c r="L15" t="s">
        <v>287</v>
      </c>
    </row>
    <row r="16" spans="1:12" x14ac:dyDescent="0.45">
      <c r="A16" t="s">
        <v>184</v>
      </c>
      <c r="B16" t="s">
        <v>288</v>
      </c>
      <c r="C16" t="s">
        <v>183</v>
      </c>
      <c r="E16" t="s">
        <v>184</v>
      </c>
      <c r="F16" t="s">
        <v>288</v>
      </c>
      <c r="G16" t="s">
        <v>183</v>
      </c>
      <c r="K16" t="s">
        <v>183</v>
      </c>
      <c r="L16" t="s">
        <v>288</v>
      </c>
    </row>
    <row r="17" spans="1:12" x14ac:dyDescent="0.45">
      <c r="A17" t="s">
        <v>185</v>
      </c>
      <c r="B17" t="s">
        <v>318</v>
      </c>
      <c r="C17" t="s">
        <v>184</v>
      </c>
      <c r="E17" t="s">
        <v>185</v>
      </c>
      <c r="F17" t="s">
        <v>318</v>
      </c>
      <c r="G17" t="s">
        <v>184</v>
      </c>
      <c r="K17" t="s">
        <v>184</v>
      </c>
      <c r="L17" t="s">
        <v>318</v>
      </c>
    </row>
    <row r="18" spans="1:12" x14ac:dyDescent="0.45">
      <c r="A18" t="s">
        <v>186</v>
      </c>
      <c r="B18" t="s">
        <v>319</v>
      </c>
      <c r="C18" t="s">
        <v>185</v>
      </c>
      <c r="E18" t="s">
        <v>186</v>
      </c>
      <c r="F18" t="s">
        <v>319</v>
      </c>
      <c r="G18" t="s">
        <v>185</v>
      </c>
      <c r="K18" t="s">
        <v>185</v>
      </c>
      <c r="L18" t="s">
        <v>319</v>
      </c>
    </row>
    <row r="19" spans="1:12" x14ac:dyDescent="0.45">
      <c r="A19" t="s">
        <v>111</v>
      </c>
      <c r="B19" t="s">
        <v>289</v>
      </c>
      <c r="C19" t="s">
        <v>186</v>
      </c>
      <c r="E19" t="s">
        <v>111</v>
      </c>
      <c r="F19" t="s">
        <v>289</v>
      </c>
      <c r="G19" t="s">
        <v>186</v>
      </c>
      <c r="K19" t="s">
        <v>186</v>
      </c>
      <c r="L19" t="s">
        <v>289</v>
      </c>
    </row>
    <row r="20" spans="1:12" x14ac:dyDescent="0.45">
      <c r="A20" t="s">
        <v>112</v>
      </c>
      <c r="B20" t="s">
        <v>290</v>
      </c>
      <c r="C20" t="s">
        <v>111</v>
      </c>
      <c r="E20" t="s">
        <v>112</v>
      </c>
      <c r="F20" t="s">
        <v>290</v>
      </c>
      <c r="G20" t="s">
        <v>111</v>
      </c>
      <c r="K20" t="s">
        <v>111</v>
      </c>
      <c r="L20" t="s">
        <v>290</v>
      </c>
    </row>
    <row r="21" spans="1:12" x14ac:dyDescent="0.45">
      <c r="A21" t="s">
        <v>113</v>
      </c>
      <c r="B21" t="s">
        <v>291</v>
      </c>
      <c r="C21" t="s">
        <v>112</v>
      </c>
      <c r="E21" t="s">
        <v>113</v>
      </c>
      <c r="F21" t="s">
        <v>291</v>
      </c>
      <c r="G21" t="s">
        <v>112</v>
      </c>
      <c r="K21" t="s">
        <v>112</v>
      </c>
      <c r="L21" t="s">
        <v>291</v>
      </c>
    </row>
    <row r="22" spans="1:12" x14ac:dyDescent="0.45">
      <c r="A22" t="s">
        <v>114</v>
      </c>
      <c r="B22" t="s">
        <v>292</v>
      </c>
      <c r="C22" t="s">
        <v>113</v>
      </c>
      <c r="E22" t="s">
        <v>114</v>
      </c>
      <c r="F22" t="s">
        <v>292</v>
      </c>
      <c r="G22" t="s">
        <v>113</v>
      </c>
      <c r="K22" t="s">
        <v>113</v>
      </c>
      <c r="L22" t="s">
        <v>292</v>
      </c>
    </row>
    <row r="23" spans="1:12" x14ac:dyDescent="0.45">
      <c r="A23" t="s">
        <v>115</v>
      </c>
      <c r="B23" t="s">
        <v>293</v>
      </c>
      <c r="C23" t="s">
        <v>114</v>
      </c>
      <c r="E23" t="s">
        <v>115</v>
      </c>
      <c r="F23" t="s">
        <v>293</v>
      </c>
      <c r="G23" t="s">
        <v>114</v>
      </c>
      <c r="K23" t="s">
        <v>114</v>
      </c>
      <c r="L23" t="s">
        <v>293</v>
      </c>
    </row>
    <row r="24" spans="1:12" x14ac:dyDescent="0.45">
      <c r="A24" t="s">
        <v>116</v>
      </c>
      <c r="B24" t="s">
        <v>294</v>
      </c>
      <c r="C24" t="s">
        <v>115</v>
      </c>
      <c r="E24" t="s">
        <v>116</v>
      </c>
      <c r="F24" t="s">
        <v>294</v>
      </c>
      <c r="G24" t="s">
        <v>115</v>
      </c>
      <c r="K24" t="s">
        <v>115</v>
      </c>
      <c r="L24" t="s">
        <v>294</v>
      </c>
    </row>
    <row r="25" spans="1:12" x14ac:dyDescent="0.45">
      <c r="A25" t="s">
        <v>117</v>
      </c>
      <c r="B25" t="s">
        <v>295</v>
      </c>
      <c r="C25" t="s">
        <v>116</v>
      </c>
      <c r="E25" t="s">
        <v>117</v>
      </c>
      <c r="F25" t="s">
        <v>295</v>
      </c>
      <c r="G25" t="s">
        <v>116</v>
      </c>
      <c r="K25" t="s">
        <v>116</v>
      </c>
      <c r="L25" t="s">
        <v>295</v>
      </c>
    </row>
    <row r="26" spans="1:12" x14ac:dyDescent="0.45">
      <c r="A26" t="s">
        <v>118</v>
      </c>
      <c r="B26" t="s">
        <v>296</v>
      </c>
      <c r="C26" t="s">
        <v>117</v>
      </c>
      <c r="E26" t="s">
        <v>118</v>
      </c>
      <c r="F26" t="s">
        <v>296</v>
      </c>
      <c r="G26" t="s">
        <v>117</v>
      </c>
      <c r="K26" t="s">
        <v>117</v>
      </c>
      <c r="L26" t="s">
        <v>296</v>
      </c>
    </row>
    <row r="27" spans="1:12" x14ac:dyDescent="0.45">
      <c r="A27" t="s">
        <v>297</v>
      </c>
      <c r="B27" t="s">
        <v>298</v>
      </c>
      <c r="C27" t="s">
        <v>118</v>
      </c>
      <c r="E27" t="s">
        <v>297</v>
      </c>
      <c r="F27" t="s">
        <v>298</v>
      </c>
      <c r="G27" t="s">
        <v>118</v>
      </c>
      <c r="K27" t="s">
        <v>118</v>
      </c>
      <c r="L27" t="s">
        <v>298</v>
      </c>
    </row>
    <row r="28" spans="1:12" x14ac:dyDescent="0.45">
      <c r="A28" t="s">
        <v>119</v>
      </c>
      <c r="B28" t="s">
        <v>299</v>
      </c>
      <c r="C28" t="s">
        <v>297</v>
      </c>
      <c r="E28" t="s">
        <v>119</v>
      </c>
      <c r="F28" t="s">
        <v>299</v>
      </c>
      <c r="G28" t="s">
        <v>297</v>
      </c>
      <c r="K28" t="s">
        <v>297</v>
      </c>
      <c r="L28" t="s">
        <v>299</v>
      </c>
    </row>
    <row r="29" spans="1:12" x14ac:dyDescent="0.45">
      <c r="A29" t="s">
        <v>300</v>
      </c>
      <c r="B29" t="s">
        <v>301</v>
      </c>
      <c r="C29" t="s">
        <v>119</v>
      </c>
      <c r="E29" t="s">
        <v>300</v>
      </c>
      <c r="F29" t="s">
        <v>301</v>
      </c>
      <c r="G29" t="s">
        <v>119</v>
      </c>
      <c r="K29" t="s">
        <v>119</v>
      </c>
      <c r="L29" t="s">
        <v>301</v>
      </c>
    </row>
    <row r="30" spans="1:12" x14ac:dyDescent="0.45">
      <c r="A30" t="s">
        <v>187</v>
      </c>
      <c r="B30" t="s">
        <v>302</v>
      </c>
      <c r="C30" t="s">
        <v>300</v>
      </c>
      <c r="E30" t="s">
        <v>187</v>
      </c>
      <c r="F30" t="s">
        <v>302</v>
      </c>
      <c r="G30" t="s">
        <v>300</v>
      </c>
      <c r="K30" t="s">
        <v>300</v>
      </c>
      <c r="L30" t="s">
        <v>302</v>
      </c>
    </row>
    <row r="31" spans="1:12" x14ac:dyDescent="0.45">
      <c r="E31" t="s">
        <v>303</v>
      </c>
      <c r="F31" t="s">
        <v>316</v>
      </c>
      <c r="G31" t="s">
        <v>187</v>
      </c>
      <c r="K31" t="s">
        <v>187</v>
      </c>
      <c r="L31" t="s">
        <v>316</v>
      </c>
    </row>
    <row r="32" spans="1:12" x14ac:dyDescent="0.45">
      <c r="E32" t="s">
        <v>188</v>
      </c>
      <c r="F32" t="s">
        <v>317</v>
      </c>
      <c r="G32" t="s">
        <v>303</v>
      </c>
      <c r="K32" t="s">
        <v>303</v>
      </c>
      <c r="L32" t="s">
        <v>317</v>
      </c>
    </row>
    <row r="33" spans="1:12" x14ac:dyDescent="0.45">
      <c r="E33" t="s">
        <v>189</v>
      </c>
      <c r="F33" t="s">
        <v>306</v>
      </c>
      <c r="G33" t="s">
        <v>188</v>
      </c>
      <c r="K33" t="s">
        <v>188</v>
      </c>
      <c r="L33" t="s">
        <v>306</v>
      </c>
    </row>
    <row r="34" spans="1:12" x14ac:dyDescent="0.45">
      <c r="E34" t="s">
        <v>190</v>
      </c>
      <c r="F34" t="s">
        <v>308</v>
      </c>
      <c r="G34" t="s">
        <v>189</v>
      </c>
      <c r="K34" t="s">
        <v>189</v>
      </c>
      <c r="L34" t="s">
        <v>308</v>
      </c>
    </row>
    <row r="35" spans="1:12" x14ac:dyDescent="0.45">
      <c r="E35" t="s">
        <v>191</v>
      </c>
      <c r="F35" t="s">
        <v>309</v>
      </c>
      <c r="G35" t="s">
        <v>190</v>
      </c>
      <c r="K35" t="s">
        <v>190</v>
      </c>
      <c r="L35" t="s">
        <v>309</v>
      </c>
    </row>
    <row r="36" spans="1:12" x14ac:dyDescent="0.45">
      <c r="E36" t="s">
        <v>192</v>
      </c>
      <c r="F36" t="s">
        <v>310</v>
      </c>
      <c r="G36" t="s">
        <v>191</v>
      </c>
      <c r="K36" t="s">
        <v>191</v>
      </c>
      <c r="L36" t="s">
        <v>310</v>
      </c>
    </row>
    <row r="37" spans="1:12" x14ac:dyDescent="0.45">
      <c r="A37" t="s">
        <v>189</v>
      </c>
      <c r="B37" t="s">
        <v>305</v>
      </c>
      <c r="C37">
        <v>23</v>
      </c>
      <c r="E37" t="s">
        <v>193</v>
      </c>
      <c r="F37" t="s">
        <v>305</v>
      </c>
      <c r="G37" t="s">
        <v>192</v>
      </c>
      <c r="K37" t="s">
        <v>192</v>
      </c>
      <c r="L37" t="s">
        <v>305</v>
      </c>
    </row>
    <row r="38" spans="1:12" x14ac:dyDescent="0.45">
      <c r="A38" t="s">
        <v>190</v>
      </c>
      <c r="B38" t="s">
        <v>307</v>
      </c>
      <c r="C38">
        <v>24</v>
      </c>
      <c r="E38" t="s">
        <v>194</v>
      </c>
      <c r="F38" t="s">
        <v>307</v>
      </c>
      <c r="G38" t="s">
        <v>193</v>
      </c>
      <c r="K38" t="s">
        <v>193</v>
      </c>
      <c r="L38" t="s">
        <v>307</v>
      </c>
    </row>
    <row r="39" spans="1:12" x14ac:dyDescent="0.45">
      <c r="A39" t="s">
        <v>191</v>
      </c>
      <c r="C39">
        <v>25</v>
      </c>
      <c r="E39" t="s">
        <v>311</v>
      </c>
      <c r="F39" t="s">
        <v>312</v>
      </c>
      <c r="G39" t="s">
        <v>194</v>
      </c>
      <c r="K39" t="s">
        <v>194</v>
      </c>
      <c r="L39" t="s">
        <v>312</v>
      </c>
    </row>
    <row r="40" spans="1:12" x14ac:dyDescent="0.45">
      <c r="E40" t="s">
        <v>195</v>
      </c>
      <c r="K40">
        <v>26</v>
      </c>
      <c r="L40" t="s">
        <v>321</v>
      </c>
    </row>
    <row r="41" spans="1:12" x14ac:dyDescent="0.45">
      <c r="A41" t="s">
        <v>303</v>
      </c>
      <c r="B41" t="s">
        <v>304</v>
      </c>
      <c r="C41">
        <v>26</v>
      </c>
      <c r="K41">
        <v>27</v>
      </c>
      <c r="L41" t="s">
        <v>321</v>
      </c>
    </row>
    <row r="42" spans="1:12" x14ac:dyDescent="0.45">
      <c r="A42" t="s">
        <v>188</v>
      </c>
      <c r="B42" t="s">
        <v>304</v>
      </c>
      <c r="C42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B9E-07B8-4504-851C-A815E5CC4DA5}">
  <dimension ref="A1:X121"/>
  <sheetViews>
    <sheetView topLeftCell="O10" workbookViewId="0">
      <selection activeCell="T31" sqref="T31"/>
    </sheetView>
  </sheetViews>
  <sheetFormatPr defaultRowHeight="14.25" x14ac:dyDescent="0.45"/>
  <cols>
    <col min="7" max="8" width="18.265625" customWidth="1"/>
    <col min="16" max="16" width="15.06640625" bestFit="1" customWidth="1"/>
    <col min="17" max="17" width="29.46484375" bestFit="1" customWidth="1"/>
    <col min="19" max="19" width="15.59765625" bestFit="1" customWidth="1"/>
    <col min="21" max="21" width="101.265625" bestFit="1" customWidth="1"/>
    <col min="23" max="23" width="11.3984375" bestFit="1" customWidth="1"/>
  </cols>
  <sheetData>
    <row r="1" spans="1:24" x14ac:dyDescent="0.45">
      <c r="A1" t="s">
        <v>239</v>
      </c>
      <c r="B1" t="s">
        <v>162</v>
      </c>
      <c r="C1" t="s">
        <v>145</v>
      </c>
      <c r="D1" t="s">
        <v>161</v>
      </c>
      <c r="E1" t="s">
        <v>160</v>
      </c>
    </row>
    <row r="2" spans="1:24" x14ac:dyDescent="0.45">
      <c r="A2" t="s">
        <v>240</v>
      </c>
      <c r="B2">
        <v>33</v>
      </c>
      <c r="C2">
        <v>36</v>
      </c>
      <c r="D2">
        <v>97</v>
      </c>
      <c r="E2">
        <v>102</v>
      </c>
      <c r="G2" t="s">
        <v>250</v>
      </c>
    </row>
    <row r="3" spans="1:24" x14ac:dyDescent="0.45">
      <c r="H3" t="s">
        <v>258</v>
      </c>
    </row>
    <row r="4" spans="1:24" x14ac:dyDescent="0.45">
      <c r="A4" t="s">
        <v>240</v>
      </c>
      <c r="I4" t="str">
        <f>"case "&amp;"'"&amp;$B$1&amp;"':"</f>
        <v>case 'XY':</v>
      </c>
    </row>
    <row r="5" spans="1:24" x14ac:dyDescent="0.45">
      <c r="A5" t="s">
        <v>240</v>
      </c>
      <c r="J5" t="str">
        <f>_xlfn.CONCAT("return(",B2,")")</f>
        <v>return(33)</v>
      </c>
    </row>
    <row r="6" spans="1:24" x14ac:dyDescent="0.45">
      <c r="A6" t="s">
        <v>240</v>
      </c>
      <c r="I6" t="str">
        <f>"case "&amp;"'"&amp;$C$1&amp;"':"</f>
        <v>case 'ORAS':</v>
      </c>
    </row>
    <row r="7" spans="1:24" x14ac:dyDescent="0.45">
      <c r="A7" t="s">
        <v>240</v>
      </c>
      <c r="J7" t="str">
        <f>_xlfn.CONCAT("return(",C2,")")</f>
        <v>return(36)</v>
      </c>
    </row>
    <row r="8" spans="1:24" x14ac:dyDescent="0.45">
      <c r="A8" t="s">
        <v>240</v>
      </c>
      <c r="I8" t="str">
        <f>"case "&amp;"'"&amp;$D$1&amp;"':"</f>
        <v>case 'SM':</v>
      </c>
    </row>
    <row r="9" spans="1:24" x14ac:dyDescent="0.45">
      <c r="A9" t="s">
        <v>240</v>
      </c>
      <c r="J9" t="str">
        <f>_xlfn.CONCAT("return(",D2,")")</f>
        <v>return(97)</v>
      </c>
    </row>
    <row r="10" spans="1:24" x14ac:dyDescent="0.45">
      <c r="A10" t="s">
        <v>240</v>
      </c>
      <c r="I10" t="str">
        <f>"case "&amp;"'"&amp;$E$1&amp;"':"</f>
        <v>case 'USUM':</v>
      </c>
    </row>
    <row r="11" spans="1:24" x14ac:dyDescent="0.45">
      <c r="A11" t="s">
        <v>240</v>
      </c>
      <c r="J11" t="str">
        <f>_xlfn.CONCAT("return(",E2,")")</f>
        <v>return(102)</v>
      </c>
      <c r="S11" t="s">
        <v>268</v>
      </c>
      <c r="U11" t="s">
        <v>269</v>
      </c>
      <c r="X11" t="str">
        <f>"')))"</f>
        <v>')))</v>
      </c>
    </row>
    <row r="12" spans="1:24" x14ac:dyDescent="0.45">
      <c r="A12" t="s">
        <v>234</v>
      </c>
      <c r="B12">
        <v>34</v>
      </c>
      <c r="C12">
        <v>37</v>
      </c>
      <c r="D12">
        <v>96</v>
      </c>
      <c r="E12">
        <v>101</v>
      </c>
      <c r="G12" t="s">
        <v>249</v>
      </c>
      <c r="P12" t="s">
        <v>259</v>
      </c>
      <c r="Q12" t="s">
        <v>259</v>
      </c>
      <c r="S12" t="str">
        <f>_xlfn.CONCAT(S$11,P12,U$11,P12,W$11,X$11)</f>
        <v>dex_creation_data.type_names = load_text_from_gametext(game_text_data, find_file_in_game_text(game_text_data, dex_creation_data.gametext_file_number('type_names')))</v>
      </c>
    </row>
    <row r="13" spans="1:24" x14ac:dyDescent="0.45">
      <c r="H13" t="s">
        <v>258</v>
      </c>
    </row>
    <row r="14" spans="1:24" x14ac:dyDescent="0.45">
      <c r="A14" t="s">
        <v>234</v>
      </c>
      <c r="I14" t="str">
        <f>"case "&amp;"'"&amp;$B$1&amp;"':"</f>
        <v>case 'XY':</v>
      </c>
      <c r="P14" t="s">
        <v>260</v>
      </c>
      <c r="Q14" t="s">
        <v>260</v>
      </c>
      <c r="S14" t="str">
        <f t="shared" ref="S14:S26" si="0">_xlfn.CONCAT(S$11,P14,U$11,P14,W$11,X$11)</f>
        <v>dex_creation_data.ability_names = load_text_from_gametext(game_text_data, find_file_in_game_text(game_text_data, dex_creation_data.gametext_file_number('ability_names')))</v>
      </c>
    </row>
    <row r="15" spans="1:24" x14ac:dyDescent="0.45">
      <c r="A15" t="s">
        <v>234</v>
      </c>
      <c r="J15" t="str">
        <f>_xlfn.CONCAT("return(",B12,")")</f>
        <v>return(34)</v>
      </c>
      <c r="P15" t="s">
        <v>261</v>
      </c>
      <c r="Q15" t="s">
        <v>261</v>
      </c>
      <c r="S15" t="str">
        <f t="shared" si="0"/>
        <v>dex_creation_data.ability_descriptions = load_text_from_gametext(game_text_data, find_file_in_game_text(game_text_data, dex_creation_data.gametext_file_number('ability_descriptions')))</v>
      </c>
    </row>
    <row r="16" spans="1:24" x14ac:dyDescent="0.45">
      <c r="A16" t="s">
        <v>234</v>
      </c>
      <c r="I16" t="str">
        <f>"case "&amp;"'"&amp;$C$1&amp;"':"</f>
        <v>case 'ORAS':</v>
      </c>
    </row>
    <row r="17" spans="1:19" x14ac:dyDescent="0.45">
      <c r="A17" t="s">
        <v>234</v>
      </c>
      <c r="J17" t="str">
        <f>_xlfn.CONCAT("return(",C12,")")</f>
        <v>return(37)</v>
      </c>
      <c r="P17" t="s">
        <v>262</v>
      </c>
      <c r="Q17" t="s">
        <v>262</v>
      </c>
      <c r="S17" t="str">
        <f t="shared" si="0"/>
        <v>dex_creation_data.dex_data = load_text_from_gametext(game_text_data, find_file_in_game_text(game_text_data, dex_creation_data.gametext_file_number('dex_data')))</v>
      </c>
    </row>
    <row r="18" spans="1:19" x14ac:dyDescent="0.45">
      <c r="A18" t="s">
        <v>234</v>
      </c>
      <c r="I18" t="str">
        <f>"case "&amp;"'"&amp;$D$1&amp;"':"</f>
        <v>case 'SM':</v>
      </c>
    </row>
    <row r="19" spans="1:19" x14ac:dyDescent="0.45">
      <c r="A19" t="s">
        <v>234</v>
      </c>
      <c r="J19" t="str">
        <f>_xlfn.CONCAT("return(",D12,")")</f>
        <v>return(96)</v>
      </c>
      <c r="P19" t="s">
        <v>263</v>
      </c>
      <c r="Q19" t="s">
        <v>263</v>
      </c>
      <c r="S19" t="str">
        <f t="shared" si="0"/>
        <v>dex_creation_data.item_names = load_text_from_gametext(game_text_data, find_file_in_game_text(game_text_data, dex_creation_data.gametext_file_number('item_names')))</v>
      </c>
    </row>
    <row r="20" spans="1:19" x14ac:dyDescent="0.45">
      <c r="A20" t="s">
        <v>234</v>
      </c>
      <c r="I20" t="str">
        <f>"case "&amp;"'"&amp;$E$1&amp;"':"</f>
        <v>case 'USUM':</v>
      </c>
      <c r="P20" t="s">
        <v>264</v>
      </c>
      <c r="Q20" t="s">
        <v>264</v>
      </c>
      <c r="S20" t="str">
        <f t="shared" si="0"/>
        <v>dex_creation_data.item_descriptions = load_text_from_gametext(game_text_data, find_file_in_game_text(game_text_data, dex_creation_data.gametext_file_number('item_descriptions')))</v>
      </c>
    </row>
    <row r="21" spans="1:19" x14ac:dyDescent="0.45">
      <c r="A21" t="s">
        <v>234</v>
      </c>
      <c r="J21" t="str">
        <f>_xlfn.CONCAT("return(",E12,")")</f>
        <v>return(101)</v>
      </c>
    </row>
    <row r="22" spans="1:19" x14ac:dyDescent="0.45">
      <c r="A22" t="s">
        <v>237</v>
      </c>
      <c r="B22">
        <v>6</v>
      </c>
      <c r="C22">
        <v>6</v>
      </c>
      <c r="D22">
        <v>119</v>
      </c>
      <c r="E22">
        <v>124</v>
      </c>
      <c r="G22" t="s">
        <v>251</v>
      </c>
      <c r="P22" t="s">
        <v>265</v>
      </c>
      <c r="Q22" t="s">
        <v>265</v>
      </c>
      <c r="S22" t="str">
        <f t="shared" si="0"/>
        <v>dex_creation_data.move_names = load_text_from_gametext(game_text_data, find_file_in_game_text(game_text_data, dex_creation_data.gametext_file_number('move_names')))</v>
      </c>
    </row>
    <row r="23" spans="1:19" x14ac:dyDescent="0.45">
      <c r="H23" t="s">
        <v>258</v>
      </c>
      <c r="P23" t="s">
        <v>266</v>
      </c>
      <c r="Q23" t="s">
        <v>266</v>
      </c>
      <c r="S23" t="str">
        <f t="shared" si="0"/>
        <v>dex_creation_data.move_descriptions = load_text_from_gametext(game_text_data, find_file_in_game_text(game_text_data, dex_creation_data.gametext_file_number('move_descriptions')))</v>
      </c>
    </row>
    <row r="24" spans="1:19" x14ac:dyDescent="0.45">
      <c r="A24" t="s">
        <v>237</v>
      </c>
      <c r="I24" t="str">
        <f>"case "&amp;"'"&amp;$B$1&amp;"':"</f>
        <v>case 'XY':</v>
      </c>
    </row>
    <row r="25" spans="1:19" x14ac:dyDescent="0.45">
      <c r="A25" t="s">
        <v>237</v>
      </c>
      <c r="J25" t="str">
        <f>_xlfn.CONCAT("return(",B22,")")</f>
        <v>return(6)</v>
      </c>
      <c r="P25" t="s">
        <v>270</v>
      </c>
      <c r="Q25" t="s">
        <v>270</v>
      </c>
      <c r="S25" t="str">
        <f t="shared" si="0"/>
        <v>dex_creation_data.trainer_classes = load_text_from_gametext(game_text_data, find_file_in_game_text(game_text_data, dex_creation_data.gametext_file_number('trainer_classes')))</v>
      </c>
    </row>
    <row r="26" spans="1:19" x14ac:dyDescent="0.45">
      <c r="A26" t="s">
        <v>237</v>
      </c>
      <c r="I26" t="str">
        <f>"case "&amp;"'"&amp;$C$1&amp;"':"</f>
        <v>case 'ORAS':</v>
      </c>
      <c r="P26" t="s">
        <v>267</v>
      </c>
      <c r="Q26" t="s">
        <v>267</v>
      </c>
      <c r="S26" t="str">
        <f t="shared" si="0"/>
        <v>dex_creation_data.trainer_names = load_text_from_gametext(game_text_data, find_file_in_game_text(game_text_data, dex_creation_data.gametext_file_number('trainer_names')))</v>
      </c>
    </row>
    <row r="27" spans="1:19" x14ac:dyDescent="0.45">
      <c r="A27" t="s">
        <v>237</v>
      </c>
      <c r="J27" t="str">
        <f>_xlfn.CONCAT("return(",C22,")")</f>
        <v>return(6)</v>
      </c>
    </row>
    <row r="28" spans="1:19" x14ac:dyDescent="0.45">
      <c r="A28" t="s">
        <v>237</v>
      </c>
      <c r="I28" t="str">
        <f>"case "&amp;"'"&amp;$D$1&amp;"':"</f>
        <v>case 'SM':</v>
      </c>
    </row>
    <row r="29" spans="1:19" x14ac:dyDescent="0.45">
      <c r="A29" t="s">
        <v>237</v>
      </c>
      <c r="J29" t="str">
        <f>_xlfn.CONCAT("return(",D22,")")</f>
        <v>return(119)</v>
      </c>
    </row>
    <row r="30" spans="1:19" x14ac:dyDescent="0.45">
      <c r="A30" t="s">
        <v>237</v>
      </c>
      <c r="I30" t="str">
        <f>"case "&amp;"'"&amp;$E$1&amp;"':"</f>
        <v>case 'USUM':</v>
      </c>
    </row>
    <row r="31" spans="1:19" x14ac:dyDescent="0.45">
      <c r="A31" t="s">
        <v>237</v>
      </c>
      <c r="J31" t="str">
        <f>_xlfn.CONCAT("return(",E22,")")</f>
        <v>return(124)</v>
      </c>
    </row>
    <row r="32" spans="1:19" x14ac:dyDescent="0.45">
      <c r="A32" t="s">
        <v>236</v>
      </c>
      <c r="B32">
        <v>5</v>
      </c>
      <c r="C32">
        <v>5</v>
      </c>
      <c r="G32" t="s">
        <v>247</v>
      </c>
    </row>
    <row r="33" spans="1:10" x14ac:dyDescent="0.45">
      <c r="H33" t="s">
        <v>258</v>
      </c>
    </row>
    <row r="34" spans="1:10" x14ac:dyDescent="0.45">
      <c r="A34" t="s">
        <v>236</v>
      </c>
      <c r="I34" t="str">
        <f>"case "&amp;"'"&amp;$B$1&amp;"':"</f>
        <v>case 'XY':</v>
      </c>
    </row>
    <row r="35" spans="1:10" x14ac:dyDescent="0.45">
      <c r="A35" t="s">
        <v>236</v>
      </c>
      <c r="J35" t="str">
        <f>_xlfn.CONCAT("return(",B32,")")</f>
        <v>return(5)</v>
      </c>
    </row>
    <row r="36" spans="1:10" x14ac:dyDescent="0.45">
      <c r="A36" t="s">
        <v>236</v>
      </c>
      <c r="I36" t="str">
        <f>"case "&amp;"'"&amp;$C$1&amp;"':"</f>
        <v>case 'ORAS':</v>
      </c>
    </row>
    <row r="37" spans="1:10" x14ac:dyDescent="0.45">
      <c r="A37" t="s">
        <v>236</v>
      </c>
      <c r="J37" t="str">
        <f>_xlfn.CONCAT("return(",C32,")")</f>
        <v>return(5)</v>
      </c>
    </row>
    <row r="38" spans="1:10" x14ac:dyDescent="0.45">
      <c r="A38" t="s">
        <v>236</v>
      </c>
      <c r="I38" t="str">
        <f>"case "&amp;"'"&amp;$D$1&amp;"':"</f>
        <v>case 'SM':</v>
      </c>
    </row>
    <row r="39" spans="1:10" x14ac:dyDescent="0.45">
      <c r="A39" t="s">
        <v>236</v>
      </c>
      <c r="J39" t="str">
        <f>_xlfn.CONCAT("return(",D32,")")</f>
        <v>return()</v>
      </c>
    </row>
    <row r="40" spans="1:10" x14ac:dyDescent="0.45">
      <c r="A40" t="s">
        <v>236</v>
      </c>
      <c r="I40" t="str">
        <f>"case "&amp;"'"&amp;$E$1&amp;"':"</f>
        <v>case 'USUM':</v>
      </c>
    </row>
    <row r="41" spans="1:10" x14ac:dyDescent="0.45">
      <c r="A41" t="s">
        <v>236</v>
      </c>
      <c r="J41" t="str">
        <f>_xlfn.CONCAT("return(",E32,")")</f>
        <v>return()</v>
      </c>
    </row>
    <row r="42" spans="1:10" x14ac:dyDescent="0.45">
      <c r="A42" t="s">
        <v>241</v>
      </c>
      <c r="B42">
        <v>99</v>
      </c>
      <c r="C42">
        <v>117</v>
      </c>
      <c r="D42">
        <v>35</v>
      </c>
      <c r="E42">
        <v>39</v>
      </c>
      <c r="G42" t="s">
        <v>253</v>
      </c>
    </row>
    <row r="43" spans="1:10" x14ac:dyDescent="0.45">
      <c r="H43" t="s">
        <v>258</v>
      </c>
    </row>
    <row r="44" spans="1:10" x14ac:dyDescent="0.45">
      <c r="A44" t="s">
        <v>241</v>
      </c>
      <c r="I44" t="str">
        <f>"case "&amp;"'"&amp;$B$1&amp;"':"</f>
        <v>case 'XY':</v>
      </c>
    </row>
    <row r="45" spans="1:10" x14ac:dyDescent="0.45">
      <c r="A45" t="s">
        <v>241</v>
      </c>
      <c r="J45" t="str">
        <f>_xlfn.CONCAT("return(",B42,")")</f>
        <v>return(99)</v>
      </c>
    </row>
    <row r="46" spans="1:10" x14ac:dyDescent="0.45">
      <c r="A46" t="s">
        <v>241</v>
      </c>
      <c r="I46" t="str">
        <f>"case "&amp;"'"&amp;$C$1&amp;"':"</f>
        <v>case 'ORAS':</v>
      </c>
    </row>
    <row r="47" spans="1:10" x14ac:dyDescent="0.45">
      <c r="A47" t="s">
        <v>241</v>
      </c>
      <c r="J47" t="str">
        <f>_xlfn.CONCAT("return(",C42,")")</f>
        <v>return(117)</v>
      </c>
    </row>
    <row r="48" spans="1:10" x14ac:dyDescent="0.45">
      <c r="A48" t="s">
        <v>241</v>
      </c>
      <c r="I48" t="str">
        <f>"case "&amp;"'"&amp;$D$1&amp;"':"</f>
        <v>case 'SM':</v>
      </c>
    </row>
    <row r="49" spans="1:10" x14ac:dyDescent="0.45">
      <c r="A49" t="s">
        <v>241</v>
      </c>
      <c r="J49" t="str">
        <f>_xlfn.CONCAT("return(",D42,")")</f>
        <v>return(35)</v>
      </c>
    </row>
    <row r="50" spans="1:10" x14ac:dyDescent="0.45">
      <c r="A50" t="s">
        <v>241</v>
      </c>
      <c r="I50" t="str">
        <f>"case "&amp;"'"&amp;$E$1&amp;"':"</f>
        <v>case 'USUM':</v>
      </c>
    </row>
    <row r="51" spans="1:10" x14ac:dyDescent="0.45">
      <c r="A51" t="s">
        <v>241</v>
      </c>
      <c r="J51" t="str">
        <f>_xlfn.CONCAT("return(",E42,")")</f>
        <v>return(39)</v>
      </c>
    </row>
    <row r="52" spans="1:10" x14ac:dyDescent="0.45">
      <c r="A52" t="s">
        <v>238</v>
      </c>
      <c r="B52">
        <v>98</v>
      </c>
      <c r="C52">
        <v>116</v>
      </c>
      <c r="D52">
        <v>36</v>
      </c>
      <c r="E52">
        <v>40</v>
      </c>
      <c r="G52" t="s">
        <v>252</v>
      </c>
    </row>
    <row r="53" spans="1:10" x14ac:dyDescent="0.45">
      <c r="H53" t="s">
        <v>258</v>
      </c>
    </row>
    <row r="54" spans="1:10" x14ac:dyDescent="0.45">
      <c r="A54" t="s">
        <v>238</v>
      </c>
      <c r="I54" t="str">
        <f>"case "&amp;"'"&amp;$B$1&amp;"':"</f>
        <v>case 'XY':</v>
      </c>
    </row>
    <row r="55" spans="1:10" x14ac:dyDescent="0.45">
      <c r="A55" t="s">
        <v>238</v>
      </c>
      <c r="J55" t="str">
        <f>_xlfn.CONCAT("return(",B52,")")</f>
        <v>return(98)</v>
      </c>
    </row>
    <row r="56" spans="1:10" x14ac:dyDescent="0.45">
      <c r="A56" t="s">
        <v>238</v>
      </c>
      <c r="I56" t="str">
        <f>"case "&amp;"'"&amp;$C$1&amp;"':"</f>
        <v>case 'ORAS':</v>
      </c>
    </row>
    <row r="57" spans="1:10" x14ac:dyDescent="0.45">
      <c r="A57" t="s">
        <v>238</v>
      </c>
      <c r="J57" t="str">
        <f>_xlfn.CONCAT("return(",C52,")")</f>
        <v>return(116)</v>
      </c>
    </row>
    <row r="58" spans="1:10" x14ac:dyDescent="0.45">
      <c r="A58" t="s">
        <v>238</v>
      </c>
      <c r="I58" t="str">
        <f>"case "&amp;"'"&amp;$D$1&amp;"':"</f>
        <v>case 'SM':</v>
      </c>
    </row>
    <row r="59" spans="1:10" x14ac:dyDescent="0.45">
      <c r="A59" t="s">
        <v>238</v>
      </c>
      <c r="J59" t="str">
        <f>_xlfn.CONCAT("return(",D52,")")</f>
        <v>return(36)</v>
      </c>
    </row>
    <row r="60" spans="1:10" x14ac:dyDescent="0.45">
      <c r="A60" t="s">
        <v>238</v>
      </c>
      <c r="I60" t="str">
        <f>"case "&amp;"'"&amp;$E$1&amp;"':"</f>
        <v>case 'USUM':</v>
      </c>
    </row>
    <row r="61" spans="1:10" x14ac:dyDescent="0.45">
      <c r="A61" t="s">
        <v>238</v>
      </c>
      <c r="J61" t="str">
        <f>_xlfn.CONCAT("return(",E52,")")</f>
        <v>return(40)</v>
      </c>
    </row>
    <row r="62" spans="1:10" x14ac:dyDescent="0.45">
      <c r="A62" t="s">
        <v>242</v>
      </c>
      <c r="B62">
        <v>15</v>
      </c>
      <c r="C62">
        <v>16</v>
      </c>
      <c r="D62">
        <v>112</v>
      </c>
      <c r="E62">
        <v>117</v>
      </c>
      <c r="G62" t="s">
        <v>255</v>
      </c>
    </row>
    <row r="63" spans="1:10" x14ac:dyDescent="0.45">
      <c r="H63" t="s">
        <v>258</v>
      </c>
    </row>
    <row r="64" spans="1:10" x14ac:dyDescent="0.45">
      <c r="A64" t="s">
        <v>242</v>
      </c>
      <c r="I64" t="str">
        <f>"case "&amp;"'"&amp;$B$1&amp;"':"</f>
        <v>case 'XY':</v>
      </c>
    </row>
    <row r="65" spans="1:10" x14ac:dyDescent="0.45">
      <c r="A65" t="s">
        <v>242</v>
      </c>
      <c r="J65" t="str">
        <f>_xlfn.CONCAT("return(",B62,")")</f>
        <v>return(15)</v>
      </c>
    </row>
    <row r="66" spans="1:10" x14ac:dyDescent="0.45">
      <c r="A66" t="s">
        <v>242</v>
      </c>
      <c r="I66" t="str">
        <f>"case "&amp;"'"&amp;$C$1&amp;"':"</f>
        <v>case 'ORAS':</v>
      </c>
    </row>
    <row r="67" spans="1:10" x14ac:dyDescent="0.45">
      <c r="A67" t="s">
        <v>242</v>
      </c>
      <c r="J67" t="str">
        <f>_xlfn.CONCAT("return(",C62,")")</f>
        <v>return(16)</v>
      </c>
    </row>
    <row r="68" spans="1:10" x14ac:dyDescent="0.45">
      <c r="A68" t="s">
        <v>242</v>
      </c>
      <c r="I68" t="str">
        <f>"case "&amp;"'"&amp;$D$1&amp;"':"</f>
        <v>case 'SM':</v>
      </c>
    </row>
    <row r="69" spans="1:10" x14ac:dyDescent="0.45">
      <c r="A69" t="s">
        <v>242</v>
      </c>
      <c r="J69" t="str">
        <f>_xlfn.CONCAT("return(",D62,")")</f>
        <v>return(112)</v>
      </c>
    </row>
    <row r="70" spans="1:10" x14ac:dyDescent="0.45">
      <c r="A70" t="s">
        <v>242</v>
      </c>
      <c r="I70" t="str">
        <f>"case "&amp;"'"&amp;$E$1&amp;"':"</f>
        <v>case 'USUM':</v>
      </c>
    </row>
    <row r="71" spans="1:10" x14ac:dyDescent="0.45">
      <c r="A71" t="s">
        <v>242</v>
      </c>
      <c r="J71" t="str">
        <f>_xlfn.CONCAT("return(",E62,")")</f>
        <v>return(117)</v>
      </c>
    </row>
    <row r="72" spans="1:10" x14ac:dyDescent="0.45">
      <c r="A72" t="s">
        <v>233</v>
      </c>
      <c r="B72">
        <v>14</v>
      </c>
      <c r="C72">
        <v>14</v>
      </c>
      <c r="D72">
        <v>113</v>
      </c>
      <c r="E72">
        <v>118</v>
      </c>
      <c r="G72" t="s">
        <v>254</v>
      </c>
    </row>
    <row r="73" spans="1:10" x14ac:dyDescent="0.45">
      <c r="H73" t="s">
        <v>258</v>
      </c>
    </row>
    <row r="74" spans="1:10" x14ac:dyDescent="0.45">
      <c r="A74" t="s">
        <v>233</v>
      </c>
      <c r="I74" t="str">
        <f>"case "&amp;"'"&amp;$B$1&amp;"':"</f>
        <v>case 'XY':</v>
      </c>
    </row>
    <row r="75" spans="1:10" x14ac:dyDescent="0.45">
      <c r="A75" t="s">
        <v>233</v>
      </c>
      <c r="J75" t="str">
        <f>_xlfn.CONCAT("return(",B72,")")</f>
        <v>return(14)</v>
      </c>
    </row>
    <row r="76" spans="1:10" x14ac:dyDescent="0.45">
      <c r="A76" t="s">
        <v>233</v>
      </c>
      <c r="I76" t="str">
        <f>"case "&amp;"'"&amp;$C$1&amp;"':"</f>
        <v>case 'ORAS':</v>
      </c>
    </row>
    <row r="77" spans="1:10" x14ac:dyDescent="0.45">
      <c r="A77" t="s">
        <v>233</v>
      </c>
      <c r="J77" t="str">
        <f>_xlfn.CONCAT("return(",C72,")")</f>
        <v>return(14)</v>
      </c>
    </row>
    <row r="78" spans="1:10" x14ac:dyDescent="0.45">
      <c r="A78" t="s">
        <v>233</v>
      </c>
      <c r="I78" t="str">
        <f>"case "&amp;"'"&amp;$D$1&amp;"':"</f>
        <v>case 'SM':</v>
      </c>
    </row>
    <row r="79" spans="1:10" x14ac:dyDescent="0.45">
      <c r="A79" t="s">
        <v>233</v>
      </c>
      <c r="J79" t="str">
        <f>_xlfn.CONCAT("return(",D72,")")</f>
        <v>return(113)</v>
      </c>
    </row>
    <row r="80" spans="1:10" x14ac:dyDescent="0.45">
      <c r="A80" t="s">
        <v>233</v>
      </c>
      <c r="I80" t="str">
        <f>"case "&amp;"'"&amp;$E$1&amp;"':"</f>
        <v>case 'USUM':</v>
      </c>
    </row>
    <row r="81" spans="1:10" x14ac:dyDescent="0.45">
      <c r="A81" t="s">
        <v>233</v>
      </c>
      <c r="J81" t="str">
        <f>_xlfn.CONCAT("return(",E72,")")</f>
        <v>return(118)</v>
      </c>
    </row>
    <row r="82" spans="1:10" x14ac:dyDescent="0.45">
      <c r="A82" t="s">
        <v>235</v>
      </c>
      <c r="B82">
        <v>80</v>
      </c>
      <c r="C82">
        <v>98</v>
      </c>
      <c r="D82">
        <v>55</v>
      </c>
      <c r="E82">
        <v>60</v>
      </c>
      <c r="G82" t="s">
        <v>246</v>
      </c>
    </row>
    <row r="83" spans="1:10" x14ac:dyDescent="0.45">
      <c r="H83" t="s">
        <v>258</v>
      </c>
    </row>
    <row r="84" spans="1:10" x14ac:dyDescent="0.45">
      <c r="A84" t="s">
        <v>235</v>
      </c>
      <c r="I84" t="str">
        <f>"case "&amp;"'"&amp;$B$1&amp;"':"</f>
        <v>case 'XY':</v>
      </c>
    </row>
    <row r="85" spans="1:10" x14ac:dyDescent="0.45">
      <c r="A85" t="s">
        <v>235</v>
      </c>
      <c r="J85" t="str">
        <f>_xlfn.CONCAT("return(",B82,")")</f>
        <v>return(80)</v>
      </c>
    </row>
    <row r="86" spans="1:10" x14ac:dyDescent="0.45">
      <c r="A86" t="s">
        <v>235</v>
      </c>
      <c r="I86" t="str">
        <f>"case "&amp;"'"&amp;$C$1&amp;"':"</f>
        <v>case 'ORAS':</v>
      </c>
    </row>
    <row r="87" spans="1:10" x14ac:dyDescent="0.45">
      <c r="A87" t="s">
        <v>235</v>
      </c>
      <c r="J87" t="str">
        <f>_xlfn.CONCAT("return(",C82,")")</f>
        <v>return(98)</v>
      </c>
    </row>
    <row r="88" spans="1:10" x14ac:dyDescent="0.45">
      <c r="A88" t="s">
        <v>235</v>
      </c>
      <c r="I88" t="str">
        <f>"case "&amp;"'"&amp;$D$1&amp;"':"</f>
        <v>case 'SM':</v>
      </c>
    </row>
    <row r="89" spans="1:10" x14ac:dyDescent="0.45">
      <c r="A89" t="s">
        <v>235</v>
      </c>
      <c r="J89" t="str">
        <f>_xlfn.CONCAT("return(",D82,")")</f>
        <v>return(55)</v>
      </c>
    </row>
    <row r="90" spans="1:10" x14ac:dyDescent="0.45">
      <c r="A90" t="s">
        <v>235</v>
      </c>
      <c r="I90" t="str">
        <f>"case "&amp;"'"&amp;$E$1&amp;"':"</f>
        <v>case 'USUM':</v>
      </c>
    </row>
    <row r="91" spans="1:10" x14ac:dyDescent="0.45">
      <c r="A91" t="s">
        <v>235</v>
      </c>
      <c r="J91" t="str">
        <f>_xlfn.CONCAT("return(",E82,")")</f>
        <v>return(60)</v>
      </c>
    </row>
    <row r="92" spans="1:10" x14ac:dyDescent="0.45">
      <c r="A92" t="s">
        <v>243</v>
      </c>
      <c r="B92">
        <v>19</v>
      </c>
      <c r="C92">
        <v>21</v>
      </c>
      <c r="D92">
        <v>106</v>
      </c>
      <c r="E92">
        <v>111</v>
      </c>
      <c r="G92" t="s">
        <v>256</v>
      </c>
    </row>
    <row r="93" spans="1:10" x14ac:dyDescent="0.45">
      <c r="H93" t="s">
        <v>258</v>
      </c>
    </row>
    <row r="94" spans="1:10" x14ac:dyDescent="0.45">
      <c r="A94" t="s">
        <v>243</v>
      </c>
      <c r="I94" t="str">
        <f>"case "&amp;"'"&amp;$B$1&amp;"':"</f>
        <v>case 'XY':</v>
      </c>
    </row>
    <row r="95" spans="1:10" x14ac:dyDescent="0.45">
      <c r="A95" t="s">
        <v>243</v>
      </c>
      <c r="J95" t="str">
        <f>_xlfn.CONCAT("return(",B92,")")</f>
        <v>return(19)</v>
      </c>
    </row>
    <row r="96" spans="1:10" x14ac:dyDescent="0.45">
      <c r="A96" t="s">
        <v>243</v>
      </c>
      <c r="I96" t="str">
        <f>"case "&amp;"'"&amp;$C$1&amp;"':"</f>
        <v>case 'ORAS':</v>
      </c>
    </row>
    <row r="97" spans="1:10" x14ac:dyDescent="0.45">
      <c r="A97" t="s">
        <v>243</v>
      </c>
      <c r="J97" t="str">
        <f>_xlfn.CONCAT("return(",C92,")")</f>
        <v>return(21)</v>
      </c>
    </row>
    <row r="98" spans="1:10" x14ac:dyDescent="0.45">
      <c r="A98" t="s">
        <v>243</v>
      </c>
      <c r="I98" t="str">
        <f>"case "&amp;"'"&amp;$D$1&amp;"':"</f>
        <v>case 'SM':</v>
      </c>
    </row>
    <row r="99" spans="1:10" x14ac:dyDescent="0.45">
      <c r="A99" t="s">
        <v>243</v>
      </c>
      <c r="J99" t="str">
        <f>_xlfn.CONCAT("return(",D92,")")</f>
        <v>return(106)</v>
      </c>
    </row>
    <row r="100" spans="1:10" x14ac:dyDescent="0.45">
      <c r="A100" t="s">
        <v>243</v>
      </c>
      <c r="I100" t="str">
        <f>"case "&amp;"'"&amp;$E$1&amp;"':"</f>
        <v>case 'USUM':</v>
      </c>
    </row>
    <row r="101" spans="1:10" x14ac:dyDescent="0.45">
      <c r="A101" t="s">
        <v>243</v>
      </c>
      <c r="J101" t="str">
        <f>_xlfn.CONCAT("return(",E92,")")</f>
        <v>return(111)</v>
      </c>
    </row>
    <row r="102" spans="1:10" x14ac:dyDescent="0.45">
      <c r="A102" t="s">
        <v>244</v>
      </c>
      <c r="B102">
        <v>20</v>
      </c>
      <c r="C102">
        <v>22</v>
      </c>
      <c r="D102">
        <v>105</v>
      </c>
      <c r="E102">
        <v>110</v>
      </c>
      <c r="G102" t="s">
        <v>257</v>
      </c>
    </row>
    <row r="103" spans="1:10" x14ac:dyDescent="0.45">
      <c r="H103" t="s">
        <v>258</v>
      </c>
    </row>
    <row r="104" spans="1:10" x14ac:dyDescent="0.45">
      <c r="A104" t="s">
        <v>244</v>
      </c>
      <c r="I104" t="str">
        <f>"case "&amp;"'"&amp;$B$1&amp;"':"</f>
        <v>case 'XY':</v>
      </c>
    </row>
    <row r="105" spans="1:10" x14ac:dyDescent="0.45">
      <c r="A105" t="s">
        <v>244</v>
      </c>
      <c r="J105" t="str">
        <f>_xlfn.CONCAT("return(",B102,")")</f>
        <v>return(20)</v>
      </c>
    </row>
    <row r="106" spans="1:10" x14ac:dyDescent="0.45">
      <c r="A106" t="s">
        <v>244</v>
      </c>
      <c r="I106" t="str">
        <f>"case "&amp;"'"&amp;$C$1&amp;"':"</f>
        <v>case 'ORAS':</v>
      </c>
    </row>
    <row r="107" spans="1:10" x14ac:dyDescent="0.45">
      <c r="A107" t="s">
        <v>244</v>
      </c>
      <c r="J107" t="str">
        <f>_xlfn.CONCAT("return(",C102,")")</f>
        <v>return(22)</v>
      </c>
    </row>
    <row r="108" spans="1:10" x14ac:dyDescent="0.45">
      <c r="A108" t="s">
        <v>244</v>
      </c>
      <c r="I108" t="str">
        <f>"case "&amp;"'"&amp;$D$1&amp;"':"</f>
        <v>case 'SM':</v>
      </c>
    </row>
    <row r="109" spans="1:10" x14ac:dyDescent="0.45">
      <c r="A109" t="s">
        <v>244</v>
      </c>
      <c r="J109" t="str">
        <f>_xlfn.CONCAT("return(",D102,")")</f>
        <v>return(105)</v>
      </c>
    </row>
    <row r="110" spans="1:10" x14ac:dyDescent="0.45">
      <c r="A110" t="s">
        <v>244</v>
      </c>
      <c r="I110" t="str">
        <f>"case "&amp;"'"&amp;$E$1&amp;"':"</f>
        <v>case 'USUM':</v>
      </c>
    </row>
    <row r="111" spans="1:10" x14ac:dyDescent="0.45">
      <c r="A111" t="s">
        <v>244</v>
      </c>
      <c r="J111" t="str">
        <f>_xlfn.CONCAT("return(",E102,")")</f>
        <v>return(110)</v>
      </c>
    </row>
    <row r="112" spans="1:10" x14ac:dyDescent="0.45">
      <c r="A112" t="s">
        <v>245</v>
      </c>
      <c r="B112">
        <v>17</v>
      </c>
      <c r="C112">
        <v>18</v>
      </c>
      <c r="D112">
        <v>107</v>
      </c>
      <c r="E112">
        <v>112</v>
      </c>
      <c r="G112" t="s">
        <v>248</v>
      </c>
    </row>
    <row r="113" spans="1:10" x14ac:dyDescent="0.45">
      <c r="H113" t="s">
        <v>258</v>
      </c>
    </row>
    <row r="114" spans="1:10" x14ac:dyDescent="0.45">
      <c r="A114" t="s">
        <v>245</v>
      </c>
      <c r="I114" t="str">
        <f>"case "&amp;"'"&amp;$B$1&amp;"':"</f>
        <v>case 'XY':</v>
      </c>
    </row>
    <row r="115" spans="1:10" x14ac:dyDescent="0.45">
      <c r="A115" t="s">
        <v>245</v>
      </c>
      <c r="J115" t="str">
        <f>_xlfn.CONCAT("return(",B112,")")</f>
        <v>return(17)</v>
      </c>
    </row>
    <row r="116" spans="1:10" x14ac:dyDescent="0.45">
      <c r="A116" t="s">
        <v>245</v>
      </c>
      <c r="I116" t="str">
        <f>"case "&amp;"'"&amp;$C$1&amp;"':"</f>
        <v>case 'ORAS':</v>
      </c>
    </row>
    <row r="117" spans="1:10" x14ac:dyDescent="0.45">
      <c r="A117" t="s">
        <v>245</v>
      </c>
      <c r="J117" t="str">
        <f>_xlfn.CONCAT("return(",C112,")")</f>
        <v>return(18)</v>
      </c>
    </row>
    <row r="118" spans="1:10" x14ac:dyDescent="0.45">
      <c r="A118" t="s">
        <v>245</v>
      </c>
      <c r="I118" t="str">
        <f>"case "&amp;"'"&amp;$D$1&amp;"':"</f>
        <v>case 'SM':</v>
      </c>
    </row>
    <row r="119" spans="1:10" x14ac:dyDescent="0.45">
      <c r="A119" t="s">
        <v>245</v>
      </c>
      <c r="J119" t="str">
        <f>_xlfn.CONCAT("return(",D112,")")</f>
        <v>return(107)</v>
      </c>
    </row>
    <row r="120" spans="1:10" x14ac:dyDescent="0.45">
      <c r="A120" t="s">
        <v>245</v>
      </c>
      <c r="I120" t="str">
        <f>"case "&amp;"'"&amp;$E$1&amp;"':"</f>
        <v>case 'USUM':</v>
      </c>
    </row>
    <row r="121" spans="1:10" x14ac:dyDescent="0.45">
      <c r="A121" t="s">
        <v>245</v>
      </c>
      <c r="J121" t="str">
        <f>_xlfn.CONCAT("return(",E112,")")</f>
        <v>return(112)</v>
      </c>
    </row>
  </sheetData>
  <sortState xmlns:xlrd2="http://schemas.microsoft.com/office/spreadsheetml/2017/richdata2" ref="A2:I121">
    <sortCondition ref="A2:A121"/>
    <sortCondition ref="I2:I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100</v>
      </c>
      <c r="B2" t="s">
        <v>82</v>
      </c>
      <c r="C2">
        <v>1</v>
      </c>
      <c r="D2">
        <f>IF(A2="L",C2,"")</f>
        <v>1</v>
      </c>
    </row>
    <row r="3" spans="1:4" x14ac:dyDescent="0.45">
      <c r="A3" t="s">
        <v>100</v>
      </c>
      <c r="B3" t="s">
        <v>84</v>
      </c>
      <c r="C3">
        <v>2</v>
      </c>
      <c r="D3">
        <f t="shared" ref="D3:D35" si="0">IF(A3="L",C3,"")</f>
        <v>2</v>
      </c>
    </row>
    <row r="4" spans="1:4" x14ac:dyDescent="0.45">
      <c r="A4" t="s">
        <v>100</v>
      </c>
      <c r="B4" t="s">
        <v>83</v>
      </c>
      <c r="C4">
        <v>3</v>
      </c>
      <c r="D4">
        <f t="shared" si="0"/>
        <v>3</v>
      </c>
    </row>
    <row r="5" spans="1:4" x14ac:dyDescent="0.45">
      <c r="A5" t="s">
        <v>100</v>
      </c>
      <c r="B5" t="s">
        <v>66</v>
      </c>
      <c r="C5">
        <v>4</v>
      </c>
      <c r="D5">
        <f t="shared" si="0"/>
        <v>4</v>
      </c>
    </row>
    <row r="6" spans="1:4" x14ac:dyDescent="0.45">
      <c r="B6" t="s">
        <v>67</v>
      </c>
      <c r="C6">
        <v>5</v>
      </c>
      <c r="D6" t="str">
        <f t="shared" si="0"/>
        <v/>
      </c>
    </row>
    <row r="7" spans="1:4" x14ac:dyDescent="0.45">
      <c r="B7" t="s">
        <v>68</v>
      </c>
      <c r="C7">
        <v>6</v>
      </c>
      <c r="D7" t="str">
        <f t="shared" si="0"/>
        <v/>
      </c>
    </row>
    <row r="8" spans="1:4" x14ac:dyDescent="0.45">
      <c r="B8" t="s">
        <v>85</v>
      </c>
      <c r="C8">
        <v>7</v>
      </c>
      <c r="D8" t="str">
        <f t="shared" si="0"/>
        <v/>
      </c>
    </row>
    <row r="9" spans="1:4" x14ac:dyDescent="0.45">
      <c r="B9" t="s">
        <v>69</v>
      </c>
      <c r="C9">
        <v>8</v>
      </c>
      <c r="D9" t="str">
        <f t="shared" si="0"/>
        <v/>
      </c>
    </row>
    <row r="10" spans="1:4" x14ac:dyDescent="0.45">
      <c r="A10" t="s">
        <v>100</v>
      </c>
      <c r="B10" t="s">
        <v>70</v>
      </c>
      <c r="C10">
        <v>9</v>
      </c>
      <c r="D10">
        <f t="shared" si="0"/>
        <v>9</v>
      </c>
    </row>
    <row r="11" spans="1:4" x14ac:dyDescent="0.45">
      <c r="A11" t="s">
        <v>100</v>
      </c>
      <c r="B11" t="s">
        <v>71</v>
      </c>
      <c r="C11">
        <v>10</v>
      </c>
      <c r="D11">
        <f t="shared" si="0"/>
        <v>10</v>
      </c>
    </row>
    <row r="12" spans="1:4" x14ac:dyDescent="0.45">
      <c r="A12" t="s">
        <v>100</v>
      </c>
      <c r="B12" t="s">
        <v>72</v>
      </c>
      <c r="C12">
        <v>11</v>
      </c>
      <c r="D12">
        <f t="shared" si="0"/>
        <v>11</v>
      </c>
    </row>
    <row r="13" spans="1:4" x14ac:dyDescent="0.45">
      <c r="A13" t="s">
        <v>100</v>
      </c>
      <c r="B13" t="s">
        <v>86</v>
      </c>
      <c r="C13">
        <v>12</v>
      </c>
      <c r="D13">
        <f t="shared" si="0"/>
        <v>12</v>
      </c>
    </row>
    <row r="14" spans="1:4" x14ac:dyDescent="0.45">
      <c r="A14" t="s">
        <v>100</v>
      </c>
      <c r="B14" t="s">
        <v>87</v>
      </c>
      <c r="C14">
        <v>13</v>
      </c>
      <c r="D14">
        <f t="shared" si="0"/>
        <v>13</v>
      </c>
    </row>
    <row r="15" spans="1:4" x14ac:dyDescent="0.45">
      <c r="A15" t="s">
        <v>100</v>
      </c>
      <c r="B15" t="s">
        <v>88</v>
      </c>
      <c r="C15">
        <v>14</v>
      </c>
      <c r="D15">
        <f t="shared" si="0"/>
        <v>14</v>
      </c>
    </row>
    <row r="16" spans="1:4" x14ac:dyDescent="0.45">
      <c r="A16" t="s">
        <v>100</v>
      </c>
      <c r="B16" t="s">
        <v>89</v>
      </c>
      <c r="C16">
        <v>15</v>
      </c>
      <c r="D16">
        <f t="shared" si="0"/>
        <v>15</v>
      </c>
    </row>
    <row r="17" spans="1:4" x14ac:dyDescent="0.45">
      <c r="A17" t="s">
        <v>100</v>
      </c>
      <c r="B17" t="s">
        <v>73</v>
      </c>
      <c r="C17">
        <v>16</v>
      </c>
      <c r="D17">
        <f t="shared" si="0"/>
        <v>16</v>
      </c>
    </row>
    <row r="18" spans="1:4" x14ac:dyDescent="0.45">
      <c r="B18" t="s">
        <v>90</v>
      </c>
      <c r="C18">
        <v>17</v>
      </c>
      <c r="D18" t="str">
        <f t="shared" si="0"/>
        <v/>
      </c>
    </row>
    <row r="19" spans="1:4" x14ac:dyDescent="0.45">
      <c r="B19" t="s">
        <v>91</v>
      </c>
      <c r="C19">
        <v>18</v>
      </c>
      <c r="D19" t="str">
        <f t="shared" si="0"/>
        <v/>
      </c>
    </row>
    <row r="20" spans="1:4" x14ac:dyDescent="0.45">
      <c r="B20" t="s">
        <v>92</v>
      </c>
      <c r="C20">
        <v>19</v>
      </c>
      <c r="D20" t="str">
        <f t="shared" si="0"/>
        <v/>
      </c>
    </row>
    <row r="21" spans="1:4" x14ac:dyDescent="0.45">
      <c r="B21" t="s">
        <v>93</v>
      </c>
      <c r="C21">
        <v>20</v>
      </c>
      <c r="D21" t="str">
        <f t="shared" si="0"/>
        <v/>
      </c>
    </row>
    <row r="22" spans="1:4" x14ac:dyDescent="0.45">
      <c r="B22" t="s">
        <v>74</v>
      </c>
      <c r="C22">
        <v>21</v>
      </c>
      <c r="D22" t="str">
        <f t="shared" si="0"/>
        <v/>
      </c>
    </row>
    <row r="23" spans="1:4" x14ac:dyDescent="0.45">
      <c r="B23" t="s">
        <v>94</v>
      </c>
      <c r="C23">
        <v>22</v>
      </c>
      <c r="D23" t="str">
        <f t="shared" si="0"/>
        <v/>
      </c>
    </row>
    <row r="24" spans="1:4" x14ac:dyDescent="0.45">
      <c r="B24" t="s">
        <v>75</v>
      </c>
      <c r="C24">
        <v>23</v>
      </c>
      <c r="D24" t="str">
        <f t="shared" si="0"/>
        <v/>
      </c>
    </row>
    <row r="25" spans="1:4" x14ac:dyDescent="0.45">
      <c r="B25" t="s">
        <v>76</v>
      </c>
      <c r="C25">
        <v>24</v>
      </c>
      <c r="D25" t="str">
        <f t="shared" si="0"/>
        <v/>
      </c>
    </row>
    <row r="26" spans="1:4" x14ac:dyDescent="0.45">
      <c r="B26" t="s">
        <v>77</v>
      </c>
      <c r="C26">
        <v>25</v>
      </c>
      <c r="D26" t="str">
        <f t="shared" si="0"/>
        <v/>
      </c>
    </row>
    <row r="27" spans="1:4" x14ac:dyDescent="0.45">
      <c r="B27" t="s">
        <v>78</v>
      </c>
      <c r="C27">
        <v>26</v>
      </c>
      <c r="D27" t="str">
        <f t="shared" si="0"/>
        <v/>
      </c>
    </row>
    <row r="28" spans="1:4" x14ac:dyDescent="0.45">
      <c r="B28" t="s">
        <v>79</v>
      </c>
      <c r="C28">
        <v>27</v>
      </c>
      <c r="D28" t="str">
        <f t="shared" si="0"/>
        <v/>
      </c>
    </row>
    <row r="29" spans="1:4" x14ac:dyDescent="0.45">
      <c r="A29" t="s">
        <v>100</v>
      </c>
      <c r="B29" t="s">
        <v>80</v>
      </c>
      <c r="C29">
        <v>28</v>
      </c>
      <c r="D29">
        <f t="shared" si="0"/>
        <v>28</v>
      </c>
    </row>
    <row r="30" spans="1:4" x14ac:dyDescent="0.45">
      <c r="B30" t="s">
        <v>95</v>
      </c>
      <c r="C30">
        <v>29</v>
      </c>
      <c r="D30" t="str">
        <f t="shared" si="0"/>
        <v/>
      </c>
    </row>
    <row r="31" spans="1:4" x14ac:dyDescent="0.45">
      <c r="B31" t="s">
        <v>96</v>
      </c>
      <c r="C31">
        <v>30</v>
      </c>
      <c r="D31" t="str">
        <f t="shared" si="0"/>
        <v/>
      </c>
    </row>
    <row r="32" spans="1:4" x14ac:dyDescent="0.45">
      <c r="B32" t="s">
        <v>81</v>
      </c>
      <c r="C32">
        <v>31</v>
      </c>
      <c r="D32" t="str">
        <f t="shared" si="0"/>
        <v/>
      </c>
    </row>
    <row r="33" spans="1:5" x14ac:dyDescent="0.45">
      <c r="A33" t="s">
        <v>100</v>
      </c>
      <c r="B33" t="s">
        <v>97</v>
      </c>
      <c r="C33">
        <v>32</v>
      </c>
      <c r="D33">
        <f t="shared" si="0"/>
        <v>32</v>
      </c>
    </row>
    <row r="34" spans="1:5" x14ac:dyDescent="0.45">
      <c r="A34" t="s">
        <v>100</v>
      </c>
      <c r="B34" t="s">
        <v>98</v>
      </c>
      <c r="C34">
        <v>33</v>
      </c>
      <c r="D34">
        <f t="shared" si="0"/>
        <v>33</v>
      </c>
    </row>
    <row r="35" spans="1:5" x14ac:dyDescent="0.45">
      <c r="A35" t="s">
        <v>100</v>
      </c>
      <c r="B35" t="s">
        <v>76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moves</vt:lpstr>
      <vt:lpstr>Sheet2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2024-06-30T22:41:24Z</dcterms:modified>
</cp:coreProperties>
</file>